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au" sheetId="5" r:id="rId1"/>
    <sheet name="Activistes and Bank" sheetId="6" r:id="rId2"/>
    <sheet name="Datas" sheetId="3" r:id="rId3"/>
    <sheet name="Balance" sheetId="2" r:id="rId4"/>
    <sheet name="Départements" sheetId="7" r:id="rId5"/>
    <sheet name="Transferts" sheetId="1" r:id="rId6"/>
  </sheets>
  <definedNames>
    <definedName name="_xlnm._FilterDatabase" localSheetId="2" hidden="1">Datas!$A$11:$N$1099</definedName>
    <definedName name="_xlnm._FilterDatabase" localSheetId="5" hidden="1">Transferts!$A$11:$L$1233</definedName>
  </definedNames>
  <calcPr calcId="145621"/>
  <pivotCaches>
    <pivotCache cacheId="1" r:id="rId7"/>
  </pivotCaches>
</workbook>
</file>

<file path=xl/calcChain.xml><?xml version="1.0" encoding="utf-8"?>
<calcChain xmlns="http://schemas.openxmlformats.org/spreadsheetml/2006/main">
  <c r="E25" i="2" l="1"/>
  <c r="D25" i="2"/>
  <c r="G751" i="3"/>
  <c r="G937" i="3" l="1"/>
  <c r="I12" i="3" l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1002" i="3" s="1"/>
  <c r="I1003" i="3" s="1"/>
  <c r="I1004" i="3" s="1"/>
  <c r="I1005" i="3" s="1"/>
  <c r="I1006" i="3" s="1"/>
  <c r="I1007" i="3" s="1"/>
  <c r="I1008" i="3" s="1"/>
  <c r="I1009" i="3" s="1"/>
  <c r="I1010" i="3" s="1"/>
  <c r="I1011" i="3" s="1"/>
  <c r="I1012" i="3" s="1"/>
  <c r="I1013" i="3" s="1"/>
  <c r="I1014" i="3" s="1"/>
  <c r="I1015" i="3" s="1"/>
  <c r="I1016" i="3" s="1"/>
  <c r="I1017" i="3" s="1"/>
  <c r="I1018" i="3" s="1"/>
  <c r="I1019" i="3" s="1"/>
  <c r="I1020" i="3" s="1"/>
  <c r="I1021" i="3" s="1"/>
  <c r="I1022" i="3" s="1"/>
  <c r="I1023" i="3" s="1"/>
  <c r="I1024" i="3" s="1"/>
  <c r="I1025" i="3" s="1"/>
  <c r="I1026" i="3" s="1"/>
  <c r="I1027" i="3" s="1"/>
  <c r="I1028" i="3" s="1"/>
  <c r="I1029" i="3" s="1"/>
  <c r="I1030" i="3" s="1"/>
  <c r="I1031" i="3" s="1"/>
  <c r="I1032" i="3" s="1"/>
  <c r="I1033" i="3" s="1"/>
  <c r="I1034" i="3" s="1"/>
  <c r="I1035" i="3" s="1"/>
  <c r="I1036" i="3" s="1"/>
  <c r="I1037" i="3" s="1"/>
  <c r="I1038" i="3" s="1"/>
  <c r="I1039" i="3" s="1"/>
  <c r="I1040" i="3" s="1"/>
  <c r="I1041" i="3" s="1"/>
  <c r="I1042" i="3" s="1"/>
  <c r="I1043" i="3" s="1"/>
  <c r="I1044" i="3" s="1"/>
  <c r="I1045" i="3" s="1"/>
  <c r="I1046" i="3" s="1"/>
  <c r="I1047" i="3" s="1"/>
  <c r="I1048" i="3" s="1"/>
  <c r="I1049" i="3" s="1"/>
  <c r="I1050" i="3" s="1"/>
  <c r="I1051" i="3" s="1"/>
  <c r="I1052" i="3" s="1"/>
  <c r="I1053" i="3" s="1"/>
  <c r="I1054" i="3" s="1"/>
  <c r="I1055" i="3" s="1"/>
  <c r="I1056" i="3" s="1"/>
  <c r="I1057" i="3" s="1"/>
  <c r="I1058" i="3" s="1"/>
  <c r="I1059" i="3" s="1"/>
  <c r="I1060" i="3" s="1"/>
  <c r="I1061" i="3" s="1"/>
  <c r="I1062" i="3" s="1"/>
  <c r="I1063" i="3" s="1"/>
  <c r="I1064" i="3" s="1"/>
  <c r="I1065" i="3" s="1"/>
  <c r="I1066" i="3" s="1"/>
  <c r="I1067" i="3" s="1"/>
  <c r="I1068" i="3" s="1"/>
  <c r="I1069" i="3" s="1"/>
  <c r="I1070" i="3" s="1"/>
  <c r="I1071" i="3" s="1"/>
  <c r="I1072" i="3" s="1"/>
  <c r="I1073" i="3" s="1"/>
  <c r="I1074" i="3" s="1"/>
  <c r="I1075" i="3" s="1"/>
  <c r="I1076" i="3" s="1"/>
  <c r="I1077" i="3" s="1"/>
  <c r="I1078" i="3" s="1"/>
  <c r="I1079" i="3" s="1"/>
  <c r="I1080" i="3" s="1"/>
  <c r="I1081" i="3" s="1"/>
  <c r="I1082" i="3" s="1"/>
  <c r="I1083" i="3" s="1"/>
  <c r="I1084" i="3" s="1"/>
  <c r="I1085" i="3" s="1"/>
  <c r="I1086" i="3" s="1"/>
  <c r="I1087" i="3" s="1"/>
  <c r="I1088" i="3" s="1"/>
  <c r="I1089" i="3" s="1"/>
  <c r="I1090" i="3" s="1"/>
  <c r="I1091" i="3" s="1"/>
  <c r="I1092" i="3" s="1"/>
  <c r="I1093" i="3" s="1"/>
  <c r="I1094" i="3" s="1"/>
  <c r="I1095" i="3" s="1"/>
  <c r="I1096" i="3" s="1"/>
  <c r="I1097" i="3" s="1"/>
  <c r="I1098" i="3" s="1"/>
  <c r="I1099" i="3" s="1"/>
  <c r="G1061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65" i="3"/>
  <c r="G66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87" i="3"/>
  <c r="G788" i="3"/>
  <c r="G774" i="3"/>
  <c r="G775" i="3"/>
  <c r="G776" i="3"/>
  <c r="G789" i="3"/>
  <c r="G773" i="3"/>
  <c r="G777" i="3"/>
  <c r="G778" i="3"/>
  <c r="G779" i="3"/>
  <c r="G780" i="3"/>
  <c r="G790" i="3"/>
  <c r="G782" i="3"/>
  <c r="G783" i="3"/>
  <c r="G784" i="3"/>
  <c r="G786" i="3"/>
  <c r="G781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785" i="3"/>
  <c r="G805" i="3"/>
  <c r="G806" i="3"/>
  <c r="G807" i="3"/>
  <c r="G808" i="3"/>
  <c r="G809" i="3"/>
  <c r="G810" i="3"/>
  <c r="G811" i="3"/>
  <c r="G812" i="3"/>
  <c r="G813" i="3"/>
  <c r="G83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86" i="3"/>
  <c r="G879" i="3"/>
  <c r="G880" i="3"/>
  <c r="G881" i="3"/>
  <c r="G882" i="3"/>
  <c r="G883" i="3"/>
  <c r="G884" i="3"/>
  <c r="G885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84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3" i="3"/>
  <c r="G12" i="3"/>
  <c r="B30" i="2"/>
  <c r="S10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9" i="2"/>
  <c r="P8" i="2"/>
  <c r="F26" i="2"/>
  <c r="G26" i="2"/>
  <c r="H26" i="2"/>
  <c r="I26" i="2"/>
  <c r="J26" i="2"/>
  <c r="K26" i="2"/>
  <c r="L26" i="2"/>
  <c r="M26" i="2"/>
  <c r="N26" i="2"/>
  <c r="O26" i="2"/>
  <c r="D30" i="2" s="1"/>
  <c r="E26" i="2"/>
  <c r="C6" i="3"/>
  <c r="D6" i="3" s="1"/>
  <c r="C5" i="3"/>
  <c r="D5" i="3" s="1"/>
  <c r="P25" i="2" l="1"/>
  <c r="P26" i="2" s="1"/>
  <c r="D26" i="2"/>
  <c r="C30" i="2" s="1"/>
  <c r="F30" i="2" s="1"/>
  <c r="C7" i="3"/>
  <c r="D7" i="3"/>
  <c r="C6" i="1" l="1"/>
  <c r="C5" i="1"/>
  <c r="C26" i="2" l="1"/>
  <c r="S25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9" i="2"/>
  <c r="S8" i="2"/>
  <c r="D6" i="1" l="1"/>
  <c r="D5" i="1"/>
  <c r="D7" i="1" l="1"/>
  <c r="C7" i="1"/>
</calcChain>
</file>

<file path=xl/sharedStrings.xml><?xml version="1.0" encoding="utf-8"?>
<sst xmlns="http://schemas.openxmlformats.org/spreadsheetml/2006/main" count="9665" uniqueCount="1032">
  <si>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</si>
  <si>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</si>
  <si>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</si>
  <si>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</si>
  <si>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</si>
  <si>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</si>
  <si>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</si>
  <si>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</si>
  <si>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</si>
  <si>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</si>
  <si>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</si>
  <si>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</si>
  <si>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</si>
  <si>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</si>
  <si>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Balance</t>
  </si>
  <si>
    <t>Name</t>
  </si>
  <si>
    <t>Receipt</t>
  </si>
  <si>
    <t>Donor</t>
  </si>
  <si>
    <t>Country</t>
  </si>
  <si>
    <t>Contrôle</t>
  </si>
  <si>
    <t xml:space="preserve">Taxi Residence PNR-DDEF présenter les civilités au DD et chef faune </t>
  </si>
  <si>
    <t>Transport</t>
  </si>
  <si>
    <t>Legal</t>
  </si>
  <si>
    <t>Bley</t>
  </si>
  <si>
    <t>Décharge</t>
  </si>
  <si>
    <t>CONGO</t>
  </si>
  <si>
    <t>ɣ</t>
  </si>
  <si>
    <t xml:space="preserve">Taxi à PNR DDEF-Cour d'appel pour suivre l'audience </t>
  </si>
  <si>
    <t>Taxi à PNR Cour d'appel-Restaurant</t>
  </si>
  <si>
    <t xml:space="preserve">Taxi à PNR Restaurant-Residence PALF </t>
  </si>
  <si>
    <t xml:space="preserve">Taxi à PNR Residence PALF-TGI pour verifier le dossier d'appel </t>
  </si>
  <si>
    <t xml:space="preserve">Taxi à PNR TGI- Aeroport pour l'achat du billet retour </t>
  </si>
  <si>
    <t xml:space="preserve">Achat Billet d'avion PNR-Brazzaville </t>
  </si>
  <si>
    <t>Flight</t>
  </si>
  <si>
    <t>o</t>
  </si>
  <si>
    <t xml:space="preserve">Taxi à PNR Aeroport-Residence PALF </t>
  </si>
  <si>
    <t>Achat Timbre du billet d'avion retour sur BZV</t>
  </si>
  <si>
    <t>Travel expenses</t>
  </si>
  <si>
    <t xml:space="preserve">Oui </t>
  </si>
  <si>
    <t xml:space="preserve">Taxi à PNR Residence PALF-Aeroport </t>
  </si>
  <si>
    <t>Taxi à Brazzaville Aeroport-Bureau</t>
  </si>
  <si>
    <t>Taxi Bureau-Domicile/retour de la mission de PNR</t>
  </si>
  <si>
    <t xml:space="preserve">Food Allowance à PNR du 28 Février au 02 mars 2018 </t>
  </si>
  <si>
    <t xml:space="preserve">Travel subsistence </t>
  </si>
  <si>
    <t>Taxi Domicile-Agence Océan du Nord pour acheter le billet de Me Severin</t>
  </si>
  <si>
    <t>Lawyer fees</t>
  </si>
  <si>
    <t>n</t>
  </si>
  <si>
    <t>Achat Billet BZV-OUESSO/ Me Severin BIYOUDI</t>
  </si>
  <si>
    <t>Taxi Agence Océan du Nord -Domicile pour me preparer pour le Bureau</t>
  </si>
  <si>
    <t xml:space="preserve">Taxi Bureau-DFAP pour le retrait du dossier relatif au bebe chimpanzé saisis à Dolisie </t>
  </si>
  <si>
    <t>Taxi DFAP-Bureau</t>
  </si>
  <si>
    <t>Taxi Bureau-Bureautique pour imprimer la loi 37 et 48</t>
  </si>
  <si>
    <t>Impression de la loi 37 et 48</t>
  </si>
  <si>
    <t>Office</t>
  </si>
  <si>
    <t>.01/2018</t>
  </si>
  <si>
    <t>Taxi Bureautique-Domicile pour me preparer pour le voyage</t>
  </si>
  <si>
    <t>Taxi Domicile-Bureau pour le voyage</t>
  </si>
  <si>
    <t xml:space="preserve">Mavy </t>
  </si>
  <si>
    <t>Transfert</t>
  </si>
  <si>
    <t>Taxi Bureau-Domicile voyage reporté pour le 08 à 4h</t>
  </si>
  <si>
    <t>Taxi Domicile-Rond point Koulounda pour le voyage</t>
  </si>
  <si>
    <t>Taxi moto à Sibiti pour le reperage des lieux avant l'opération</t>
  </si>
  <si>
    <t>Ration du prévenu à Sibiti</t>
  </si>
  <si>
    <t>Jail visit</t>
  </si>
  <si>
    <t xml:space="preserve">Taxi à Sibiti moto Gendarmerie-Maison d'arrêt pour la visite geôle du soir </t>
  </si>
  <si>
    <t>Taxi moto à Sibiti Maison d'arrêt-Hôtel</t>
  </si>
  <si>
    <t>Ticket de Péage POSTE DE DJIRI</t>
  </si>
  <si>
    <t>Taxi moto à Sibiti Hôtel-Maison d'arrêt pour la visite geôle du matin</t>
  </si>
  <si>
    <t xml:space="preserve">Taxi moto à Sibiti Maison d'arrêt-Gendarmerie pour rejoindre Hérick et les autres </t>
  </si>
  <si>
    <t>Taxi moto à Sibiti-Gendarmerie-Maison d'arrêt pour la visite geôle du soir</t>
  </si>
  <si>
    <t xml:space="preserve">Taxi moto à Sibiti Maison d'arrêt-Gendarmerie pour rejoindre Herick et les autres </t>
  </si>
  <si>
    <t>Taxi moto à Sibiti-Gendarmerie- Hôtel</t>
  </si>
  <si>
    <t xml:space="preserve">Taxi moto à Sibiti Hôtel-Maison d'arrêt pour la visite geôle du soir </t>
  </si>
  <si>
    <t>Taxi moto à Sibiti Maison d'arrêt-Restaurant</t>
  </si>
  <si>
    <t>Taxi moto à Sibiti-Restaurant-Hôtel</t>
  </si>
  <si>
    <t>Taxi moto à Sibiti Hôtel-Gare routière de Sibiti</t>
  </si>
  <si>
    <t>Taxi bus Sibiti-Brazzaville</t>
  </si>
  <si>
    <t>Food Allowance à Sibiti du 08 au 11  mars  2018 (soit 04 jours)</t>
  </si>
  <si>
    <t>Taxi à Brazzaville Gare Routière-Domicile/retour de la mission</t>
  </si>
  <si>
    <t xml:space="preserve">Transfert </t>
  </si>
  <si>
    <t>Taxi Bureau-Aeroport pour acheter les billets de Herick et de Me Malonga pour PNR</t>
  </si>
  <si>
    <t>Taxi Aeroport-Bureau</t>
  </si>
  <si>
    <t xml:space="preserve">Taxi Bureau-Agence Ocèan du Nord pour le voyage </t>
  </si>
  <si>
    <t>Taxi à Owando Gare routière-Hôtel</t>
  </si>
  <si>
    <t>Perrine</t>
  </si>
  <si>
    <t>Achat Billet Brazzaville-Owando</t>
  </si>
  <si>
    <t>180306007777--16</t>
  </si>
  <si>
    <t>Taxi moto à Owando Hôtel-Restaurant</t>
  </si>
  <si>
    <t>Taxi moto à Owando Restaurant-Hôtel</t>
  </si>
  <si>
    <t>Taxi moto à Owando Hôtel-Gare Routière</t>
  </si>
  <si>
    <t xml:space="preserve">Food Allowance à Owando du 18 au 20 mars soit 03 jours </t>
  </si>
  <si>
    <t>Achat Billet Owando-Brazzaville</t>
  </si>
  <si>
    <t>Taxi Agence Océan du nord -Domicile/retour de la mission</t>
  </si>
  <si>
    <t xml:space="preserve">Taxi Bureau-ONEMO pour faire établir les certifictas médicaux Mavy, Herick, JB, Crepin, Evariste et moi taxi Allez-Retour </t>
  </si>
  <si>
    <t>Taxi: Hôtel-Maison d'arrêt</t>
  </si>
  <si>
    <t>Crépin</t>
  </si>
  <si>
    <t>Ration des prévenus du matin à Ouesso</t>
  </si>
  <si>
    <t>Taxi: Maison d'arrêt-Gendarmerie</t>
  </si>
  <si>
    <t>Herick</t>
  </si>
  <si>
    <t>OUI</t>
  </si>
  <si>
    <t>Taxi: Gendarmerie-DDEF</t>
  </si>
  <si>
    <t>Taxi:DDEF-TGI avec l'adjudant Marcel</t>
  </si>
  <si>
    <t>Taxi: TGI-Restaurant</t>
  </si>
  <si>
    <t>Taxi: Restaurant-Maison d'arrêt Ouesso</t>
  </si>
  <si>
    <t>Taxi: Maison d'arrêt-Hôtel</t>
  </si>
  <si>
    <t>Taxi: Maison d'arrêt-Groupe Charden Farell</t>
  </si>
  <si>
    <t>Taxi: Groupe Charden Farell-Gendarmerie</t>
  </si>
  <si>
    <t>Taxi: Gendarmerie-Restaurant</t>
  </si>
  <si>
    <t xml:space="preserve">Taxi: Restaurant-Hôtel </t>
  </si>
  <si>
    <t>Mavy</t>
  </si>
  <si>
    <t>Taxi: Hôtel-Maison d'arrêt OUESSO</t>
  </si>
  <si>
    <t>Ration des prévenus à la Maison d'arrêt de Ouesso</t>
  </si>
  <si>
    <t>Taxi: Maison d'arrêt-Cyber</t>
  </si>
  <si>
    <t>Taxi: Restaurant-Hôtel</t>
  </si>
  <si>
    <t>Taxi: Hôtel-Maison d'arrêt de OUSSO</t>
  </si>
  <si>
    <t>Ration des prévenus du soir à Ouesso</t>
  </si>
  <si>
    <t>Ration des prévenus à Ouesso</t>
  </si>
  <si>
    <t>Taxi: Maison d'arrêt-Restaurant</t>
  </si>
  <si>
    <t>Taxi: Hôtel-Maison d'arrêt de OUESSO</t>
  </si>
  <si>
    <t>Ration des prévenus à OUESSO</t>
  </si>
  <si>
    <t>Taxi: Gendarmerie-Groupe Charden Farell Ouesso</t>
  </si>
  <si>
    <t>Taxi: Groupe Charden Farell-Restaurant</t>
  </si>
  <si>
    <t>Taxi: Maison d'arrêt-Hôpital</t>
  </si>
  <si>
    <t>Taxi: Hôpital-Cyber</t>
  </si>
  <si>
    <t>Impression de l'analyse juridique</t>
  </si>
  <si>
    <t>Taxi: Cyber-Restaurant</t>
  </si>
  <si>
    <t>Taxi: Hôtel-Agence Océan du Nord Ouesso rencontrer Maitre Séverin</t>
  </si>
  <si>
    <t xml:space="preserve">Taxi: Agence Océean du Nord-Hôtel </t>
  </si>
  <si>
    <t>Taxi:Hôtel-TGI Ouesso</t>
  </si>
  <si>
    <t>Taxi: TGI-Groupe Charden Farell</t>
  </si>
  <si>
    <t>Taxi: Groupe Charden Farell-Pharmacie</t>
  </si>
  <si>
    <t>Taxi: Pharmacie-Restaurant</t>
  </si>
  <si>
    <t>Taxi: Restaurant-Maison d'arrêt de OUESSO</t>
  </si>
  <si>
    <t>Taxi: Maison d'arrêt-Agence Océan du Nord Ouesso</t>
  </si>
  <si>
    <t xml:space="preserve">Taxi: Agence Océan du Nord Ouesso-Hôtel </t>
  </si>
  <si>
    <t>Food Allowance du 1er au 8/03/2018 à Ouesso</t>
  </si>
  <si>
    <t>Taxi: Hôtel-Agence Océan du Nord Ouesso</t>
  </si>
  <si>
    <t>Achat billet: Ouesso-Owando</t>
  </si>
  <si>
    <t>Taxi moto: Pont Owando-Groupe Charden Farell Owando</t>
  </si>
  <si>
    <t xml:space="preserve">Taxi moto: GCF-Hôtel </t>
  </si>
  <si>
    <t>Taxi moto: Hôtel-Maison d'arrêt Owando</t>
  </si>
  <si>
    <t>Taxi moto: Maison d'arrêt-Agence Océan du Nord d'Owando</t>
  </si>
  <si>
    <t>Achat billet: Owando-Brazzaville</t>
  </si>
  <si>
    <t>Taxi moto: Agence Océan du Nord Owando-Hôtel</t>
  </si>
  <si>
    <t>Food Allowance du 09 au 10/03/2018 à OWANDO</t>
  </si>
  <si>
    <t>Taxi moto: Hôtel-Agence Océan du Nord Owando</t>
  </si>
  <si>
    <t>Taxi: Agence Océan du Nord Brazzaville-Domicile</t>
  </si>
  <si>
    <t xml:space="preserve"> Taxi: Bureau-MEF</t>
  </si>
  <si>
    <t>Taxi: MEF-Bureau</t>
  </si>
  <si>
    <t>Taxi: BCI-Ministère des Affaires Etrangères</t>
  </si>
  <si>
    <t>Taxi: M.A.E.C-Bureau</t>
  </si>
  <si>
    <t>Taxi: Bureau-TGI greffe de la 1ere chambre correctionnelle</t>
  </si>
  <si>
    <t>Taxi: TGI-Bureau</t>
  </si>
  <si>
    <t>Taxi: Domicile-Agence  Ocean du Nord liberté</t>
  </si>
  <si>
    <t>Achat billet: Brazzaville-Ouesso</t>
  </si>
  <si>
    <t>180306007777--21</t>
  </si>
  <si>
    <t xml:space="preserve"> Taxi: Agence océan du nord Ouesso-Hôtel </t>
  </si>
  <si>
    <t>Taxi: Hotels pour le reperage des lieux avant l'opération</t>
  </si>
  <si>
    <t>Taxi: Hôtel-Restaurant</t>
  </si>
  <si>
    <t>Taxi: Maison d'Arrêt-Hôtel</t>
  </si>
  <si>
    <t>Achat Billet OUESSO-Brazzaville</t>
  </si>
  <si>
    <t>Food Allowance du 18 au20/03/2018 à Ouesso</t>
  </si>
  <si>
    <t>Taxi: Bureau-M.A.E.C</t>
  </si>
  <si>
    <t xml:space="preserve">Legal </t>
  </si>
  <si>
    <t>Jack-Bénisson</t>
  </si>
  <si>
    <t>Oui</t>
  </si>
  <si>
    <t>Taxi moto à Sibiti Hôtel-Hôtel deit87 et i23c (recupérer les affaires de i23c)</t>
  </si>
  <si>
    <t>Taxi moto à Sibiti Hôtel de it87 et i23c-Place Rouge</t>
  </si>
  <si>
    <t>Taxi moto à Sibiti Place Rouge-Gendarmerie</t>
  </si>
  <si>
    <t>Taxi moto à Sibiti Hôtel de it87 et i23c-Gare routière</t>
  </si>
  <si>
    <t>Taxi moto à Sibiti Gare routière-Gendarmerie</t>
  </si>
  <si>
    <t>Taxi moto à Sibiti Gendarmerie-Hôtel</t>
  </si>
  <si>
    <t>Taxi moto à Sibiti Hôtel-Gendarmerie</t>
  </si>
  <si>
    <t>Taxi moto à Sibiti Gendarmerie-Marché</t>
  </si>
  <si>
    <t>Taxi moto à Sibiti Marché-Hôtel</t>
  </si>
  <si>
    <t>Taxi moto à Sibiti Hôtel-Marché</t>
  </si>
  <si>
    <t xml:space="preserve">Ration d'un prévenu en garde à vue à la gendarmerie de Sibiti </t>
  </si>
  <si>
    <t xml:space="preserve">Ration de trois prévenus en garde à vue à la gendarmerie de Sibiti </t>
  </si>
  <si>
    <t>Bonus gendramerie relative au transport des deux prévenus en provenance de Bambama</t>
  </si>
  <si>
    <t>Bonus</t>
  </si>
  <si>
    <t>Taxi moto à Sibiti Gendarmerie-Bureautique</t>
  </si>
  <si>
    <t>Taxi moto à Sibiti Bureautique-Moussanda (Bureautique)</t>
  </si>
  <si>
    <t>Taxi moto à Sibiti Moussanda (Bureautique)-Marché</t>
  </si>
  <si>
    <t>Taxi moto Sibiti Gendarmerie-DDEF-LEK (pour 4 personnes)</t>
  </si>
  <si>
    <t>Taxi moto à Sibiti DDEF-LEK-Gendarmerie</t>
  </si>
  <si>
    <t>Taxi moto à Sibiti Gendarmerie-DDEF-LEK</t>
  </si>
  <si>
    <t>Taxi moto à Sibiti Hôtel-Charden Farell</t>
  </si>
  <si>
    <t>Taxi moto à Sibiti Charden Farell-Hôtel</t>
  </si>
  <si>
    <t>Taxi moto à Sibiti Gendarmerie-Bureautique Moussanda (pour deux personnes)</t>
  </si>
  <si>
    <t>Photocopie procédure gendarmerie (1X4)</t>
  </si>
  <si>
    <t>Taxi moto à Sibiti Bureautique Moussanda-Gendarmerie (pour deux personnes)</t>
  </si>
  <si>
    <t xml:space="preserve">Taxi moto à Sibiti Gendarmerie-TGI </t>
  </si>
  <si>
    <t xml:space="preserve">Taxi moto à Sibiti TGI -Maison d'arrêt </t>
  </si>
  <si>
    <t>Ration de 3 prévenus à la maison d'arrêt de Sibiti</t>
  </si>
  <si>
    <t>jail visit</t>
  </si>
  <si>
    <t>Taxi moto à Sibiti Maison d'arrêt -Hôtel</t>
  </si>
  <si>
    <t>Taxi moto à Sibiti Hôtel-Quartier n°1 (récupération copie procédure gendarmerie)</t>
  </si>
  <si>
    <t>Taxi moto à Sibiti Quartier n°1-Hôtel</t>
  </si>
  <si>
    <t xml:space="preserve">Taxi moto à Sibiti Hôtel-Maison d'arrêt </t>
  </si>
  <si>
    <t>Taxi moto à Sibiti Hôtel-Gare routière</t>
  </si>
  <si>
    <t>Taxi Sibiti-Brazzaville</t>
  </si>
  <si>
    <t>Taxi Plateaux (Gare routière pour taxi de Sibiti)-Domicile</t>
  </si>
  <si>
    <t>Food allowance à Sibiti du 08 au 16 Mars 2018</t>
  </si>
  <si>
    <t>Taxi Domicile-Bureau (Urgence mission)</t>
  </si>
  <si>
    <t>Taxi Bureau (Urgence mission)-Domicile</t>
  </si>
  <si>
    <t>Taxi Domicile-Agence Océan du Nord</t>
  </si>
  <si>
    <t>Achat billet Brazzaville-Ouesso (Océan du nord)</t>
  </si>
  <si>
    <t>Taxi Ouesso Agence Océan du Nord-Hôtel</t>
  </si>
  <si>
    <t>Taxi Ouesso Hôtel-Hôtel HI92 pour répérage</t>
  </si>
  <si>
    <t>Taxi Ouesso Hôtel HI92 pour répérage-Restaurant</t>
  </si>
  <si>
    <t>Taxi Ouesso Restaurant-Hôtel</t>
  </si>
  <si>
    <t>Taxi Ouesso Hôtel-Agence Océan du Nord</t>
  </si>
  <si>
    <t>Achat billet Ouesso-Brazzaville(Océan du nord)</t>
  </si>
  <si>
    <t>Taxi Agence Océan du Nord-Brazzaville</t>
  </si>
  <si>
    <t>Food allowance  à Sibiti du 18 au 20 Mars 2018</t>
  </si>
  <si>
    <t xml:space="preserve"> </t>
  </si>
  <si>
    <t>Ration de 6 Prévenus à la maison d'arrêt de BZV</t>
  </si>
  <si>
    <t>Taxi TGI de Brazzaville-Bureau</t>
  </si>
  <si>
    <t>Media</t>
  </si>
  <si>
    <t>Management</t>
  </si>
  <si>
    <t>43/GCF</t>
  </si>
  <si>
    <t>Achat papier hygienique pour bureau PALF</t>
  </si>
  <si>
    <t>Frais de transfert à Crépin/OUESSO</t>
  </si>
  <si>
    <t>Transfer fees</t>
  </si>
  <si>
    <t>IT87</t>
  </si>
  <si>
    <t>Investigations</t>
  </si>
  <si>
    <t>212/GCF</t>
  </si>
  <si>
    <t>Frais de transfert à IT87/SIBITI</t>
  </si>
  <si>
    <t>i55s</t>
  </si>
  <si>
    <t>213/GCF</t>
  </si>
  <si>
    <t>Frais de transfert à i55s/PNR</t>
  </si>
  <si>
    <t>i23c</t>
  </si>
  <si>
    <t>211/GCF</t>
  </si>
  <si>
    <t>Frais de transfert à i23c/SIBITI</t>
  </si>
  <si>
    <t>Hérick TCHICAYA-Bonus operation OUESSO du 26 février 2018</t>
  </si>
  <si>
    <t>Operations</t>
  </si>
  <si>
    <t>Recharge crédit téléphonique MTN</t>
  </si>
  <si>
    <t>Telephone</t>
  </si>
  <si>
    <t>Recharge crédit téléphonique AIRTEL</t>
  </si>
  <si>
    <t>148/GCF</t>
  </si>
  <si>
    <t>HI92</t>
  </si>
  <si>
    <t>147/GCF</t>
  </si>
  <si>
    <t>Frais de transfert à HI92/MOSSENDJO</t>
  </si>
  <si>
    <t>Hérick</t>
  </si>
  <si>
    <t>Dieudonné</t>
  </si>
  <si>
    <t>Achat carburant pour l'opération SIBITI du 08 mars 2018-Mr Guy le chauffeur</t>
  </si>
  <si>
    <t>Achat carburant location voiture Aller-pour l'opération SIBITI du 08 mars 2018-Mr Guy le chauffeur</t>
  </si>
  <si>
    <t>Odile-prestation février 2018</t>
  </si>
  <si>
    <t>Services</t>
  </si>
  <si>
    <t>Carburant groupe Electrogene-Bureau PALF/Mr ANIL</t>
  </si>
  <si>
    <t>Rent &amp; Utilities</t>
  </si>
  <si>
    <t>Sven</t>
  </si>
  <si>
    <t>66/GCF</t>
  </si>
  <si>
    <t>BCI</t>
  </si>
  <si>
    <t>i23c-bonus opération Sibiti du 08 mars 2018</t>
  </si>
  <si>
    <t>it87-bonus opération Sibiti du 08 mars 2018</t>
  </si>
  <si>
    <t>Evariste</t>
  </si>
  <si>
    <t>Achat billet OUESSO-BZV/Me Séverin BIYOUDI</t>
  </si>
  <si>
    <t>090305006565--34</t>
  </si>
  <si>
    <t>84/GCF</t>
  </si>
  <si>
    <t>Frais de transfert à Crépin/OWANDO</t>
  </si>
  <si>
    <t>Achat billet d'avion BZV-PNR/Me KIANGUILA Cloud</t>
  </si>
  <si>
    <t>Pour solde frais de mission OUESSO du 07 au 09 mars 2018/Me Severin BIYOUDI</t>
  </si>
  <si>
    <t>Frais de mission Me MOUYETI Scrutin/OWANDO du 13 au 15 mars 2018</t>
  </si>
  <si>
    <t>Achat billet d'avion BZV-PNR/Me MALONGA Audrey</t>
  </si>
  <si>
    <t>Achat billet d'avion BZV-PNR/Hérick TCHICAYA</t>
  </si>
  <si>
    <t>Frais de mission Me MALONGA MBOKO/PNR du 14 au 16 mars 2018</t>
  </si>
  <si>
    <t>Frais de mission Me KIANGUILA/DOLISIE du 14 au 16 mars 2018</t>
  </si>
  <si>
    <t>Mésange CIGNAS-Bonus février 2018</t>
  </si>
  <si>
    <t>Mésange CIGNAS-Bonus de responsabilité, d'implication et d'initiative/février 2018</t>
  </si>
  <si>
    <t>i55s-Bonus février 2018</t>
  </si>
  <si>
    <t>Evariste LELOUSSI-Bonus février 2018</t>
  </si>
  <si>
    <t>Hérick TCHICAYA-Bonus février 2018</t>
  </si>
  <si>
    <t>Hérick TCHICAYA-Bonus opération SIBITI du 08 mars 2018</t>
  </si>
  <si>
    <t>Bley BEMY-Bonus février 2018</t>
  </si>
  <si>
    <t>Bley BEMY-Bonus opération SIBITI du 08 mars 2018</t>
  </si>
  <si>
    <t>Crépin IBOUILI-Bonus février 2018</t>
  </si>
  <si>
    <t>HI92-Bonus février 2018</t>
  </si>
  <si>
    <t>Mavy MALELA-Bonus février 2018</t>
  </si>
  <si>
    <t>i23c-Bonus février 2018</t>
  </si>
  <si>
    <t>i23c-Bonus de responsabilité-février 2018</t>
  </si>
  <si>
    <t>IT87-Bonus février 2018</t>
  </si>
  <si>
    <t>Jack Bénisson</t>
  </si>
  <si>
    <t>162/GCF</t>
  </si>
  <si>
    <t>Frais de transfert à Jack Bénisson/SIBITI</t>
  </si>
  <si>
    <t>Achat billet BZV-OWANDO/Me MOUYETI Scrutin</t>
  </si>
  <si>
    <t>130307007070--64</t>
  </si>
  <si>
    <t>93/GCF</t>
  </si>
  <si>
    <t>Frais de transfert à Sven/OWANDO</t>
  </si>
  <si>
    <t>92/GCF</t>
  </si>
  <si>
    <t>Frais de transfert à Dieudonné/SIBITI</t>
  </si>
  <si>
    <t>Frais de transfert à Dieudonné/DOLISIE</t>
  </si>
  <si>
    <t>94/GCF</t>
  </si>
  <si>
    <t>Frais du passeport -Bley Quercy BEMY</t>
  </si>
  <si>
    <t>99/GCF</t>
  </si>
  <si>
    <t>Frais de transfert à HI92/OUESSO</t>
  </si>
  <si>
    <t>Recharge Crédit téléphonique AIRTEL</t>
  </si>
  <si>
    <t>i73x</t>
  </si>
  <si>
    <t>Pour solde facture bonus médias portant sur l'arrestation à SIBITI d'un présumé trafiquant d'Ivoire et écailles de pangolin géant</t>
  </si>
  <si>
    <t>it87</t>
  </si>
  <si>
    <t>Frais de mission OUESSO du 21 au 23 mars 2018-Me Séverin BIYOUDI</t>
  </si>
  <si>
    <t>Achat Billet BZV-OUESSO Me Séverin BIYOUDI</t>
  </si>
  <si>
    <t>210306008282--2</t>
  </si>
  <si>
    <t>Jack Bénisson-Bonus février 2018</t>
  </si>
  <si>
    <t>Jack Bénisson-Bonus Opération SIBITI du 08 mars 2018</t>
  </si>
  <si>
    <t>Achat cartouche d'encre RICOH SP311-NOIR-SP311DNW/SFNW-3500P</t>
  </si>
  <si>
    <t>F-2018-03-0018</t>
  </si>
  <si>
    <t>ONEMO: frais de visite pour certfificats medicaux (Mavy, Hérick, Crépin, Bley, Jack Bénisson et Evariste)</t>
  </si>
  <si>
    <t>Personnel</t>
  </si>
  <si>
    <t>Team Building</t>
  </si>
  <si>
    <t>Mésange</t>
  </si>
  <si>
    <t>Frais de mission Me MALONGA MBOKO PNR du 28 au 30 mars 2018</t>
  </si>
  <si>
    <t>Achat Billet d'avion Me MALONGA MBOKO/PNR-BZV</t>
  </si>
  <si>
    <t>Taxi Bureau-BCI</t>
  </si>
  <si>
    <t>I55S</t>
  </si>
  <si>
    <t>Achat Billet BZV-OUESSO Luc MATHOT</t>
  </si>
  <si>
    <t>300306002018--7</t>
  </si>
  <si>
    <t>Taxi Bureau-Aeroport</t>
  </si>
  <si>
    <t>Frais de mission Me Severin BIYOUDI-OUESSO du 03 au 06 avril 2018</t>
  </si>
  <si>
    <t>Taxi BCI-Agence Air Congo</t>
  </si>
  <si>
    <t>Taxi Agence Air Congo-Direction Générale Air Congo</t>
  </si>
  <si>
    <t>Taxi: Marché plateau-bureau après la rencontre avec le premier conseillé, Mr Marion Mondélé à l'Ambassade des USA</t>
  </si>
  <si>
    <t>Taxi: Ministère de la justice après la rencontre avec le DGAP-DRTV</t>
  </si>
  <si>
    <t>Taxi: DRTV-bureau</t>
  </si>
  <si>
    <t>Taxi: bureau-parquet pour depot courriers PG/ aller-retour</t>
  </si>
  <si>
    <t>Taxi: Maison-aéroport pour voyage sur Libreville</t>
  </si>
  <si>
    <t>Taxi: Aéroport-domicile/retour de Libreville</t>
  </si>
  <si>
    <t>Taxi: Maison-bureau pour prendre les clés du bureau de PNR</t>
  </si>
  <si>
    <t>Taxi: bureau-aéroport pour voyage sur PNR</t>
  </si>
  <si>
    <t>Taxi:Aéroport-parquet TGI pour suivre le dossier Bopoma et la grosse</t>
  </si>
  <si>
    <t>Taxi: TGI- DDEF organiser l'audience</t>
  </si>
  <si>
    <t>Taxi: DDEF-PALF</t>
  </si>
  <si>
    <t>Taxi: PALF-Parquet général pour suivre l'audience</t>
  </si>
  <si>
    <t>Taxi: parquet général- TGI pour le suivi grosse cas Diaby</t>
  </si>
  <si>
    <t>Taxi: TGI-Bureau PALF</t>
  </si>
  <si>
    <t>Taxi: Bureau Palf-Aéroport pour achat billet/ aller-retour</t>
  </si>
  <si>
    <t>Taxi:Bureau Palf-Aéroport pour voyage</t>
  </si>
  <si>
    <t>Taxi: Aéroport-domicile/retour de la mission de PNR</t>
  </si>
  <si>
    <t>Food Allowance Mission Pointe-Noire du 28 au 30 mars 2018</t>
  </si>
  <si>
    <t>Taxi Office_Ambassade France_MEF_WCS_Office</t>
  </si>
  <si>
    <t>Perrine Odier</t>
  </si>
  <si>
    <t>Taxi Office_Ambassade UE (visite maison)_MEF_WCS_Office</t>
  </si>
  <si>
    <t>Taxi Office_Batignolle (visite maison)_ MEF_Wcs_Office</t>
  </si>
  <si>
    <t>Taxi Office-Min Justice_ WCS_ MEF_ WCS_Office</t>
  </si>
  <si>
    <t>Achats Robinets à changer au bureau, Plombier Alfred MOULOUNDA 06 640 64 14</t>
  </si>
  <si>
    <t>Taxi domicile-Bureau</t>
  </si>
  <si>
    <t>Food Alloawance pendant la pause</t>
  </si>
  <si>
    <t>Taxi Bureau-Ministère des affaires étrangeres pour la légalisation de la lettre d'invitation de Luc</t>
  </si>
  <si>
    <t>Taxi Ministère-Bureau</t>
  </si>
  <si>
    <t>Food allowance pendant la pause</t>
  </si>
  <si>
    <t>Taxi Bureau-domicile</t>
  </si>
  <si>
    <t>Taxi Bureau-Ministère des Affaires Etrangeres pour le retrait  de la lettre d'invitation de Luc</t>
  </si>
  <si>
    <t>Taxi Ministère des Affaires Etrangeres-Bureau</t>
  </si>
  <si>
    <t>Taxi Bureau-Domicile pour prendre le sac pour le voyage sur Sibiti</t>
  </si>
  <si>
    <t xml:space="preserve">Taxi domicile-Bureau pour le voyage </t>
  </si>
  <si>
    <t xml:space="preserve">Taxi Bureau-Domicile  le voyage sur Sibiti a été reporté </t>
  </si>
  <si>
    <t>Taxi Domicile-Rond point Koulouda pour le voyage sur Sibiti</t>
  </si>
  <si>
    <t>Taxi moto à Sibiti Gendarmerie-Gare routière pour extraire l'indic</t>
  </si>
  <si>
    <t>Taxi moto à Sibiti Gare  Routière-Gendarmerie pour rejoindre Herick, Jack Bénisson et Bley</t>
  </si>
  <si>
    <t>Jail Visit</t>
  </si>
  <si>
    <t>Taxi moto à Sibiti Gendarmerie-Restaurant</t>
  </si>
  <si>
    <t>Taxi moto à Sibiti Restaurant-Hôtel</t>
  </si>
  <si>
    <t xml:space="preserve">Taxi moto à Sibiti Hôtel-Maison d'arret pour la visite geôle du matin </t>
  </si>
  <si>
    <t>Taxi moto à Sibiti Maison d'arret-Hotel</t>
  </si>
  <si>
    <t>Taxi moto à Sibiti Hôtel-Maison d'arrêt pour la visite geôle du soir</t>
  </si>
  <si>
    <t xml:space="preserve">Taxi moto à Sibiti Hôtel-Maison d'arrêt pour la visite geôle du matin </t>
  </si>
  <si>
    <t xml:space="preserve">Taxi moto à Sibiti Gendarmerie-Bureautique pour impression des pV </t>
  </si>
  <si>
    <t>Taxi moto à Sibiti Bureautique-Restaurant</t>
  </si>
  <si>
    <t xml:space="preserve">Taxi moto à Sibiti Restaurant-Gendarmerie pour interroger les déténus </t>
  </si>
  <si>
    <t>Ration des prévenus à Sibiti (03)</t>
  </si>
  <si>
    <t>Taxi moto à Sibiti Gendarmerie -Hôtel</t>
  </si>
  <si>
    <t>Taxi moto à Sibiti DDEF-Gendarmerie pour l'impression des pv EF</t>
  </si>
  <si>
    <t>Taxi moto à Sibiti Gendarmerie -Bureautique</t>
  </si>
  <si>
    <t xml:space="preserve">Taxi moto à Sibiti Bureautique-Gendarmerie </t>
  </si>
  <si>
    <t>Taxi moto à Sibiti Hôtel-Gendarmerie pour le deferrement</t>
  </si>
  <si>
    <t>Taxi moto à Sibiti TGI-Hôtel pour prendre le sac pour le voyage sur Dolisie</t>
  </si>
  <si>
    <t xml:space="preserve">Food Allowance à Sibiti du 08 au 14 mars 2018 soit 07 Jours </t>
  </si>
  <si>
    <t xml:space="preserve">Taxi moto à Sibiti Hôtel-Agence Charden Farell pour le retrait d'argent </t>
  </si>
  <si>
    <t>Taxi moto à Sibiti Charden Farell-Gare Routière de Sibiti</t>
  </si>
  <si>
    <t>Taxi Bus SIBITI-Dolisie</t>
  </si>
  <si>
    <t>Taxi à Dolisie Gare Routière-Hôtel</t>
  </si>
  <si>
    <t>Taxi à Dolisie Hôtel-Restaurant</t>
  </si>
  <si>
    <t>Taxi à Dolisie Restaurant-Hôtel</t>
  </si>
  <si>
    <t>Taxi à Dolisie Hotel-Rencontre avec Me Kianguila</t>
  </si>
  <si>
    <t>Taxi à Dolisie Hôtel -DDEF pour rencontrer le chef faune</t>
  </si>
  <si>
    <t xml:space="preserve">Taxi à Dolisie DDEF-Cour d'appel pour suivre l'audience </t>
  </si>
  <si>
    <t xml:space="preserve">Taxi à Dolisie Cour d'appel-Bureautique pour la photo des actes d'appels et expedition </t>
  </si>
  <si>
    <t>Taxi à Dolisie Bureautique-Hôtel</t>
  </si>
  <si>
    <t xml:space="preserve">Taxi à Dolisie Hôtel-Aeroport pour acheter mon billet d'avion </t>
  </si>
  <si>
    <t>Achat Billet d'avion Dolisie-Brazzaville</t>
  </si>
  <si>
    <t>Taxi à Dolisie  Aeroport-Restaurant</t>
  </si>
  <si>
    <t xml:space="preserve">Taxi à Dolisie Restaurant-Maison d'arrêt pour la visite geôle </t>
  </si>
  <si>
    <t>Ration des prévenus (02) à Dolisie</t>
  </si>
  <si>
    <t>Taxi à Dolisie Maison d'arrêt-Charden Farell pour le retrait de l'argent</t>
  </si>
  <si>
    <t>Taxi à Dolisie Charden Farell-Hôtel</t>
  </si>
  <si>
    <t xml:space="preserve">Photocopie Actes d'appel et expedition </t>
  </si>
  <si>
    <t>Taxi  à Dolisie Hotel-pour remettre Me Kianguila les actes d'appels</t>
  </si>
  <si>
    <t xml:space="preserve">Taxi à Dolisie Hôtel-Maison d'arrêt pour la visite geôle du matin </t>
  </si>
  <si>
    <t xml:space="preserve">Ration des prévenus à Dolisie </t>
  </si>
  <si>
    <t>Taxi à Dolisie Maison d'arrêt-Hôtel</t>
  </si>
  <si>
    <t>Taxi à Dolisie Hôtel-Aeroport pour le voyage</t>
  </si>
  <si>
    <t>Taxi à Brazzaville Aeroport-Domicile</t>
  </si>
  <si>
    <t xml:space="preserve">Food Allowance à Dolisie du 15 au 16 soit 02 Jours </t>
  </si>
  <si>
    <t xml:space="preserve">Taxi Domicile-Agence Océan du Nord pour le voyage </t>
  </si>
  <si>
    <t xml:space="preserve">Achat Billet Brazzaville-Owando </t>
  </si>
  <si>
    <t>180306007777--17</t>
  </si>
  <si>
    <t>Taxi à Owando Gare Routière-Hôtel</t>
  </si>
  <si>
    <t>Taxi à Owando Hôtel-Restaurant</t>
  </si>
  <si>
    <t>Taxi à Owando Restaurant-Hôtel</t>
  </si>
  <si>
    <t xml:space="preserve">Taxi à Owando Hôtel-Maison d'arrêt pour la visite geôle </t>
  </si>
  <si>
    <t>Ration des prévenus à OWANDO</t>
  </si>
  <si>
    <t>Taxi à Owando Maison d'arrêt-Restaurant</t>
  </si>
  <si>
    <t>Taxi à Restaurant -Hôtel</t>
  </si>
  <si>
    <t xml:space="preserve">Food Allowance à Owando du 18 au 20 mars 2018 soit 03 jours </t>
  </si>
  <si>
    <t>Taxi Agence Océan du Nord-Bureau</t>
  </si>
  <si>
    <t>Taxi Bureau-Domicile</t>
  </si>
  <si>
    <t>Taxi-domicile-bureau</t>
  </si>
  <si>
    <t>Taxi bureau-domicile</t>
  </si>
  <si>
    <t>Taxi domicile-bureau</t>
  </si>
  <si>
    <t>Taxi bureau-Domicile</t>
  </si>
  <si>
    <t>Taxi  Domicile-Bureau</t>
  </si>
  <si>
    <t>Taxi bureau-Ministere de la Justice pour verifier le dossier de la demande d'audience</t>
  </si>
  <si>
    <t>Taxi Ministère de la justice-Bureau</t>
  </si>
  <si>
    <t xml:space="preserve"> Mavy</t>
  </si>
  <si>
    <t>oui</t>
  </si>
  <si>
    <t>Taxi bureau-Ministere de la justice pour le retrait de l'accusé de reception de la demande d'audience.</t>
  </si>
  <si>
    <t>Taxi Ministere de la Justice-bureau</t>
  </si>
  <si>
    <t>Food allwance pendant la pause</t>
  </si>
  <si>
    <t>Taxi bureau-ministere de la justice pour retirer l'accusé de reception de la demande d'audience</t>
  </si>
  <si>
    <t>Taxi ministere-bureau</t>
  </si>
  <si>
    <t>Taxi Bureau PALF-Ministère de l'Economie Forestière</t>
  </si>
  <si>
    <t>Taxi Ministère de l'Economie Forestière-ACFAP</t>
  </si>
  <si>
    <t>Taxi ACFAP-Radio Rurale</t>
  </si>
  <si>
    <t>Taxi Radio Rurale-Semaine Africaine</t>
  </si>
  <si>
    <t>Taxi Semaine Africaine-MN TV</t>
  </si>
  <si>
    <t>Taxi MN TV-congo site</t>
  </si>
  <si>
    <t>Taxi Congo Site-TOP TV</t>
  </si>
  <si>
    <t>Taxi TOP TV-242infosnet</t>
  </si>
  <si>
    <t>Taxi 242infosnet-Vox.cg</t>
  </si>
  <si>
    <t>Taxi Vox.cg-Radio Liberté</t>
  </si>
  <si>
    <t>Taxi Radio liberté-Groupecongomédias</t>
  </si>
  <si>
    <t>Taxi Groupecongomadias-Bureau PALF</t>
  </si>
  <si>
    <t>Taxi Bureau PALF-Radio Liberté</t>
  </si>
  <si>
    <t>Taxi Radio liberté-Bureau PALF</t>
  </si>
  <si>
    <t>Taxi Bureau PALF-LCB Banque</t>
  </si>
  <si>
    <t>Taxi LCB Banque-Congo site</t>
  </si>
  <si>
    <t>Taxi congo site-242infosnet</t>
  </si>
  <si>
    <t>Taxi 242infosnet-La Semaine Africaine</t>
  </si>
  <si>
    <t xml:space="preserve">Taxi La Semaine Africaine-Vox.cg </t>
  </si>
  <si>
    <t>Taxi Radio Liberté-TOP TV</t>
  </si>
  <si>
    <t>Taxi TOP TV-Radio Rurale</t>
  </si>
  <si>
    <t>Taxi Radio Rurale-Le Patriote</t>
  </si>
  <si>
    <t>Taxi Le Patriote-Groupecongomedias</t>
  </si>
  <si>
    <t>Taxi Groupecongomedias-Bureau PALF</t>
  </si>
  <si>
    <t>Taxi Bureau PALF-Aéroport Maya Maya</t>
  </si>
  <si>
    <t>Taxi Aéroport Maya Maya-Agence Ocean du Nord de Talangaï</t>
  </si>
  <si>
    <t>Taxi Agence Océan du Nord de Talangaï-Bureau PALF</t>
  </si>
  <si>
    <t>Taxi Bureau PALF-Radio Rurale</t>
  </si>
  <si>
    <t>Taxi Radio Rurale-TOP TV</t>
  </si>
  <si>
    <t>Taxi TOP TV-MN TV</t>
  </si>
  <si>
    <t>Taxi MN TV-Bureau PALF</t>
  </si>
  <si>
    <t>Taxi Bureau PALF-Agence Charden Farell</t>
  </si>
  <si>
    <t>Taxi Bureau PALF- La banque BCI</t>
  </si>
  <si>
    <t>Taxi Banque BCI-Congo site</t>
  </si>
  <si>
    <t>Taxi MN TV-Vox.cg</t>
  </si>
  <si>
    <t>Taxi vox.cg-Radio Rurale</t>
  </si>
  <si>
    <t>Taxi Radio Rurale-La Semaine Africaine</t>
  </si>
  <si>
    <t>Taxi La Semaine Africaine-Groupecongomedias</t>
  </si>
  <si>
    <t>Taxi Bureau PALF-La Semaine Africaine</t>
  </si>
  <si>
    <t xml:space="preserve">Taxi La Semaine Africaine-MN Radio </t>
  </si>
  <si>
    <t>Taxi MN Radio-Le Patriote</t>
  </si>
  <si>
    <t>Taxi Le Patriote-Bureau PALF</t>
  </si>
  <si>
    <t>Taxi Bureau PALF-WCS</t>
  </si>
  <si>
    <t>Taxi WCS-Bureau</t>
  </si>
  <si>
    <t>Taxi Radio Rurale-MN TV</t>
  </si>
  <si>
    <t>Taxi MN TV-Top Tv</t>
  </si>
  <si>
    <t>Taxi TOP TV-Bureau PALF</t>
  </si>
  <si>
    <t>Taxi Bureau PALF-MN TV</t>
  </si>
  <si>
    <t>Taxi Radio Rurale-Bureau PALF</t>
  </si>
  <si>
    <t>Taxi Bureau PALF-ONEMO</t>
  </si>
  <si>
    <t>Taxi Bureau PALF-Banque BCI</t>
  </si>
  <si>
    <t>Taxi congo Site-MN TV</t>
  </si>
  <si>
    <t>Taxi Radio Rurale-Vox.cg</t>
  </si>
  <si>
    <t>Taxi vox.cg-groupecongomedias.com</t>
  </si>
  <si>
    <t>Taxi groupecongomedias.com-Bureau PALF</t>
  </si>
  <si>
    <t>Taxi Ouenze-Aéroport (départ pour PNR)</t>
  </si>
  <si>
    <t>Taxi Aéroport-Marché tchystère (arrivé à PNR et départ pour Sibiti)</t>
  </si>
  <si>
    <t>Taxi PNR-Sibiti (départ pour Sibiti)</t>
  </si>
  <si>
    <t>Taxi gare Sibiti-Hôtel (arrivé à Sibiti et recherche de l'hôtel)</t>
  </si>
  <si>
    <t>Taxi hôtel-Grand marché-Gare Zanaga-Gare Sibiti-Hôtel (prospection de la ville)</t>
  </si>
  <si>
    <t>Taxi hôtel-Chez Belone-hôtel (rencontre avec Belone, le traditerapeute)</t>
  </si>
  <si>
    <t xml:space="preserve">Achat boisson (discussion avec la cible) </t>
  </si>
  <si>
    <t>Trust building</t>
  </si>
  <si>
    <t>Taxi Hôtel-Gare centrale-Marché-Place rouge-Chez Anicet (prospection et rencontre avec la cible Anicet)</t>
  </si>
  <si>
    <t>Taxi chez la cible Anicet-Place rouge-Hôtel (Investigation)</t>
  </si>
  <si>
    <t>Taxi hôtel-Grand marché-place rouge-Hôtel (rencontrer le tradi praticien et Anicet)</t>
  </si>
  <si>
    <t>Taxi hôtel-Chez le bras-Gare de Zanaga-Hôtel (Investigation)</t>
  </si>
  <si>
    <t>Envoie Crédit communication (flash crédit à l'informateur d'Ollombo)</t>
  </si>
  <si>
    <t>Taxi hôtel-Kuingui vers Komono-Hôtel (vérification de l'existence d'un bébé chimpanzé)</t>
  </si>
  <si>
    <t>Taxi hôtel-Grand marché-Gare Zanaga-Hôtel (rencontrer les cibles)</t>
  </si>
  <si>
    <t>Taxi hôtel-Place rouge-Gare de Bambama-Marché-Hôtel (Investigation sur terrain)</t>
  </si>
  <si>
    <t>Taxi hôtel-Charden Farell-Gare centrale-Hôtel (récupération du transfert et rencontre avec Tubo)</t>
  </si>
  <si>
    <t>Taxi Sibiti-Komono-Sibiti (Investigatgion et vérification de l'information)</t>
  </si>
  <si>
    <t>Taxi gare Sibiti-Marché-Hôtel (retour à l'hôtel)</t>
  </si>
  <si>
    <t>Taxi hôtel-marché-gare de zanaga-Place rouge (investigation sur terrain)</t>
  </si>
  <si>
    <t>Taxi Place rouge-Kuingui-Gare de Sibiti (dernière vérification de l'existence du bébé chimpanzé)</t>
  </si>
  <si>
    <t>Taxi gare Sibiti-Aéroport-Hôtel (prendre le programme des  vols et reservation)</t>
  </si>
  <si>
    <t>Taxi hôtel-agence air Congo-Aéroport (départ pour Brazzaville)</t>
  </si>
  <si>
    <t>Taxi Aéroport-Agence Air Congo-Aéroport (annulation du voyage)</t>
  </si>
  <si>
    <t>Taxi Aéroport-Hôtel-Vers le stade-hôtel (reservation hôtel et rencontre avec la cible)</t>
  </si>
  <si>
    <t>Taxi hôtel-marché-hôtel (rencontre avec les cibles)</t>
  </si>
  <si>
    <t>Achat boisson et envoie du crédit  (rencontre avec les cibles et renforcement de la confiance)</t>
  </si>
  <si>
    <t>Taxi hôtel-Place rouge-Marché-Hôtel (rencontre avec les cibles)</t>
  </si>
  <si>
    <t>Achat dejeuner, repas et transport (renforcement confiance avec la cible)</t>
  </si>
  <si>
    <t>Paiement frais d'hôtel 01 nuitée du 07 au 08 mars 2018</t>
  </si>
  <si>
    <t>Taxi hôtel-Banque-Place rouge-Gare routière (retrait fictif et départ pour la gare routière)</t>
  </si>
  <si>
    <t>Paiement frais d'hôtel nuitée du Chauffeur du 08 au 09/03/2018 à Madingou</t>
  </si>
  <si>
    <t>Paiement frais d'hôtel nuitée à Madingou du 08 au 09/03/2018</t>
  </si>
  <si>
    <t>Food allowance mission Sibiti du 01 au 09/03/18</t>
  </si>
  <si>
    <t>Ticket de péage POSTE DE DJIRI</t>
  </si>
  <si>
    <t>Taxi bureau-Ouenze (arrivé à Brazzaville)</t>
  </si>
  <si>
    <t>Taxi bureau-Marché mikalou-bureau (inspecter la place tradipraticienne)</t>
  </si>
  <si>
    <t>Taxi bureau-Mikalou-Bureau (achat billet pour Maître Severin)</t>
  </si>
  <si>
    <t>Taxi bureau-Agence routière Moukondo-Bureau (achat billet mission Nkayi)</t>
  </si>
  <si>
    <t>Achat billet Brazzaville-Nkayi (Mission pour Nkayi)</t>
  </si>
  <si>
    <t>Taxi Ouenze-Gare routière moukondo (départ pour Nkayi)</t>
  </si>
  <si>
    <t>Taxi Gare routière Nkayi-Hôtel (recherche de l'hôtel stratégique)</t>
  </si>
  <si>
    <t>Taxi Hôtel-Marché Madibou-Grand marché-Gare Loudima-Hôtel (première prospection)</t>
  </si>
  <si>
    <t>Taxi hôtel-Gare sibiti-Marché -Marché Hopital (Investigations sur terrain)</t>
  </si>
  <si>
    <t>Taxi Marché-Gare Nkayi-Hôtel (suite des investigations)</t>
  </si>
  <si>
    <t>Taxi Hôtel-Chez Hervé-Derrière marché-Hôtel (rencontre avec la cible Hervé)</t>
  </si>
  <si>
    <t>Taxi hôtel-Marché syrie-Gare Mindouli-Hôtel (prospection et rencontre avec Valérie)</t>
  </si>
  <si>
    <t>Taxi hôtel-Gare Mindouli-Marché Nkayi-Gare Sibiti (prospection)</t>
  </si>
  <si>
    <t>Taxi Gare Sibiti-Gare Madingou-Charden Farell-Hôtel (retrait d'argent)</t>
  </si>
  <si>
    <t>Taxi Hôtel-Bistro-Derrière marché-Hôtel (rencontre avec les cibles Yves et hervé)</t>
  </si>
  <si>
    <t>Taxi hôtel-Grand marché-Marché Syrie-Hôtel (Rencontre avec Matitu et Valérie et prospection)</t>
  </si>
  <si>
    <t>Taxi Hôtel-Marché hôpital-Marché Carrefour-Gare Sibiti (prospection en attendant les suites des cibles)</t>
  </si>
  <si>
    <t>Taxi Gare Sibiti-Grand marché-Hôtel (investigations sur terrain)</t>
  </si>
  <si>
    <t>Taxi hôtel-Rond point Nkayi-Gare Madibou-Marché Syrie (rencontre avec Valérie et prospection)</t>
  </si>
  <si>
    <t>Taxi Marché Syrie-Marché Nkayi RN-Hôtel (investigation et retour à l'hôtel)</t>
  </si>
  <si>
    <t>Taxi hôtel-Marché-Chez Yves-Gare sibiti-Hôtel(rencontre avec deux cibles Yves et Matiti)</t>
  </si>
  <si>
    <t>Taxi Hôtel-Gare Loudima-Marché Mabomo-Gare Sibiti (investigation)</t>
  </si>
  <si>
    <t>Taxi Gare Sibiti-Madingou (Départ pour Madingou, élargir l'investigation)</t>
  </si>
  <si>
    <t>Taxi Place présidentielle-Marché Madingou-Sud (prospection à Madingou pour voir l'emplacement de la ville)</t>
  </si>
  <si>
    <t>Taxi Madingou-Nkayi (retour à Nkayi)</t>
  </si>
  <si>
    <t>Taxi Nkayi RN-Dépôt de Gaz-Grand marché (rencontre avec Hervé afin d'avoir la suite de la cible du singe sans queue)</t>
  </si>
  <si>
    <t>Taxi Grand marché-Marché Mabomo-Gare océan du nord (prospection et  reservation du billet pour Brazzaville)</t>
  </si>
  <si>
    <t>Taxi océan du nord-Marché Syrie-Hôtel (dernière rencontre avec Valérie)</t>
  </si>
  <si>
    <t>Taxi Hôtel-Chez hervé-Gare Sibiti chez Yves-Grand marché (dernière rencontre avec les autres cibles)</t>
  </si>
  <si>
    <t>Taxi Grand marché-hôtel (retour à l'hôtel)</t>
  </si>
  <si>
    <t>.10/18</t>
  </si>
  <si>
    <t>Taxi hôtel-Océan du nord-Gare CGC (recherche d'un moyen pour Brazzaville)</t>
  </si>
  <si>
    <t>Taxi Gare GCC-Gare centrale de Nkayi (trouver un moyen pour Brazzaville)</t>
  </si>
  <si>
    <t>Taxi Nkayi-Brazzaville (retour à Brazzaville)</t>
  </si>
  <si>
    <t>Food allowance mission Nkayi-Madingou du 17 au 23/10/2017</t>
  </si>
  <si>
    <t>Taxi Gare Océan Brazzaville-Ouenze (arrivé à BZV)</t>
  </si>
  <si>
    <t>I73X</t>
  </si>
  <si>
    <t>Taxi Bureau -Agence Ocean du Nord Bacongo</t>
  </si>
  <si>
    <t>Decharge</t>
  </si>
  <si>
    <t>Achat billet Brazzaville-Dolisie</t>
  </si>
  <si>
    <t>200307008282--48</t>
  </si>
  <si>
    <t>Achat billet Brazzaville- Ngo pour IT87</t>
  </si>
  <si>
    <t>200306008282--5</t>
  </si>
  <si>
    <t>Taxi Agence Ocean du Nord Bacongo - Bureau</t>
  </si>
  <si>
    <t>Taxi Bureau -Direction Airtel</t>
  </si>
  <si>
    <t>Taxi Direction Airtel -Bureau</t>
  </si>
  <si>
    <t>Taxi Domicile - Agence Ocean du Nord</t>
  </si>
  <si>
    <t xml:space="preserve">Taxi gare Routiere Ocean du Nord Dolisie-Hôtel </t>
  </si>
  <si>
    <t>Achat Billet Dolisie-Divenie par Véhicule</t>
  </si>
  <si>
    <t>Taxi moto Hôtel -grand marché Divenie</t>
  </si>
  <si>
    <t>Taxi moto Grand marché Divenie-quartier Hôpital</t>
  </si>
  <si>
    <t>Taxi moto Grand marché -Hôtel</t>
  </si>
  <si>
    <t>Taxi moto Hôtel -Quartier 4 Chemins</t>
  </si>
  <si>
    <t>Taxi moto quartier 4 chemins-quartier moussabou</t>
  </si>
  <si>
    <t>Taxi moto quartier moussabou-quartier bibaka</t>
  </si>
  <si>
    <t xml:space="preserve">Taxi moto quartier Bibaka- Hôtel </t>
  </si>
  <si>
    <t xml:space="preserve">Taxi moto Hôtel -gare routiere Divenie </t>
  </si>
  <si>
    <t xml:space="preserve">Taxi moto gare routiere - Hôtel </t>
  </si>
  <si>
    <t xml:space="preserve">Taxi moto Hôtel - quartier Hôpital </t>
  </si>
  <si>
    <t>Taxi moto quartier hôpital -quartier 4 chemins</t>
  </si>
  <si>
    <t>decharge</t>
  </si>
  <si>
    <t xml:space="preserve">Taxi moto Quartier 4 chemins-Hôtel </t>
  </si>
  <si>
    <t>Taxi moto  Divenie -Nianga</t>
  </si>
  <si>
    <t>Taxi moto Nianga -Dolisie</t>
  </si>
  <si>
    <t xml:space="preserve">Taxi gare routiere Dolisie-Hôtel </t>
  </si>
  <si>
    <t>Taxi pour achat billet  /CCS Express</t>
  </si>
  <si>
    <t>Achat billet Dolisie - Brazzaville</t>
  </si>
  <si>
    <t>Taxi Gare routiere Brazzaville-Domicile/retour de la mission</t>
  </si>
  <si>
    <t>Food Allowance de I73X en mission du 20 au 27 mars 2018(-3000 fcfa de la facture du 20 au 21 mars 2018</t>
  </si>
  <si>
    <t xml:space="preserve">Taxi domicile -Aeroport de BZV- depart pour la mission de Kakameoka </t>
  </si>
  <si>
    <t>ɤ</t>
  </si>
  <si>
    <t xml:space="preserve">Taxi Aeroport PNR - Grand marché -marché mayaka - marché nkouiKou pour rechercher la gare de Kakameoka </t>
  </si>
  <si>
    <t xml:space="preserve">Achat Billet Pointe Noire -kakameoka pour la mission d’ investigation </t>
  </si>
  <si>
    <t>Trust Building</t>
  </si>
  <si>
    <t xml:space="preserve">Achat boison pour les cibles </t>
  </si>
  <si>
    <t xml:space="preserve">Taxi Mongokamba - Bureau PNR-retour de Kakameoka </t>
  </si>
  <si>
    <t xml:space="preserve">Taxi bureau Marché Mayaka pour prendre le camion longbomdi en vue d’ une mission </t>
  </si>
  <si>
    <t>Taxi Marché Mayaka- bureau suite au voyage annulée</t>
  </si>
  <si>
    <t xml:space="preserve">Taxi Bureau - marché ngoyo pour investigation </t>
  </si>
  <si>
    <t>Taxi marché Ngoyo - Bureau</t>
  </si>
  <si>
    <t xml:space="preserve">Achat Boisson pour la cible </t>
  </si>
  <si>
    <t>Taxi Bureau - Port autonome de pointe noire - bureau</t>
  </si>
  <si>
    <t xml:space="preserve">Taxi Bureau - aeroport de Pointe Noire- bureau pour l'achat du billet d’ avion pointe noire -Brazzaville </t>
  </si>
  <si>
    <t xml:space="preserve">Achat Billet d’ avion  Pointe Noire- Brazzaville retour de la mission de kakamoeka </t>
  </si>
  <si>
    <t xml:space="preserve">Taxi bureau Aeroport de Pointe Noire </t>
  </si>
  <si>
    <t xml:space="preserve">Taxi Aerport de BZV -bureau </t>
  </si>
  <si>
    <t xml:space="preserve">Food allowance mission de kakamoeka  du  01 au 07 Mars 2018 </t>
  </si>
  <si>
    <t xml:space="preserve">Taxi bureau PNR- Agence SNE pour payer la facture d’electricite </t>
  </si>
  <si>
    <t>Paiement de la facture d'éléctricité pour la période de Janvier-Février/Bureau de BZV</t>
  </si>
  <si>
    <t xml:space="preserve">Taxi SNE Camp Clairon Huawei - Marché Total Huawei - Bureau pour l'achat du telephone </t>
  </si>
  <si>
    <t>Achat Téléphone Huawei Y3 Lite pour Mavy</t>
  </si>
  <si>
    <t>Equipement</t>
  </si>
  <si>
    <t>Taxi Bureau-Marché Moungali pour l'achat de la Batterie du Telephone portable SAMSUNG</t>
  </si>
  <si>
    <t>Achat batterie pour le téléphone SAMSUNG</t>
  </si>
  <si>
    <t>Taxi bureau -moukondo - Bureau pour l'achat du billet -mission Owando</t>
  </si>
  <si>
    <t xml:space="preserve">Achat Billet BZV-Owando pour la mission du 17 au 20 Mars 2017 </t>
  </si>
  <si>
    <t>170306008282--16</t>
  </si>
  <si>
    <t>Taxi domicile gare ocean liberte pour la mission de Owando</t>
  </si>
  <si>
    <t xml:space="preserve">Taxi moto pour rechercher l'hôtel à Owando </t>
  </si>
  <si>
    <t xml:space="preserve">Achat billet Owando Brazzaville </t>
  </si>
  <si>
    <t>Paiement frais d'hôtel à Owando /du 17 au 20 mars 2018</t>
  </si>
  <si>
    <t>Food allowance du 17 au 20 mars 2018 pour la mission d'Owando</t>
  </si>
  <si>
    <t>Taxi gare océan du nord BZV - domicile /retour de la mission</t>
  </si>
  <si>
    <t xml:space="preserve">Taxi Bureau -Burotop-Bureau-Burotop-Bureaux pour achat Stabilisateur et Multiprise </t>
  </si>
  <si>
    <t>CFB010483</t>
  </si>
  <si>
    <t xml:space="preserve">Taxi à Ouesso : hôtel - cyber pour achat de la colle servant au montage des planches photographiques  </t>
  </si>
  <si>
    <t xml:space="preserve">Office materials </t>
  </si>
  <si>
    <t>Taxi à Ouesso: Cyber - gendarmerie pour suivi pv et déferrement</t>
  </si>
  <si>
    <t xml:space="preserve">Taxi à Ouesso : Gendarmerie - restaurant - après le déferrement </t>
  </si>
  <si>
    <t>Taxi à Ouesso: Restaurant -Océan du nord -hôtel pour achat des billets retour de Sven et moi</t>
  </si>
  <si>
    <t>Achat billet retour de Sven (Ouesso )</t>
  </si>
  <si>
    <t>020305006565--25</t>
  </si>
  <si>
    <t>Achat billet retour (Ouesso )</t>
  </si>
  <si>
    <t>020305006565--24</t>
  </si>
  <si>
    <t>Paiement frais d'hôtel -Nuitées à Ouesso du 25 février au 02 mars 2018</t>
  </si>
  <si>
    <t xml:space="preserve">Taxi à Ouesso : hôtel - gare routière pour aller à BZV </t>
  </si>
  <si>
    <t xml:space="preserve">Taxi à BZV : Gare routière - domicile après la mission de Ouesso cas Yvon </t>
  </si>
  <si>
    <t>Food allowance à Ouesso du 01er au 02 mars 2018</t>
  </si>
  <si>
    <t xml:space="preserve">Taxi à BZV : Domicile - aéroport - ACC Express - bureau pour remettre la seconde copie des conclusions de maître Malonga cas Hyppolite à monsieur ELENGA et vérifier l'envoi auprès de ACC </t>
  </si>
  <si>
    <t xml:space="preserve">Taxi à BZV Bureau - domicile-bureau pour prendre mes affaires en vue d'aller à Sibiti </t>
  </si>
  <si>
    <t xml:space="preserve">Taxi à BZV : Bureau - domicile après le report de la mission de Sibiti </t>
  </si>
  <si>
    <t xml:space="preserve">Taxi à BZV : Domicile - Rond point Koulounda pour Sibiti </t>
  </si>
  <si>
    <t xml:space="preserve">Taxi à Sibiti : hôtel - gendarmerie pour l'opération Jitel </t>
  </si>
  <si>
    <t xml:space="preserve">Taxi à Sibiti : Gendarmerie -restaurant - hôtel après l'opération Jitel </t>
  </si>
  <si>
    <t>Bonus des gendarmes + carburant à Sibiti  ( opération Jitel )</t>
  </si>
  <si>
    <t xml:space="preserve">Taxi  à Sibiti : hôtel - gendarmerie pour le suivi des pv </t>
  </si>
  <si>
    <t xml:space="preserve">Bonus Eaux et forêts à Sibiti  (opération Jitel ) </t>
  </si>
  <si>
    <t xml:space="preserve">Taxi à  Sibiti : Gendarmerie - restaurant - hôtel après le suivi des pv gendarmerie et EF </t>
  </si>
  <si>
    <t xml:space="preserve">Décharge </t>
  </si>
  <si>
    <t xml:space="preserve">Taxi à Sibiti : hôtel - gendarmerie pour le suivi des pv cas Jitel </t>
  </si>
  <si>
    <t xml:space="preserve">Taxi à Sibiti : Gendarmerie - hôpital - pharmacie -gendarmerie  pour faire un test du palu et acheter des produits pharmaceutiques </t>
  </si>
  <si>
    <t xml:space="preserve">Frais de consultation à l'hôpital de Sibiti </t>
  </si>
  <si>
    <t>Team building</t>
  </si>
  <si>
    <t xml:space="preserve">Frais d'examen du paludisme à l'hôpital de Sibiti </t>
  </si>
  <si>
    <t xml:space="preserve">Achat produits pharmaceutiques de paludisme à la pharmacie </t>
  </si>
  <si>
    <t xml:space="preserve">Taxi à Sibiti : Gendarmerie - restaurant - hôtel après le suivi des pv gendarmerie et EF cas Jitel </t>
  </si>
  <si>
    <t>Food allowance à Sibiti du 08 au 11 mars 2018</t>
  </si>
  <si>
    <t>Paiement frais d'hôtel-Nuitées à Sibiti du 08 au 11 mars 2018</t>
  </si>
  <si>
    <t>Taxi à Sibiti : hôtel - gare routière pour aller à BZV</t>
  </si>
  <si>
    <t xml:space="preserve">Dieudonné </t>
  </si>
  <si>
    <t>Achat Billet retour Sibiti -BZV</t>
  </si>
  <si>
    <t xml:space="preserve">Taxi à BZV : Gare routière - domicile après la mission de Sibiti </t>
  </si>
  <si>
    <t xml:space="preserve">Taxi à BZV : Bureau - Domicile-bureau pour aller chercher mon passeport en vue de son scannage pour le voyage au Gabon </t>
  </si>
  <si>
    <t xml:space="preserve">Taxi à BZV : Domicile - Aéroport pour aller à PNR suivre l'audience du cas Massouémé </t>
  </si>
  <si>
    <t xml:space="preserve">Taxi à PNR : Aéroport - Résidence PALF </t>
  </si>
  <si>
    <t>Taxi à PNR : Résidence PALF -tribunal -DDEF pour vérifier les dossiers Diaby et Bopoma(tribunal ); faire établir les demandes de restitution de scellés cas Oumar et Massouémé  (DDEF )</t>
  </si>
  <si>
    <t xml:space="preserve">Taxi à PNR : DDEF - restaurant - résidence PALF après l'établissement des demandes de restitution des scellés </t>
  </si>
  <si>
    <t>Taxi à PNR: Résidence Palf-DDEF (prendre le chef faune avec les demandes de restitution de scellés)-CA (suivre l'audience cas Massouémé)</t>
  </si>
  <si>
    <t xml:space="preserve">Taxi à PNR : Cour d'appel-TGI vérifier les cas OUMAR DIABY et Bopoma Ngamakala </t>
  </si>
  <si>
    <t xml:space="preserve">Frais d'établissement de la grosse cas OUMAR Diaby et consorts au TGI de PNR </t>
  </si>
  <si>
    <t xml:space="preserve">Court fees </t>
  </si>
  <si>
    <t>005/18</t>
  </si>
  <si>
    <t xml:space="preserve">Taxi à PNR : TGI - DDEF pour remettre les accusés de réception des demandes de restitution de scellés </t>
  </si>
  <si>
    <t>Taxi à PNR : DDEF-agences de voyages pour achat billet retour sur BZV</t>
  </si>
  <si>
    <t xml:space="preserve">Achat billet d'avion retour sur BZV </t>
  </si>
  <si>
    <t xml:space="preserve">Taxi à PNR : Agences de voyages - restaurant - résidence PALF </t>
  </si>
  <si>
    <t>Food allowance à PNR du 14 au 16 mars 2018</t>
  </si>
  <si>
    <t>Taxi à PNR : Résidence PALF - Aéroport destination BZV</t>
  </si>
  <si>
    <t>Taxi à BZV : Aéroport - domicile après la mission de PNR</t>
  </si>
  <si>
    <t xml:space="preserve">Taxi à BZV : Domicile - gare routière destination Owando </t>
  </si>
  <si>
    <t xml:space="preserve">Achat Billet pour aller à Owando </t>
  </si>
  <si>
    <t>180306007777--18</t>
  </si>
  <si>
    <t xml:space="preserve">Taxi à Owando : Hôtel - restaurant - hôtel </t>
  </si>
  <si>
    <t>Paiement frais d'hôtel-Nuitées à Owando du 18 au 20 mars 2018</t>
  </si>
  <si>
    <t>Taxi à Owando : Hôtel - gare routière pour aller à BZV</t>
  </si>
  <si>
    <t xml:space="preserve">Achat à Owando du billet retour sur BZV </t>
  </si>
  <si>
    <t>Food allowance à Owando du 18 au 20 mars 2018</t>
  </si>
  <si>
    <t xml:space="preserve">Taxi à BZV : Gare routière - domicile après la mission d'Owando </t>
  </si>
  <si>
    <t xml:space="preserve">Taxi à BZV : Domicile - bureau - domicile  pour remettre le flash money et prendre le billet d'avion pour Libreville </t>
  </si>
  <si>
    <t xml:space="preserve">Taxi à BZV : Domicile - aéroport pour aller à Libreville </t>
  </si>
  <si>
    <t xml:space="preserve">Taxi à BZV : Aéroport - domicile après le voyage de Libreville </t>
  </si>
  <si>
    <t>Taxi Domicile -Aéroprt Maya-Maya</t>
  </si>
  <si>
    <t>Taxi Aéroport PNR-Fond Tié-Tié</t>
  </si>
  <si>
    <t>Achat billet PNR-Dolisie</t>
  </si>
  <si>
    <t>Paiement frais d'hôtel à Dolisie pour une nuitée</t>
  </si>
  <si>
    <t>Achat billet PNR-BZV pour i55s</t>
  </si>
  <si>
    <t>Achat billet Dolisie-Mossendjo</t>
  </si>
  <si>
    <t>Taxi gare routière Mossendjo-hôtel</t>
  </si>
  <si>
    <t>Taxi hôtel-marché de mossendjo</t>
  </si>
  <si>
    <t>Taxi marché mosendjo-lycée mosendjo</t>
  </si>
  <si>
    <t>Taxi lycée mosendjo-hôpital central</t>
  </si>
  <si>
    <t>Taxi hôpital central-hôtel</t>
  </si>
  <si>
    <t>Taxi hôtel mosendjo-village mourala</t>
  </si>
  <si>
    <t xml:space="preserve">Taxi village mourala-hôtel </t>
  </si>
  <si>
    <t>Taxi hôtel-gare feroviaire</t>
  </si>
  <si>
    <t>Taxi gare feroviaire-depot sclog</t>
  </si>
  <si>
    <t>Taxi depot sclog-ENEF</t>
  </si>
  <si>
    <t>Taxi ENEF-hôtel</t>
  </si>
  <si>
    <t>Taxi hôtel-achat billet gare routière</t>
  </si>
  <si>
    <t>Taxi achat billet gare routière-hôtel</t>
  </si>
  <si>
    <t>Achat  billet Mossendjo-Dolisie</t>
  </si>
  <si>
    <t>Achat boisson pour la cible</t>
  </si>
  <si>
    <t>Taxi hôtel-gare routière mossendjo</t>
  </si>
  <si>
    <t>Taxi gare routière Dolisie-hôtel</t>
  </si>
  <si>
    <t xml:space="preserve">Taxi hôtel-cyber cafe </t>
  </si>
  <si>
    <t>Taxi cyber Café- marché moungali</t>
  </si>
  <si>
    <t>Taxi cyber marché-cyber aéroport</t>
  </si>
  <si>
    <t>Taxi cyber aéroport-hôtel</t>
  </si>
  <si>
    <t xml:space="preserve">Taxi Hôtel-agence transroute pour achat billet </t>
  </si>
  <si>
    <t>Taxi agence transroute-hôtel</t>
  </si>
  <si>
    <t>Achat Billet Dolisie-Brazzaville</t>
  </si>
  <si>
    <t>Paiement frais d'hôtel à Mossendjo du 02 au 06 mars 2018</t>
  </si>
  <si>
    <t>Taxi hôtel-gare routière transroute</t>
  </si>
  <si>
    <t>Food allowance mission Mission Mossendjo</t>
  </si>
  <si>
    <t>Taxi gare routière trans route-domicile</t>
  </si>
  <si>
    <t>Taxi Domicile -Bureau</t>
  </si>
  <si>
    <t>Taxi Bureau-Marché Mikalou</t>
  </si>
  <si>
    <t>Taxi mikalou-bureau</t>
  </si>
  <si>
    <t xml:space="preserve">Taxi Bureau-Agence Océan du Nord pour l'achat du Billet </t>
  </si>
  <si>
    <t>Achat billet BZV-Ouesso pour la mission</t>
  </si>
  <si>
    <t>140306008282--6</t>
  </si>
  <si>
    <t>Taxi Domicile-Gare routière Océan du Nord</t>
  </si>
  <si>
    <t>Taxi gare routière Océan du Nord-hôtel</t>
  </si>
  <si>
    <t>Food allowance mission OUESSO</t>
  </si>
  <si>
    <t>Taxi hôtel-gare routière Océan du Nord pour l'achat du billet</t>
  </si>
  <si>
    <t>Taxi Agence Océan du Nord-hôtel</t>
  </si>
  <si>
    <t>Achat billet Ouesso-Brazzaville</t>
  </si>
  <si>
    <t>200305006565--46</t>
  </si>
  <si>
    <t>Paiement frais d'hôtel mission Ouesso</t>
  </si>
  <si>
    <t>Taxi hôtel-gare routière Océan du Nord de Ouesso</t>
  </si>
  <si>
    <t>Taxi gare routière Océan du Nord BZV-domicile</t>
  </si>
  <si>
    <t>Taxi Bureau-Aeroport Maya Maya</t>
  </si>
  <si>
    <t>Taxi Aéroport Maya Maya-marché plateaux</t>
  </si>
  <si>
    <t xml:space="preserve">Taxi marché plateaux-restaurant </t>
  </si>
  <si>
    <t>Taxi Restaurant-bureau</t>
  </si>
  <si>
    <t>Achat 3 cartes sims airtel -Coordination</t>
  </si>
  <si>
    <t xml:space="preserve">Taxi bureau-marché plateaux </t>
  </si>
  <si>
    <t xml:space="preserve">Taxi marché plateaux-bureau </t>
  </si>
  <si>
    <t>Achat papier hygiénique pour le bureau PALF</t>
  </si>
  <si>
    <t>Taxi bureau-moukondo pour l'achat du billet</t>
  </si>
  <si>
    <t xml:space="preserve">Taxi moukondo-bureau </t>
  </si>
  <si>
    <t>Taxi bureau-agence Océan du Nord liberté</t>
  </si>
  <si>
    <t>Taxi agence Océan du Nord-bureau</t>
  </si>
  <si>
    <t>Taxi hôtel -marché pour achat petit dejeuner des prévenus</t>
  </si>
  <si>
    <t>Taxi marché-gendarmerie</t>
  </si>
  <si>
    <t>Taxi Tribunal- restaurant</t>
  </si>
  <si>
    <t>Taxi Restaurant-maison d'arrêt</t>
  </si>
  <si>
    <t>Taxi maison d'arrêt-hôtel</t>
  </si>
  <si>
    <t>Paiement frais d'hôtel 05 nuitées du 25/02/au 02/03/2018 à Ouesso</t>
  </si>
  <si>
    <t>Taxi hôtel-Agence océan du nord</t>
  </si>
  <si>
    <t>Taxi Agence Océan du nord-Domicile/retour de la mission de OUESSO</t>
  </si>
  <si>
    <t>Food allowance mission Ouesso du 1er au 02 Mars 2018</t>
  </si>
  <si>
    <t>Taxi bureau-Tribunal</t>
  </si>
  <si>
    <t>Taxi Tribunal-bureau</t>
  </si>
  <si>
    <t>Taxi bureau-Ministère des Affaires Etrangrères pour la légalisation de la lettre d'invitation</t>
  </si>
  <si>
    <t>Taxi Ministère des Affaires Etrngères-bureau</t>
  </si>
  <si>
    <t>Taxi bureau-Ambassade du Gabon</t>
  </si>
  <si>
    <t>Taxi ambassade du Gabon-bureau</t>
  </si>
  <si>
    <t>Taxi Bureau-Agence Océan du nord</t>
  </si>
  <si>
    <t>Achat billet Brazzaville-Owando</t>
  </si>
  <si>
    <t>130306008787--33</t>
  </si>
  <si>
    <t>Taxi Agence Océan du nord-Bureau</t>
  </si>
  <si>
    <t>Taxi domicile-Agence Océan du nord pour le voyage à OWANDO</t>
  </si>
  <si>
    <t>Taxi Gare routière Owando-hôtel</t>
  </si>
  <si>
    <t>Taxi hôtel-restaurant</t>
  </si>
  <si>
    <t>Taxi restaurant-hôtel</t>
  </si>
  <si>
    <t>Taxi hôtel-cour d'appel d'owando</t>
  </si>
  <si>
    <t>Taxi cour d'appel d'owando-gare routière océan du nord</t>
  </si>
  <si>
    <t>Taxi hôtel- agence Charden Farrell pour le retrait du transfert</t>
  </si>
  <si>
    <t>Taxi agence Charden Farrell-hôtel</t>
  </si>
  <si>
    <t>Taxi hôtel-maison d'arrêt</t>
  </si>
  <si>
    <t>Taxi maison d'arrêt-restaurant</t>
  </si>
  <si>
    <t>Ration des prevenus à OWANDO</t>
  </si>
  <si>
    <t>Paiement frais d'hôtel-04 nuitées du 13 au 17 Mars 2018</t>
  </si>
  <si>
    <t>Food allowance mission Owando du 13 au 17 Mars 2018</t>
  </si>
  <si>
    <t>Taxi pour reperage des lieux- afin de préparer l'opération imminente</t>
  </si>
  <si>
    <t>Taxi maison d'arrêt-cyber café</t>
  </si>
  <si>
    <t>Taxi cyber café-restaurant</t>
  </si>
  <si>
    <t>Taxi hôtel-gare routière</t>
  </si>
  <si>
    <t>Achat billet Owando-Ouesso</t>
  </si>
  <si>
    <t>Taxi hôtel-gare routière Owando</t>
  </si>
  <si>
    <t>Paiement frais d'hôtel-01 nuitée du 17 au 18 Mars 2018 à Owando</t>
  </si>
  <si>
    <t>Food allowance mission Owando du 18 Mars 2018</t>
  </si>
  <si>
    <t>Taxi gare routière Ouesso-hôtel</t>
  </si>
  <si>
    <t>Taxi hôtel-lieu de réperage</t>
  </si>
  <si>
    <t>Taxi lieu de réperage-gare routière pour négotiation du taxi pour extration de l'indic</t>
  </si>
  <si>
    <t>Taxi gare routière-hôtel</t>
  </si>
  <si>
    <t>Taxi hôtel-maison d'arrêt Ouesso</t>
  </si>
  <si>
    <t>Taxi maison d'arrêt Ouesso-hôtel</t>
  </si>
  <si>
    <t>Taxi hôtel-gare routière Océan du nord Ouesso</t>
  </si>
  <si>
    <t>Taxi gare routière océan do nord Ouesso-hôtel</t>
  </si>
  <si>
    <t>Taxi hôtel-tribunal de Ouesso</t>
  </si>
  <si>
    <t xml:space="preserve">Taxi tribunal Ouesso-Aéroport </t>
  </si>
  <si>
    <t xml:space="preserve">Taxi Aéroport Ouesso-tribunal </t>
  </si>
  <si>
    <t>Taxi tribunal Ouesso-hôtel pour maitre Séverin et moi</t>
  </si>
  <si>
    <t>Paiement frais d'hôtel-05 nuitées du 18 au 23/03/2018</t>
  </si>
  <si>
    <t>Food allowance mission Ouesso du 19 au 23/03/2018</t>
  </si>
  <si>
    <t>230305006565--29</t>
  </si>
  <si>
    <t>Taxi gare routière océan du nord Ouesso-hôtel</t>
  </si>
  <si>
    <t>Taxi hôtel-gare routière océan du nord Ouesso Maitre Séverin et moi</t>
  </si>
  <si>
    <t>Taxi gare routière océan du nord liberté-domicile/retour de la mission</t>
  </si>
  <si>
    <t>Taxi bureau-maison d'arrêt de Brazzaville</t>
  </si>
  <si>
    <t>Taxi Domicile - Aéroport pour mission d'investigation à Zanaga</t>
  </si>
  <si>
    <t>Taxi Agostino Neto Pointe-Noire - Fond tié-tié pour mission d'investigatio à Zanaga</t>
  </si>
  <si>
    <t>Achat billet Pointe-Noire - Sibiti pour mission de Zanaga</t>
  </si>
  <si>
    <t>Taxi Moto Place rouge Sibiti - Hôtel / mission d'investigation à Zanaga</t>
  </si>
  <si>
    <t>Achat boisson et nourriture pour les cibles</t>
  </si>
  <si>
    <t>Paiement Frais d'hôtel 01 nuitée du 01 au 02/03/2018 à sibiti. Mission de Zanaga</t>
  </si>
  <si>
    <t>Taxi Moto Hôtel  - Gare routière de Zanaga à Sibiti - Hôtel mission de Zanaga</t>
  </si>
  <si>
    <t>Paiement Frais d'hôtel 01 nuitée du 02 au 03/03/2018 à sibiti. Mission de Zanaga</t>
  </si>
  <si>
    <t>Taxi Moto hôtel  - Gare routière de Zanaga à Sibiti mission de Zanaga</t>
  </si>
  <si>
    <t>Achat billet Sibiti - Zanaga mission de Zanaga</t>
  </si>
  <si>
    <t>Taxi Moto gare routière de Zanaga - gendarmerie de Zanaga - hôtel de Zanaga</t>
  </si>
  <si>
    <t xml:space="preserve">Paiement Frais d'hôtel de Zanaga 01 nuitée du 03 au 04/03/2018 </t>
  </si>
  <si>
    <t xml:space="preserve">Taxi Moto hôtel  - gare routière de Zanaga </t>
  </si>
  <si>
    <t>Achat billet Zanaga - Sibiti</t>
  </si>
  <si>
    <t xml:space="preserve">Taxi Moto gare routière Sibiti - hôtel  </t>
  </si>
  <si>
    <t>Taxi Moto hôtel - Agence Charden Farell - hôtel</t>
  </si>
  <si>
    <t>Paiement Frais d'hôtel 03 nuitées du 04 au 07/03/2018 à Sibiti</t>
  </si>
  <si>
    <t>Taxi Moto hôtel - agence Air Congo - hôtel pour la réservation de la chambre d'opération</t>
  </si>
  <si>
    <t xml:space="preserve">Taxi Moto hôtel  - gare routière - place rouge pour la rencontre des cibles </t>
  </si>
  <si>
    <t xml:space="preserve">Achat boisson et nourriture pour les cibles/ renforcer la confiance </t>
  </si>
  <si>
    <t>Taxi Moto place rouge Sibiti - hôtel avec les cibles</t>
  </si>
  <si>
    <t>Paiement Frais d'hôtel à Madingou-poste 01 nuitée du 08 au 09/03/2018</t>
  </si>
  <si>
    <t>Food allowance mission de zanaga du 01 au 09/03/2018</t>
  </si>
  <si>
    <t>Achat billet Océan du nord BZV - Ngo pour mission d'investigation</t>
  </si>
  <si>
    <t>Taxi Domicile - Gare routière Océan du nord Talangai pour la mission de Ngo</t>
  </si>
  <si>
    <t>Taxi Moto agence océan du nord - hôtel / mission de Ngo</t>
  </si>
  <si>
    <t>Taxi Moto hôtel - gare routière de Mpouya à Ngo - hôtel pour prendre des renseignements de voyage</t>
  </si>
  <si>
    <t xml:space="preserve">Taxi Moto hôtel - centre ville pour rendez-vous avec la cible </t>
  </si>
  <si>
    <t>Achat nourriture et boisson pour les cibles</t>
  </si>
  <si>
    <t>Taxi Moto Centre ville - gare routière de Mpouya à Ngo - hôtel pour prendre le programme de voyage</t>
  </si>
  <si>
    <t>Taxi Moto hôtel - Rue Omambi - rue Antonetti - marché - hôtel pour investigations mission de Ngo</t>
  </si>
  <si>
    <t>Taxi Moto hôtel - marché pour rencontre avec la cible. Mission de Ngo</t>
  </si>
  <si>
    <t>Achat boison pour la cible</t>
  </si>
  <si>
    <t xml:space="preserve">Taxi Moto marché - hôtel </t>
  </si>
  <si>
    <t xml:space="preserve">Taxi Moto hôtel - gare routière de Mpouya à Ngo </t>
  </si>
  <si>
    <t>Achat billet Ngo - Mpouya pour mission d'investigation</t>
  </si>
  <si>
    <t xml:space="preserve">Taxi Moto gare routière de Mpouya - hôtel </t>
  </si>
  <si>
    <t>Taxi Moto hôtel - marché - hôtel pour investigation sur le terrain</t>
  </si>
  <si>
    <t>Taxi Moto hôtel - marché - stade - petit port pour investigation</t>
  </si>
  <si>
    <t>Taxi Moto petit port - marché pour rendez vous avec la cible</t>
  </si>
  <si>
    <t>Taxi Moto marché - hôtel</t>
  </si>
  <si>
    <t>Paiement Frais d'hôtel 02 nuitées du 23 au 25/03/18</t>
  </si>
  <si>
    <t>Achat billet moto Mpouya - Ngo</t>
  </si>
  <si>
    <t xml:space="preserve">Taxi Moto gare routière Ngo - hôtel </t>
  </si>
  <si>
    <t>Food Allowance mission de Ngo/Mpouya du 20 au 26/03/18</t>
  </si>
  <si>
    <t>Taxi Moto hôtel - Océan du nord mission Ngo/Mpouya</t>
  </si>
  <si>
    <t xml:space="preserve">Achat billet Océan du nord Ngo-Brazzaville mission Ngo/Mpouya </t>
  </si>
  <si>
    <t>Taxi Talangaî Liberté - Domicile mission de Ngo/Mpouya</t>
  </si>
  <si>
    <t>Relevé</t>
  </si>
  <si>
    <t>AGIOS DU 31/01/18 AU 28/02/18</t>
  </si>
  <si>
    <t>FRAIS RET.DEPLACE Chq n° 03592869</t>
  </si>
  <si>
    <t>Reglement facture bonus medias portant sur l'arrestation, le 26 février à OUESSO dans la Sangha, de trois présumés trafiquants d'Ivoire-CHQ n°03593727</t>
  </si>
  <si>
    <t>FRAIS RET.DEPLACE Chq n° 03593727</t>
  </si>
  <si>
    <t>FRAIS RET.DEPLACE Chq n°03593728</t>
  </si>
  <si>
    <t>Mavy, RETRAIT ESPECES CHEQUE N° 03593728 pour appro caisse PALF</t>
  </si>
  <si>
    <t>Maitre MOUYETI Scrutin pour solde du contrat d'engagement d'avaocat du 28 novembre 1er cas-OWANDO/CHQ N 03593729</t>
  </si>
  <si>
    <t>Maitre MOUYETI Scrutin pour solde du contrat d'engagement d'avaocat du 28 novembre 2eme cas-OWANDO/CHQ N 03593729</t>
  </si>
  <si>
    <t>FRAIS RET.DEPLACE Chq n°03593729</t>
  </si>
  <si>
    <t>FRAIS RET.DEPLACE Chq n°03592872</t>
  </si>
  <si>
    <t>Location voiture BZV-SIBITI pour l'opération du 08 mars-Mr KIVOUNZI Guy Didier Serge le chauffeur/CHQ N 03593731</t>
  </si>
  <si>
    <t>FRAIS RET.DEPLACE Chq n°03593731</t>
  </si>
  <si>
    <t>Salaire de Février 2018-Crépin Evariste IBOUILI IBOUILI/CHQ N 03592870</t>
  </si>
  <si>
    <t>FRAIS RET.DEPLACE Chq n°03592870</t>
  </si>
  <si>
    <t>FRAIS RET.DEPLACE Chq n°03593732</t>
  </si>
  <si>
    <t>Reglement facture bonus medias portant sur l'arrestation, à SIBITI dans la lékoumou, d'un présumé trafiquant d4ivoire et écailles de pangolin géant-CHQ n°03593733</t>
  </si>
  <si>
    <t>FRAIS RET.DEPLACE Chq n°03593733</t>
  </si>
  <si>
    <t>FRAIS RET.DEPLACE Chq n°03593735</t>
  </si>
  <si>
    <t>Mavy, RETRAIT ESPECES CHEQUE N° 03593735 pour appro caisse PALF</t>
  </si>
  <si>
    <t>COTISATION WEB BANK</t>
  </si>
  <si>
    <t>Reglement facture bonus medias portant sur les audiences des affaires de criminalité faunique au TGI de OUESSO et à la cour d'appel de PNR-CHQ n°0353736</t>
  </si>
  <si>
    <t>FRAIS RET.DEPLACE Chq n°03593736</t>
  </si>
  <si>
    <t>Honoraires de consultation I55s-mars 2018-CHQ n°03593737</t>
  </si>
  <si>
    <t>FRAIS RET.DEPLACE Chq n°03593737</t>
  </si>
  <si>
    <t>Salaire de mars 2018-Jack Bénisson MALONGA/CHQ N 03593740</t>
  </si>
  <si>
    <t>FRAIS RET.DEPLACE Chq n°03593740</t>
  </si>
  <si>
    <t>Salaire de mars 2018-Crépin Evariste IBOUILI IBOUILI/CHQ N 03593742</t>
  </si>
  <si>
    <t>FRAIS RET.DEPLACE Chq n° 03593742</t>
  </si>
  <si>
    <t>Pour solde Honoraires de consultation I23c-mars 2018/CHQ N 03593738</t>
  </si>
  <si>
    <t>FRAIS RET.DEPLACE Chq n°03593738</t>
  </si>
  <si>
    <t>Honoraires de consultation IT87-mars 2018/CHQ N 03593739</t>
  </si>
  <si>
    <t>FRAIS RET.DEPLACE Chq n° 03593739</t>
  </si>
  <si>
    <t>Salaire de février 2018-Bley Quercy BELY PENDANGOYI/CHQ N 03592871</t>
  </si>
  <si>
    <t>FRAIS RET.DEPLACE Chq n°03592871</t>
  </si>
  <si>
    <t>Salaire de mars 2018-Bley Quercy BEMY/CHQ N 03593741</t>
  </si>
  <si>
    <t>FRAIS RET.DEPLACE Chq n°03593741</t>
  </si>
  <si>
    <t>Ordre VRT</t>
  </si>
  <si>
    <t>V.P. EMIS MR KOUKA PASCAL pour le paiement du loyer de PNR-mars 2018</t>
  </si>
  <si>
    <t>Ordre de virement</t>
  </si>
  <si>
    <t>Virement salaire mars 2018-Mésange</t>
  </si>
  <si>
    <t>Virement salaire mars 2018-Evariste</t>
  </si>
  <si>
    <t>Virement salaire mars 2018-i73x</t>
  </si>
  <si>
    <t>Virement salaire mars 2018-Herick</t>
  </si>
  <si>
    <t>Virement salaire mars 2018-Mavy</t>
  </si>
  <si>
    <t>FRAIS S/VIRT EMIS</t>
  </si>
  <si>
    <t>Honoraires de consultation I23c-février 2018/CHQ N 03592872</t>
  </si>
  <si>
    <t>Salaire de février 2018-Jack Bénisson MALONGA/CHQ N 03592869</t>
  </si>
  <si>
    <t>Bank fees</t>
  </si>
  <si>
    <t>Reglement facture bonus medias portant sur les audiences de criminalité faunique du 1er mars 2018 à OUESSO et PNR</t>
  </si>
  <si>
    <t>Achat d’un Stabilisateur de marque SVC 1000VA et trois multiprises à BUROTOP</t>
  </si>
  <si>
    <t>Achat Billet d'avion Mésange/PNR-BZV</t>
  </si>
  <si>
    <t>Achat billet d'avion PNR-BRAZZAVILLE</t>
  </si>
  <si>
    <t>Achat carnet de soins du prévenu Papy</t>
  </si>
  <si>
    <t>Consultation médicale du prévenu Papy</t>
  </si>
  <si>
    <t>Examen du prévenu Papy: GCBU</t>
  </si>
  <si>
    <t>Examen du prévenu Papy:GERH</t>
  </si>
  <si>
    <t>Ordonnance Médicale du prévenu Papy</t>
  </si>
  <si>
    <t>Achat produit pharmaceutique-Ordonnance du prévenu Papy Bilambo</t>
  </si>
  <si>
    <t>Ration des prévenus à Owando</t>
  </si>
  <si>
    <t>Avance Contrat d'engagement d'avocat N°04 du 12 mars 2018/Maitre Sevérin BIYOUDI</t>
  </si>
  <si>
    <t>Achat d'un décametre pour mensurations des scellés</t>
  </si>
  <si>
    <t xml:space="preserve">Impression de la planche photographique et la photocopie des pv </t>
  </si>
  <si>
    <t>Avance sur honoraires de consultation I23c-mars 2018/CHQ N 03593732</t>
  </si>
  <si>
    <t xml:space="preserve">Main d'œuvre pour réparation plomberie robinet chauffe-eau bureau et mitigeur de la salle de bain Alfred MOULOUNDA 06 640 64 14 </t>
  </si>
  <si>
    <t>Taxi Bureau -BCI</t>
  </si>
  <si>
    <t xml:space="preserve">Achat billet village de sounga - Pointe noire </t>
  </si>
  <si>
    <t xml:space="preserve">Taxi moto pour rejoindre le village le plus proche quand le vehicule est tombé en panne </t>
  </si>
  <si>
    <t xml:space="preserve">Taxi moto du village de talangai à Kakameka </t>
  </si>
  <si>
    <t xml:space="preserve">Taxi moto pour rejoindre le village de sounga pour avoir une occasion de vehicule en partance pour Noint Noire </t>
  </si>
  <si>
    <t>Achat Carburant de la voiture louée-opération du 08 mars à SIBITI ( retour des indiques à BZV )</t>
  </si>
  <si>
    <t>Taxi pour remise des scéllés à l'adjudant Marcel des eaux et forets</t>
  </si>
  <si>
    <t>Frais de légalisation de la lettre d'invitation au Ministère de Affaires Etrangères de Mr LUC MATHOT</t>
  </si>
  <si>
    <t>Frais de légalisation de la lettre d'invitation au Ministere des Affaires Etrangeres de E8</t>
  </si>
  <si>
    <t>Achat Timbre pour la mission kakamoeka  du 01  au 7 Mars  2018</t>
  </si>
  <si>
    <t>Achat Timbre pour la mission kakamoeka  du 01  au 07 Mars  2018</t>
  </si>
  <si>
    <t>Paiement Frais d'hôtel à Sibiti du 08 au 11 mars 2018 soit trois (03) nuitées</t>
  </si>
  <si>
    <t>Paiement Frais d'hôtel à Owando du 18 au 20 mars 2018 soit 02 nuitées</t>
  </si>
  <si>
    <t>Paiement Frais d'hôtel 12 Nuitées: du 25/02/2018 au 09/03/2018 à Ouesso</t>
  </si>
  <si>
    <t>Paiement Frais d'hôtel 01 Nuitée à Owando du 09 au 10/03/2018</t>
  </si>
  <si>
    <t>Paiement Frais d'hôtel 02 Nuitées à Ouesso du 18 au 19/03/2018</t>
  </si>
  <si>
    <t>Paiement Frais d'hôtel mission 08 nuitées à Sibiti  du 08 au 16 Mars 2018</t>
  </si>
  <si>
    <t>Paiement Frais d'hôtel mission 02 nuitées à Sibiti  du 18 au 20 Mars 2018</t>
  </si>
  <si>
    <t>Paiement Frais d'hôtel à Sibiti du 08 au 14 mars 2018 soit 06 nuitées</t>
  </si>
  <si>
    <t>Paiement Frais d'hôtel à Dolisie  du 14 au 16 mars 2018 soit 02 nuitées</t>
  </si>
  <si>
    <t xml:space="preserve">Paiement Frais d'hôtel à Owando du 18 au 20 soit 02 nuitées </t>
  </si>
  <si>
    <t>Paiement frais d'hôtel - 6 nuitées du 01 au 7 mars 2018 (cfr la mission Sibiti)</t>
  </si>
  <si>
    <t>Paiement Frais d'hôtel Nuitée du 20 au 21 mars 2018+3000 FCFA de food allowance- I73X  /DOLISIE</t>
  </si>
  <si>
    <t>Paiement Frais d'hôtel 03 Nuitées I73X à Divenie/du 22 au 25 mars 2018</t>
  </si>
  <si>
    <t>Paiement Frais d'hôtel pour 01 Nuitée I73X du 25 au 26 mars 2018 NIANGA</t>
  </si>
  <si>
    <t>Paiement Frais d'hôtel pour 01 Nuitée I73X  à du 26 au 27 mars 2018</t>
  </si>
  <si>
    <t>Paiement Frais d'hôtel  pour le passage de la nuitée du 01 au 02 mars 2018/</t>
  </si>
  <si>
    <t xml:space="preserve">Paiement Frais d'hôtel Nuiteés du 02 au 4 mars 2018 - kakamoeka </t>
  </si>
  <si>
    <t xml:space="preserve">Paiement Frais d'hôtel Nuitée non consommée -probleme avec le gerant </t>
  </si>
  <si>
    <t>Food allowance du chauffeur Guy à Sibiti du 08 au 09 mars 2018</t>
  </si>
  <si>
    <t xml:space="preserve">Paiement Frais d'hôtel pour une demi nuitée du chauffeur Guy à Sibiti </t>
  </si>
  <si>
    <t>Paiement frais d'Hôtel 06 nuitées du 21 au 27/03/18 (mission Nkayi)</t>
  </si>
  <si>
    <t>Achat boisson (rencontre avec la cible )</t>
  </si>
  <si>
    <t>Achat boisson et repas  (rencontre avec la cible )</t>
  </si>
  <si>
    <t>Achat boisson (dernière rencontre avec 2 cibles )</t>
  </si>
  <si>
    <t>Envoie du crédit à l'informateur de pointe-noire (approvisonner l'informateur en crédit téléphonique)</t>
  </si>
  <si>
    <t>Achat boisson (renforcement de la confiance avec la cible)</t>
  </si>
  <si>
    <t>Achat boisson + transport (renforcement de la confiance avec les cibles)</t>
  </si>
  <si>
    <t>Achat boisson (rencontre avec les cibles )</t>
  </si>
  <si>
    <t xml:space="preserve">Achat Repas et boisson pour la cible </t>
  </si>
  <si>
    <t xml:space="preserve">Achat Repas et boisson pour deux cibles </t>
  </si>
  <si>
    <t xml:space="preserve">Achat boisson pour de potentielles cibles à kakamoeka </t>
  </si>
  <si>
    <t xml:space="preserve">Virement Grant USFWS </t>
  </si>
  <si>
    <t>Virement Grant WILDCAT</t>
  </si>
  <si>
    <t>Monnaie de tenue de compte: XAF</t>
  </si>
  <si>
    <r>
      <t xml:space="preserve">Monnaie de tenue de compte: </t>
    </r>
    <r>
      <rPr>
        <b/>
        <sz val="11"/>
        <color theme="5"/>
        <rFont val="Calibri"/>
        <family val="2"/>
        <scheme val="minor"/>
      </rPr>
      <t>XAF</t>
    </r>
  </si>
  <si>
    <t>Mois</t>
  </si>
  <si>
    <t>Noms &amp; prénoms</t>
  </si>
  <si>
    <t>EAGLE USFWS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</si>
  <si>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</si>
  <si>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</si>
  <si>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</si>
  <si>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</si>
  <si>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</si>
  <si>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</si>
  <si>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</si>
  <si>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</si>
  <si>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</si>
  <si>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Evariste LELOUSSI</t>
  </si>
  <si>
    <t>E4</t>
  </si>
  <si>
    <t>Hérick TCHICAYA</t>
  </si>
  <si>
    <t>Mavy MALELA</t>
  </si>
  <si>
    <t>Mésange CIGNAS*</t>
  </si>
  <si>
    <t>Perrine ODIER</t>
  </si>
  <si>
    <t>Banque</t>
  </si>
  <si>
    <t>BCI-PALF</t>
  </si>
  <si>
    <t>TOTAUX</t>
  </si>
  <si>
    <t>Mars</t>
  </si>
  <si>
    <t>52/GCF</t>
  </si>
  <si>
    <t>53/GCF</t>
  </si>
  <si>
    <t>Frais de transfert à i23c/NKAYI</t>
  </si>
  <si>
    <t>Frais de transfert à it87/NGO</t>
  </si>
  <si>
    <t xml:space="preserve">Perrine </t>
  </si>
  <si>
    <t>Taxi hôtel-cyber café pour la mise à jour du fichier comptable</t>
  </si>
  <si>
    <t>180306007777--20</t>
  </si>
  <si>
    <t>WILDCAT</t>
  </si>
  <si>
    <t>BALANCE CAISSES ET BANQUE AU 31 MARS 2018</t>
  </si>
  <si>
    <t>Balance au          01 Mars 2018</t>
  </si>
  <si>
    <t>COMPTABILITE PALF- mars 2018</t>
  </si>
  <si>
    <t>Wildcat</t>
  </si>
  <si>
    <t>EAGLE-USFWS</t>
  </si>
  <si>
    <t>Ration des prévenus à la gendarmerie -SIBITI</t>
  </si>
  <si>
    <t>Avance frais de mission-Me BIYOUDI Severin/Mission OUESSO</t>
  </si>
  <si>
    <t>Paiement Frais d'hôtel 02 Nuitées de Maitre Séverin du 07 au 09/03/2018 à Ouesso</t>
  </si>
  <si>
    <t>Achat boite de colle pour mensuration Scellés/OUESSO</t>
  </si>
  <si>
    <t>Frais de transfert à i73x/DIVENIE</t>
  </si>
  <si>
    <t>Achat Timbre (Départ pour PNR)</t>
  </si>
  <si>
    <t>Achat Timbre Canadian pour mission d'investigation à Zanaga</t>
  </si>
  <si>
    <t>Étiquettes de lignes</t>
  </si>
  <si>
    <t>Total général</t>
  </si>
  <si>
    <t>(vide)</t>
  </si>
  <si>
    <t xml:space="preserve">Somme de Spent in national currency </t>
  </si>
  <si>
    <t>Somme de Received</t>
  </si>
  <si>
    <t>Balance au 31 Mars 2018</t>
  </si>
  <si>
    <t>Balance au 1er mars + montant reçu en mars- dépenses faites en mars- transferts extérieurs = Balance au 31 mars 2018</t>
  </si>
  <si>
    <t>Spent in $</t>
  </si>
  <si>
    <t>Exchange rate $</t>
  </si>
  <si>
    <t>Étiquettes de colonnes</t>
  </si>
  <si>
    <t>RAPPORT FINANCIER PALF-MARS 2018</t>
  </si>
  <si>
    <t>Somme de Spent in $</t>
  </si>
  <si>
    <t>Sommaire Grant-Dépenses  Caisses &amp; banque PALF-MARS 2018</t>
  </si>
  <si>
    <t>Dépenses par département PALF-MARS 2018</t>
  </si>
  <si>
    <t>V.P. EMIS MR KOUKA PASCAL pour le paiement du loyer de PNR-Avril 2018</t>
  </si>
  <si>
    <t>Paiement Frais d'hôtel 01 nuitée A NGO</t>
  </si>
  <si>
    <t>Paiement Frais d'hôtel 03 nuitées A NGO</t>
  </si>
  <si>
    <t>Achat billet d'avion PNR-BZV/Me MALONGA MBOKO Audrey</t>
  </si>
  <si>
    <t>TRANSFERTS PALF- 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</si>
</sst>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[$-409]d\-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1"/>
      <color rgb="FF0070C0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b/>
      <sz val="11"/>
      <color rgb="FF0070C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Calibri"/>
      <family val="2"/>
      <scheme val="minor"/>
    </font>
    <font>
      <sz val="10"/>
      <color rgb="FF00B050"/>
      <name val="Arial Narrow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0" fontId="6" fillId="2" borderId="0" xfId="0" applyFont="1" applyFill="1" applyAlignment="1">
      <alignment horizontal="left" indent="35"/>
    </xf>
    <xf numFmtId="0" fontId="7" fillId="3" borderId="0" xfId="0" applyFont="1" applyFill="1" applyBorder="1" applyAlignment="1"/>
    <xf numFmtId="164" fontId="7" fillId="3" borderId="0" xfId="1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1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1" fontId="9" fillId="4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/>
    <xf numFmtId="165" fontId="2" fillId="4" borderId="1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right" vertical="center" indent="60"/>
    </xf>
    <xf numFmtId="0" fontId="8" fillId="0" borderId="0" xfId="0" applyFont="1"/>
    <xf numFmtId="164" fontId="10" fillId="0" borderId="0" xfId="1" applyNumberFormat="1" applyFont="1" applyFill="1" applyBorder="1" applyAlignment="1"/>
    <xf numFmtId="166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164" fontId="9" fillId="3" borderId="0" xfId="1" applyNumberFormat="1" applyFont="1" applyFill="1" applyBorder="1"/>
    <xf numFmtId="0" fontId="12" fillId="0" borderId="0" xfId="0" applyFont="1"/>
    <xf numFmtId="0" fontId="13" fillId="0" borderId="0" xfId="0" applyFont="1" applyFill="1" applyBorder="1"/>
    <xf numFmtId="164" fontId="0" fillId="0" borderId="0" xfId="1" applyNumberFormat="1" applyFont="1"/>
    <xf numFmtId="0" fontId="8" fillId="0" borderId="0" xfId="0" applyFont="1" applyFill="1"/>
    <xf numFmtId="164" fontId="5" fillId="0" borderId="0" xfId="0" applyNumberFormat="1" applyFont="1"/>
    <xf numFmtId="164" fontId="5" fillId="0" borderId="0" xfId="0" applyNumberFormat="1" applyFont="1" applyFill="1" applyBorder="1"/>
    <xf numFmtId="164" fontId="3" fillId="0" borderId="0" xfId="1" applyNumberFormat="1" applyFont="1"/>
    <xf numFmtId="0" fontId="17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164" fontId="8" fillId="0" borderId="0" xfId="1" applyNumberFormat="1" applyFont="1" applyFill="1"/>
    <xf numFmtId="0" fontId="9" fillId="0" borderId="0" xfId="0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64" fontId="8" fillId="8" borderId="5" xfId="1" applyNumberFormat="1" applyFont="1" applyFill="1" applyBorder="1" applyAlignment="1">
      <alignment horizontal="center" vertical="center"/>
    </xf>
    <xf numFmtId="0" fontId="10" fillId="8" borderId="6" xfId="0" applyFont="1" applyFill="1" applyBorder="1"/>
    <xf numFmtId="164" fontId="5" fillId="8" borderId="6" xfId="1" applyNumberFormat="1" applyFont="1" applyFill="1" applyBorder="1"/>
    <xf numFmtId="164" fontId="8" fillId="8" borderId="6" xfId="1" applyNumberFormat="1" applyFont="1" applyFill="1" applyBorder="1"/>
    <xf numFmtId="164" fontId="5" fillId="8" borderId="6" xfId="0" applyNumberFormat="1" applyFont="1" applyFill="1" applyBorder="1"/>
    <xf numFmtId="164" fontId="8" fillId="8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left" vertical="center"/>
    </xf>
    <xf numFmtId="164" fontId="5" fillId="0" borderId="8" xfId="1" applyNumberFormat="1" applyFont="1" applyBorder="1"/>
    <xf numFmtId="164" fontId="14" fillId="0" borderId="8" xfId="1" applyNumberFormat="1" applyFont="1" applyFill="1" applyBorder="1" applyAlignment="1">
      <alignment horizontal="center" vertical="center"/>
    </xf>
    <xf numFmtId="164" fontId="14" fillId="0" borderId="9" xfId="1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 wrapText="1"/>
    </xf>
    <xf numFmtId="164" fontId="19" fillId="5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164" fontId="5" fillId="0" borderId="1" xfId="1" applyNumberFormat="1" applyFont="1" applyBorder="1"/>
    <xf numFmtId="164" fontId="8" fillId="0" borderId="1" xfId="1" applyNumberFormat="1" applyFont="1" applyFill="1" applyBorder="1"/>
    <xf numFmtId="164" fontId="5" fillId="0" borderId="1" xfId="0" applyNumberFormat="1" applyFont="1" applyBorder="1"/>
    <xf numFmtId="164" fontId="5" fillId="0" borderId="2" xfId="1" applyNumberFormat="1" applyFont="1" applyBorder="1"/>
    <xf numFmtId="0" fontId="8" fillId="0" borderId="10" xfId="0" applyFont="1" applyFill="1" applyBorder="1"/>
    <xf numFmtId="164" fontId="5" fillId="0" borderId="4" xfId="1" applyNumberFormat="1" applyFont="1" applyBorder="1"/>
    <xf numFmtId="164" fontId="8" fillId="0" borderId="4" xfId="1" applyNumberFormat="1" applyFont="1" applyFill="1" applyBorder="1"/>
    <xf numFmtId="164" fontId="5" fillId="0" borderId="11" xfId="0" applyNumberFormat="1" applyFont="1" applyBorder="1"/>
    <xf numFmtId="0" fontId="0" fillId="0" borderId="1" xfId="0" applyBorder="1"/>
    <xf numFmtId="164" fontId="5" fillId="0" borderId="2" xfId="1" applyNumberFormat="1" applyFont="1" applyFill="1" applyBorder="1"/>
    <xf numFmtId="164" fontId="19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9" fillId="0" borderId="7" xfId="0" applyFont="1" applyFill="1" applyBorder="1"/>
    <xf numFmtId="164" fontId="9" fillId="0" borderId="3" xfId="1" applyNumberFormat="1" applyFont="1" applyFill="1" applyBorder="1"/>
    <xf numFmtId="164" fontId="8" fillId="0" borderId="0" xfId="0" applyNumberFormat="1" applyFont="1" applyFill="1"/>
    <xf numFmtId="164" fontId="9" fillId="0" borderId="12" xfId="0" applyNumberFormat="1" applyFont="1" applyFill="1" applyBorder="1"/>
    <xf numFmtId="164" fontId="9" fillId="0" borderId="13" xfId="1" applyNumberFormat="1" applyFont="1" applyFill="1" applyBorder="1"/>
    <xf numFmtId="44" fontId="9" fillId="0" borderId="0" xfId="0" applyNumberFormat="1" applyFont="1" applyFill="1" applyBorder="1"/>
    <xf numFmtId="0" fontId="20" fillId="0" borderId="0" xfId="0" applyFont="1"/>
    <xf numFmtId="11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164" fontId="21" fillId="0" borderId="0" xfId="1" applyNumberFormat="1" applyFont="1" applyFill="1" applyBorder="1" applyAlignment="1" applyProtection="1"/>
    <xf numFmtId="0" fontId="21" fillId="0" borderId="0" xfId="0" applyFont="1" applyFill="1" applyBorder="1"/>
    <xf numFmtId="164" fontId="21" fillId="0" borderId="0" xfId="1" applyNumberFormat="1" applyFont="1" applyFill="1" applyBorder="1"/>
    <xf numFmtId="15" fontId="21" fillId="0" borderId="0" xfId="0" applyNumberFormat="1" applyFont="1" applyFill="1" applyBorder="1"/>
    <xf numFmtId="164" fontId="21" fillId="0" borderId="0" xfId="1" applyNumberFormat="1" applyFont="1" applyFill="1" applyBorder="1" applyAlignment="1"/>
    <xf numFmtId="164" fontId="13" fillId="0" borderId="0" xfId="1" applyNumberFormat="1" applyFont="1" applyFill="1" applyBorder="1"/>
    <xf numFmtId="164" fontId="13" fillId="0" borderId="0" xfId="1" applyNumberFormat="1" applyFont="1" applyFill="1" applyBorder="1" applyAlignment="1"/>
    <xf numFmtId="0" fontId="13" fillId="0" borderId="0" xfId="0" applyFont="1" applyFill="1" applyBorder="1" applyAlignment="1"/>
    <xf numFmtId="164" fontId="22" fillId="0" borderId="0" xfId="1" applyNumberFormat="1" applyFont="1" applyFill="1" applyBorder="1"/>
    <xf numFmtId="164" fontId="21" fillId="0" borderId="0" xfId="1" applyNumberFormat="1" applyFont="1" applyFill="1" applyBorder="1" applyAlignment="1">
      <alignment vertical="center"/>
    </xf>
    <xf numFmtId="15" fontId="13" fillId="0" borderId="0" xfId="0" applyNumberFormat="1" applyFont="1" applyFill="1" applyBorder="1"/>
    <xf numFmtId="11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13" fillId="0" borderId="0" xfId="0" applyFont="1" applyFill="1" applyBorder="1" applyAlignment="1">
      <alignment vertical="center"/>
    </xf>
    <xf numFmtId="17" fontId="13" fillId="0" borderId="0" xfId="0" applyNumberFormat="1" applyFont="1" applyFill="1" applyBorder="1" applyAlignment="1">
      <alignment vertical="center"/>
    </xf>
    <xf numFmtId="17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/>
    <xf numFmtId="0" fontId="0" fillId="9" borderId="0" xfId="0" applyFill="1"/>
    <xf numFmtId="164" fontId="0" fillId="9" borderId="0" xfId="1" applyNumberFormat="1" applyFont="1" applyFill="1"/>
    <xf numFmtId="164" fontId="9" fillId="0" borderId="0" xfId="0" applyNumberFormat="1" applyFont="1" applyFill="1" applyBorder="1"/>
    <xf numFmtId="164" fontId="16" fillId="0" borderId="13" xfId="1" applyNumberFormat="1" applyFont="1" applyFill="1" applyBorder="1"/>
    <xf numFmtId="0" fontId="9" fillId="11" borderId="0" xfId="0" applyFont="1" applyFill="1" applyBorder="1"/>
    <xf numFmtId="43" fontId="23" fillId="4" borderId="0" xfId="1" applyNumberFormat="1" applyFont="1" applyFill="1" applyBorder="1" applyAlignment="1">
      <alignment horizontal="left"/>
    </xf>
    <xf numFmtId="43" fontId="23" fillId="4" borderId="0" xfId="1" applyFont="1" applyFill="1" applyBorder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4" fillId="0" borderId="0" xfId="1" applyNumberFormat="1" applyFont="1"/>
    <xf numFmtId="0" fontId="26" fillId="0" borderId="0" xfId="0" applyFont="1"/>
    <xf numFmtId="0" fontId="27" fillId="0" borderId="0" xfId="0" applyFont="1"/>
    <xf numFmtId="0" fontId="0" fillId="0" borderId="0" xfId="0" applyFont="1"/>
    <xf numFmtId="0" fontId="0" fillId="9" borderId="0" xfId="0" applyFont="1" applyFill="1"/>
    <xf numFmtId="43" fontId="5" fillId="4" borderId="0" xfId="1" applyFont="1" applyFill="1" applyBorder="1"/>
    <xf numFmtId="164" fontId="24" fillId="12" borderId="0" xfId="1" applyNumberFormat="1" applyFont="1" applyFill="1" applyAlignment="1">
      <alignment horizontal="center"/>
    </xf>
    <xf numFmtId="164" fontId="25" fillId="10" borderId="0" xfId="1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17" fontId="9" fillId="0" borderId="5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8" fillId="0" borderId="4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 wrapText="1"/>
    </xf>
    <xf numFmtId="164" fontId="18" fillId="0" borderId="8" xfId="1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11">
    <dxf>
      <font>
        <sz val="11"/>
      </font>
    </dxf>
    <dxf>
      <font>
        <sz val="10"/>
        <color auto="1"/>
      </font>
      <fill>
        <patternFill patternType="solid">
          <fgColor indexed="64"/>
          <bgColor theme="5" tint="0.79998168889431442"/>
        </patternFill>
      </fill>
      <alignment horizontal="left" readingOrder="0"/>
    </dxf>
    <dxf>
      <font>
        <sz val="10"/>
        <color auto="1"/>
      </font>
      <fill>
        <patternFill patternType="solid">
          <fgColor indexed="64"/>
          <bgColor theme="5" tint="0.79998168889431442"/>
        </patternFill>
      </fill>
      <alignment horizontal="left" readingOrder="0"/>
    </dxf>
    <dxf>
      <numFmt numFmtId="164" formatCode="_-* #,##0\ _€_-;\-* #,##0\ _€_-;_-* &quot;-&quot;??\ _€_-;_-@_-"/>
    </dxf>
    <dxf>
      <font>
        <sz val="11"/>
      </font>
    </dxf>
    <dxf>
      <font>
        <sz val="10"/>
      </font>
      <numFmt numFmtId="35" formatCode="_-* #,##0.00\ _€_-;\-* #,##0.00\ _€_-;_-* &quot;-&quot;??\ _€_-;_-@_-"/>
      <alignment horizontal="general" vertical="bottom" textRotation="0" wrapText="0" indent="0" justifyLastLine="0" shrinkToFit="0" readingOrder="0"/>
    </dxf>
    <dxf>
      <font>
        <sz val="10"/>
      </font>
      <numFmt numFmtId="35" formatCode="_-* #,##0.00\ _€_-;\-* #,##0.00\ _€_-;_-* &quot;-&quot;??\ _€_-;_-@_-"/>
      <alignment horizontal="general" vertical="bottom" textRotation="0" wrapText="0" indent="0" justifyLastLine="0" shrinkToFit="0" readingOrder="0"/>
    </dxf>
    <dxf>
      <font>
        <sz val="10"/>
        <color auto="1"/>
      </font>
      <fill>
        <patternFill patternType="solid">
          <fgColor indexed="64"/>
          <bgColor theme="5" tint="0.79998168889431442"/>
        </patternFill>
      </fill>
      <alignment horizontal="left" readingOrder="0"/>
    </dxf>
    <dxf>
      <font>
        <sz val="10"/>
        <color auto="1"/>
      </font>
      <fill>
        <patternFill patternType="solid">
          <fgColor indexed="64"/>
          <bgColor theme="5" tint="0.79998168889431442"/>
        </patternFill>
      </fill>
      <alignment horizontal="left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01.73419722222" createdVersion="4" refreshedVersion="4" minRefreshableVersion="3" recordCount="1088">
  <cacheSource type="worksheet">
    <worksheetSource ref="A11:N1099" sheet="Datas"/>
  </cacheSource>
  <cacheFields count="14">
    <cacheField name="Date" numFmtId="15">
      <sharedItems containsSemiMixedTypes="0" containsNonDate="0" containsDate="1" containsString="0" minDate="2018-03-01T00:00:00" maxDate="2018-04-01T00:00:00"/>
    </cacheField>
    <cacheField name="Details" numFmtId="0">
      <sharedItems/>
    </cacheField>
    <cacheField name="Type de dépenses" numFmtId="0">
      <sharedItems containsBlank="1" count="21">
        <s v="Transport"/>
        <s v="Jail visit"/>
        <s v="Bonus"/>
        <s v="Personnel"/>
        <s v="Travel expenses"/>
        <s v="Office materials "/>
        <s v="Travel subsistence "/>
        <s v="Bank fees"/>
        <s v="Flight"/>
        <s v="Transfer fees"/>
        <s v="Trust building"/>
        <s v="Telephone"/>
        <s v="Lawyer fees"/>
        <m/>
        <s v="Services"/>
        <s v="Rent &amp; Utilities"/>
        <s v="Equipement"/>
        <s v="Court fees "/>
        <s v="Transport " u="1"/>
        <s v="Personnel " u="1"/>
        <s v="Office Materials" u="1"/>
      </sharedItems>
    </cacheField>
    <cacheField name="Departement" numFmtId="0">
      <sharedItems containsBlank="1" count="10">
        <s v="Legal"/>
        <s v="Media"/>
        <s v="Management"/>
        <s v="Investigations"/>
        <s v="Office"/>
        <s v="Operations"/>
        <m/>
        <s v="Team building"/>
        <s v="Management " u="1"/>
        <s v="Legal " u="1"/>
      </sharedItems>
    </cacheField>
    <cacheField name="Received" numFmtId="164">
      <sharedItems containsString="0" containsBlank="1" containsNumber="1" containsInteger="1" minValue="10233055" maxValue="10315800"/>
    </cacheField>
    <cacheField name="Spent in national currency " numFmtId="164">
      <sharedItems containsString="0" containsBlank="1" containsNumber="1" containsInteger="1" minValue="150" maxValue="450000"/>
    </cacheField>
    <cacheField name="Spent in $" numFmtId="43">
      <sharedItems containsSemiMixedTypes="0" containsString="0" containsNumber="1" minValue="0" maxValue="851.63400177139874"/>
    </cacheField>
    <cacheField name="Exchange rate $" numFmtId="43">
      <sharedItems containsSemiMixedTypes="0" containsString="0" containsNumber="1" minValue="528.39599999999996" maxValue="528.39599999999996"/>
    </cacheField>
    <cacheField name="Balance" numFmtId="164">
      <sharedItems containsSemiMixedTypes="0" containsString="0" containsNumber="1" containsInteger="1" minValue="-2438110" maxValue="15080414"/>
    </cacheField>
    <cacheField name="Name" numFmtId="0">
      <sharedItems count="16">
        <s v="Bley"/>
        <s v="Crépin"/>
        <s v="Mavy"/>
        <s v="Dieudonné"/>
        <s v="i23c"/>
        <s v="i55s"/>
        <s v="Herick"/>
        <s v="HI92"/>
        <s v="Sven"/>
        <s v="IT87"/>
        <s v="BCI"/>
        <s v="Evariste"/>
        <s v="Mésange"/>
        <s v="Perrine Odier"/>
        <s v="Jack-Bénisson"/>
        <s v="I73X"/>
      </sharedItems>
    </cacheField>
    <cacheField name="Receipt" numFmtId="0">
      <sharedItems containsBlank="1" containsMixedTypes="1" containsNumber="1" containsInteger="1" minValue="1" maxValue="2411040583"/>
    </cacheField>
    <cacheField name="Donor" numFmtId="0">
      <sharedItems count="2">
        <s v="EAGLE-USFWS"/>
        <s v="Wildcat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8">
  <r>
    <d v="2018-03-01T00:00:00"/>
    <s v="Taxi Residence PNR-DDEF présenter les civilités au DD et chef faune "/>
    <x v="0"/>
    <x v="0"/>
    <m/>
    <n v="1000"/>
    <n v="1.8925200039364418"/>
    <n v="528.39599999999996"/>
    <n v="-1000"/>
    <x v="0"/>
    <s v="Décharge"/>
    <x v="0"/>
    <s v="CONGO"/>
    <s v="ɣ"/>
  </r>
  <r>
    <d v="2018-03-01T00:00:00"/>
    <s v="Taxi à PNR DDEF-Cour d'appel pour suivre l'audience "/>
    <x v="0"/>
    <x v="0"/>
    <m/>
    <n v="1000"/>
    <n v="1.8925200039364418"/>
    <n v="528.39599999999996"/>
    <n v="-2000"/>
    <x v="0"/>
    <s v="Décharge"/>
    <x v="0"/>
    <s v="CONGO"/>
    <s v="ɣ"/>
  </r>
  <r>
    <d v="2018-03-01T00:00:00"/>
    <s v="Taxi à PNR Cour d'appel-Restaurant"/>
    <x v="0"/>
    <x v="0"/>
    <m/>
    <n v="1000"/>
    <n v="1.8925200039364418"/>
    <n v="528.39599999999996"/>
    <n v="-3000"/>
    <x v="0"/>
    <s v="Décharge"/>
    <x v="0"/>
    <s v="CONGO"/>
    <s v="ɣ"/>
  </r>
  <r>
    <d v="2018-03-01T00:00:00"/>
    <s v="Taxi à PNR Restaurant-Residence PALF "/>
    <x v="0"/>
    <x v="0"/>
    <m/>
    <n v="1000"/>
    <n v="1.8925200039364418"/>
    <n v="528.39599999999996"/>
    <n v="-4000"/>
    <x v="0"/>
    <s v="Décharge"/>
    <x v="0"/>
    <s v="CONGO"/>
    <s v="ɣ"/>
  </r>
  <r>
    <d v="2018-03-01T00:00:00"/>
    <s v="Taxi: Hôtel-Maison d'arrêt"/>
    <x v="0"/>
    <x v="0"/>
    <m/>
    <n v="500"/>
    <n v="0.94626000196822091"/>
    <n v="528.39599999999996"/>
    <n v="-4500"/>
    <x v="1"/>
    <s v="Décharge"/>
    <x v="0"/>
    <s v="CONGO"/>
    <s v="ɣ"/>
  </r>
  <r>
    <d v="2018-03-01T00:00:00"/>
    <s v="Ration des prévenus du matin à Ouesso"/>
    <x v="1"/>
    <x v="0"/>
    <m/>
    <n v="5000"/>
    <n v="9.462600019682208"/>
    <n v="528.39599999999996"/>
    <n v="-9500"/>
    <x v="1"/>
    <s v="Décharge"/>
    <x v="0"/>
    <s v="CONGO"/>
    <s v="ɣ"/>
  </r>
  <r>
    <d v="2018-03-01T00:00:00"/>
    <s v="Taxi: Maison d'arrêt-Gendarmerie"/>
    <x v="0"/>
    <x v="0"/>
    <m/>
    <n v="500"/>
    <n v="0.94626000196822091"/>
    <n v="528.39599999999996"/>
    <n v="-10000"/>
    <x v="1"/>
    <s v="Décharge"/>
    <x v="0"/>
    <s v="CONGO"/>
    <s v="ɣ"/>
  </r>
  <r>
    <d v="2018-03-01T00:00:00"/>
    <s v="Taxi: Gendarmerie-DDEF"/>
    <x v="0"/>
    <x v="0"/>
    <m/>
    <n v="500"/>
    <n v="0.94626000196822091"/>
    <n v="528.39599999999996"/>
    <n v="-10500"/>
    <x v="1"/>
    <s v="Décharge"/>
    <x v="0"/>
    <s v="CONGO"/>
    <s v="ɣ"/>
  </r>
  <r>
    <d v="2018-03-01T00:00:00"/>
    <s v="Taxi:DDEF-TGI avec l'adjudant Marcel"/>
    <x v="0"/>
    <x v="0"/>
    <m/>
    <n v="1000"/>
    <n v="1.8925200039364418"/>
    <n v="528.39599999999996"/>
    <n v="-11500"/>
    <x v="1"/>
    <s v="Décharge"/>
    <x v="0"/>
    <s v="CONGO"/>
    <s v="ɣ"/>
  </r>
  <r>
    <d v="2018-03-01T00:00:00"/>
    <s v="Taxi: TGI-Restaurant"/>
    <x v="0"/>
    <x v="0"/>
    <m/>
    <n v="500"/>
    <n v="0.94626000196822091"/>
    <n v="528.39599999999996"/>
    <n v="-12000"/>
    <x v="1"/>
    <s v="Décharge"/>
    <x v="0"/>
    <s v="CONGO"/>
    <s v="ɣ"/>
  </r>
  <r>
    <d v="2018-03-01T00:00:00"/>
    <s v="Taxi: Restaurant-Maison d'arrêt Ouesso"/>
    <x v="0"/>
    <x v="0"/>
    <m/>
    <n v="500"/>
    <n v="0.94626000196822091"/>
    <n v="528.39599999999996"/>
    <n v="-12500"/>
    <x v="1"/>
    <s v="Décharge"/>
    <x v="0"/>
    <s v="CONGO"/>
    <s v="ɣ"/>
  </r>
  <r>
    <d v="2018-03-01T00:00:00"/>
    <s v="Taxi: Maison d'arrêt-Hôtel"/>
    <x v="0"/>
    <x v="0"/>
    <m/>
    <n v="500"/>
    <n v="0.94626000196822091"/>
    <n v="528.39599999999996"/>
    <n v="-13000"/>
    <x v="1"/>
    <s v="Décharge"/>
    <x v="0"/>
    <s v="CONGO"/>
    <s v="ɣ"/>
  </r>
  <r>
    <d v="2018-03-01T00:00:00"/>
    <s v="Reglement facture bonus medias portant sur les audiences de criminalité faunique du 1er mars 2018 à OUESSO et PNR"/>
    <x v="2"/>
    <x v="1"/>
    <m/>
    <n v="160000"/>
    <n v="302.80320062983066"/>
    <n v="528.39599999999996"/>
    <n v="-173000"/>
    <x v="2"/>
    <n v="6"/>
    <x v="0"/>
    <s v="CONGO"/>
    <s v="o"/>
  </r>
  <r>
    <d v="2018-03-01T00:00:00"/>
    <s v="Taxi Bureau -BCI"/>
    <x v="0"/>
    <x v="2"/>
    <m/>
    <n v="2000"/>
    <n v="3.7850400078728836"/>
    <n v="528.39599999999996"/>
    <n v="-175000"/>
    <x v="2"/>
    <s v="Décharge"/>
    <x v="0"/>
    <s v="CONGO"/>
    <s v="ɣ"/>
  </r>
  <r>
    <d v="2018-03-01T00:00:00"/>
    <s v="Taxi domicile-Bureau"/>
    <x v="0"/>
    <x v="0"/>
    <m/>
    <n v="1000"/>
    <n v="1.8925200039364418"/>
    <n v="528.39599999999996"/>
    <n v="-176000"/>
    <x v="3"/>
    <s v="Décharge"/>
    <x v="0"/>
    <s v="CONGO"/>
    <s v="ɣ"/>
  </r>
  <r>
    <d v="2018-03-01T00:00:00"/>
    <s v="Food Alloawance pendant la pause"/>
    <x v="3"/>
    <x v="0"/>
    <m/>
    <n v="1000"/>
    <n v="1.8925200039364418"/>
    <n v="528.39599999999996"/>
    <n v="-177000"/>
    <x v="3"/>
    <s v="Décharge"/>
    <x v="0"/>
    <s v="CONGO"/>
    <s v="ɣ"/>
  </r>
  <r>
    <d v="2018-03-01T00:00:00"/>
    <s v="Taxi domicile-Bureau"/>
    <x v="0"/>
    <x v="0"/>
    <m/>
    <n v="1000"/>
    <n v="1.8925200039364418"/>
    <n v="528.39599999999996"/>
    <n v="-178000"/>
    <x v="3"/>
    <s v="Décharge"/>
    <x v="0"/>
    <s v="CONGO"/>
    <s v="ɣ"/>
  </r>
  <r>
    <d v="2018-03-01T00:00:00"/>
    <s v="Taxi Ouenze-Aéroport (départ pour PNR)"/>
    <x v="0"/>
    <x v="3"/>
    <m/>
    <n v="1500"/>
    <n v="2.8387800059046628"/>
    <n v="528.39599999999996"/>
    <n v="-179500"/>
    <x v="4"/>
    <s v="Décharge"/>
    <x v="1"/>
    <s v="CONGO"/>
    <s v="ɣ"/>
  </r>
  <r>
    <d v="2018-03-01T00:00:00"/>
    <s v="Achat Timbre (Départ pour PNR)"/>
    <x v="4"/>
    <x v="3"/>
    <m/>
    <n v="1000"/>
    <n v="1.8925200039364418"/>
    <n v="528.39599999999996"/>
    <n v="-180500"/>
    <x v="4"/>
    <s v="oui"/>
    <x v="1"/>
    <s v="CONGO"/>
    <s v="o"/>
  </r>
  <r>
    <d v="2018-03-01T00:00:00"/>
    <s v="Taxi Aéroport-Marché tchystère (arrivé à PNR et départ pour Sibiti)"/>
    <x v="0"/>
    <x v="3"/>
    <m/>
    <n v="2500"/>
    <n v="4.731300009841104"/>
    <n v="528.39599999999996"/>
    <n v="-183000"/>
    <x v="4"/>
    <s v="Décharge"/>
    <x v="1"/>
    <s v="CONGO"/>
    <s v="ɣ"/>
  </r>
  <r>
    <d v="2018-03-01T00:00:00"/>
    <s v="Taxi PNR-Sibiti (départ pour Sibiti)"/>
    <x v="0"/>
    <x v="3"/>
    <m/>
    <n v="10000"/>
    <n v="18.925200039364416"/>
    <n v="528.39599999999996"/>
    <n v="-193000"/>
    <x v="4"/>
    <s v="Décharge"/>
    <x v="1"/>
    <s v="CONGO"/>
    <s v="ɣ"/>
  </r>
  <r>
    <d v="2018-03-01T00:00:00"/>
    <s v="Taxi gare Sibiti-Hôtel (arrivé à Sibiti et recherche de l'hôtel)"/>
    <x v="0"/>
    <x v="3"/>
    <m/>
    <n v="2000"/>
    <n v="3.7850400078728836"/>
    <n v="528.39599999999996"/>
    <n v="-195000"/>
    <x v="4"/>
    <s v="Décharge"/>
    <x v="1"/>
    <s v="CONGO"/>
    <s v="ɣ"/>
  </r>
  <r>
    <d v="2018-03-01T00:00:00"/>
    <s v="Taxi domicile -Aeroport de BZV- depart pour la mission de Kakameoka "/>
    <x v="0"/>
    <x v="3"/>
    <m/>
    <n v="1000"/>
    <n v="1.8925200039364418"/>
    <n v="528.39599999999996"/>
    <n v="-196000"/>
    <x v="5"/>
    <s v="Décharge"/>
    <x v="1"/>
    <s v="CONGO"/>
    <s v="ɤ"/>
  </r>
  <r>
    <d v="2018-03-01T00:00:00"/>
    <s v="Achat Timbre pour la mission kakamoeka  du 01  au 7 Mars  2018"/>
    <x v="4"/>
    <x v="3"/>
    <m/>
    <n v="1000"/>
    <n v="1.8925200039364418"/>
    <n v="528.39599999999996"/>
    <n v="-197000"/>
    <x v="5"/>
    <m/>
    <x v="1"/>
    <s v="CONGO"/>
    <s v="o"/>
  </r>
  <r>
    <d v="2018-03-01T00:00:00"/>
    <s v="Taxi Aeroport PNR - Grand marché -marché mayaka - marché nkouiKou pour rechercher la gare de Kakameoka "/>
    <x v="0"/>
    <x v="3"/>
    <m/>
    <n v="3000"/>
    <n v="5.6775600118093257"/>
    <n v="528.39599999999996"/>
    <n v="-200000"/>
    <x v="5"/>
    <s v="Décharge"/>
    <x v="1"/>
    <s v="CONGO"/>
    <s v="ɤ"/>
  </r>
  <r>
    <d v="2018-03-01T00:00:00"/>
    <s v="Achat Billet Pointe Noire -kakameoka pour la mission d’ investigation "/>
    <x v="0"/>
    <x v="3"/>
    <m/>
    <n v="6000"/>
    <n v="11.355120023618651"/>
    <n v="528.39599999999996"/>
    <n v="-206000"/>
    <x v="5"/>
    <s v="Décharge"/>
    <x v="1"/>
    <s v="CONGO"/>
    <s v="ɤ"/>
  </r>
  <r>
    <d v="2018-03-01T00:00:00"/>
    <s v="Taxi moto pour rejoindre le village le plus proche quand le vehicule est tombé en panne "/>
    <x v="0"/>
    <x v="3"/>
    <m/>
    <n v="5000"/>
    <n v="9.462600019682208"/>
    <n v="528.39599999999996"/>
    <n v="-211000"/>
    <x v="5"/>
    <s v="Décharge"/>
    <x v="1"/>
    <s v="CONGO"/>
    <s v="ɤ"/>
  </r>
  <r>
    <d v="2018-03-01T00:00:00"/>
    <s v="Taxi à Ouesso : hôtel - cyber pour achat de la colle servant au montage des planches photographiques  "/>
    <x v="0"/>
    <x v="0"/>
    <m/>
    <n v="500"/>
    <n v="0.94626000196822091"/>
    <n v="528.39599999999996"/>
    <n v="-211500"/>
    <x v="6"/>
    <s v="Décharge"/>
    <x v="0"/>
    <s v="CONGO"/>
    <s v="ɣ"/>
  </r>
  <r>
    <d v="2018-03-01T00:00:00"/>
    <s v="Achat boite de colle pour mensuration Scellés/OUESSO"/>
    <x v="5"/>
    <x v="4"/>
    <m/>
    <n v="1000"/>
    <n v="1.8925200039364418"/>
    <n v="528.39599999999996"/>
    <n v="-212500"/>
    <x v="6"/>
    <n v="16588"/>
    <x v="1"/>
    <s v="CONGO"/>
    <s v="o"/>
  </r>
  <r>
    <d v="2018-03-01T00:00:00"/>
    <s v="Taxi à Ouesso: Cyber - gendarmerie pour suivi pv et déferrement"/>
    <x v="0"/>
    <x v="0"/>
    <m/>
    <n v="500"/>
    <n v="0.94626000196822091"/>
    <n v="528.39599999999996"/>
    <n v="-213000"/>
    <x v="6"/>
    <s v="Décharge"/>
    <x v="0"/>
    <s v="CONGO"/>
    <s v="ɣ"/>
  </r>
  <r>
    <d v="2018-03-01T00:00:00"/>
    <s v="Taxi à Ouesso : Gendarmerie - restaurant - après le déferrement "/>
    <x v="0"/>
    <x v="0"/>
    <m/>
    <n v="500"/>
    <n v="0.94626000196822091"/>
    <n v="528.39599999999996"/>
    <n v="-213500"/>
    <x v="6"/>
    <s v="Décharge"/>
    <x v="0"/>
    <s v="CONGO"/>
    <s v="ɣ"/>
  </r>
  <r>
    <d v="2018-03-01T00:00:00"/>
    <s v="Taxi à Ouesso: Restaurant -Océan du nord -hôtel pour achat des billets retour de Sven et moi"/>
    <x v="0"/>
    <x v="0"/>
    <m/>
    <n v="1000"/>
    <n v="1.8925200039364418"/>
    <n v="528.39599999999996"/>
    <n v="-214500"/>
    <x v="6"/>
    <s v="Décharge"/>
    <x v="0"/>
    <s v="CONGO"/>
    <s v="ɣ"/>
  </r>
  <r>
    <d v="2018-03-01T00:00:00"/>
    <s v="Taxi Domicile -Aéroprt Maya-Maya"/>
    <x v="0"/>
    <x v="3"/>
    <m/>
    <n v="1000"/>
    <n v="1.8925200039364418"/>
    <n v="528.39599999999996"/>
    <n v="-215500"/>
    <x v="7"/>
    <s v="Decharge"/>
    <x v="1"/>
    <s v="CONGO"/>
    <s v="ɣ"/>
  </r>
  <r>
    <d v="2018-03-01T00:00:00"/>
    <s v="Taxi Aéroport PNR-Fond Tié-Tié"/>
    <x v="0"/>
    <x v="3"/>
    <m/>
    <n v="1000"/>
    <n v="1.8925200039364418"/>
    <n v="528.39599999999996"/>
    <n v="-216500"/>
    <x v="7"/>
    <s v="Decharge"/>
    <x v="1"/>
    <s v="CONGO"/>
    <s v="ɣ"/>
  </r>
  <r>
    <d v="2018-03-01T00:00:00"/>
    <s v="Achat billet PNR-Dolisie"/>
    <x v="0"/>
    <x v="3"/>
    <m/>
    <n v="4000"/>
    <n v="7.5700800157457673"/>
    <n v="528.39599999999996"/>
    <n v="-220500"/>
    <x v="7"/>
    <s v="Decharge"/>
    <x v="1"/>
    <s v="CONGO"/>
    <s v="ɣ"/>
  </r>
  <r>
    <d v="2018-03-01T00:00:00"/>
    <s v="Paiement frais d'hôtel à Dolisie pour une nuitée"/>
    <x v="6"/>
    <x v="3"/>
    <m/>
    <n v="15000"/>
    <n v="28.387800059046626"/>
    <n v="528.39599999999996"/>
    <n v="-235500"/>
    <x v="7"/>
    <n v="80"/>
    <x v="1"/>
    <s v="CONGO"/>
    <s v="o"/>
  </r>
  <r>
    <d v="2018-03-01T00:00:00"/>
    <s v="Taxi hôtel -marché pour achat petit dejeuner des prévenus"/>
    <x v="0"/>
    <x v="0"/>
    <m/>
    <n v="500"/>
    <n v="0.94626000196822091"/>
    <n v="528.39599999999996"/>
    <n v="-236000"/>
    <x v="8"/>
    <s v="Décharge"/>
    <x v="0"/>
    <s v="CONGO"/>
    <s v="ɣ"/>
  </r>
  <r>
    <d v="2018-03-01T00:00:00"/>
    <s v="Taxi marché-gendarmerie"/>
    <x v="0"/>
    <x v="0"/>
    <m/>
    <n v="500"/>
    <n v="0.94626000196822091"/>
    <n v="528.39599999999996"/>
    <n v="-236500"/>
    <x v="8"/>
    <s v="Décharge"/>
    <x v="0"/>
    <s v="CONGO"/>
    <s v="ɣ"/>
  </r>
  <r>
    <d v="2018-03-01T00:00:00"/>
    <s v="Ration des prévenus à OUESSO"/>
    <x v="1"/>
    <x v="0"/>
    <m/>
    <n v="2100"/>
    <n v="3.9742920082665276"/>
    <n v="528.39599999999996"/>
    <n v="-238600"/>
    <x v="8"/>
    <s v="Décharge"/>
    <x v="0"/>
    <s v="CONGO"/>
    <s v="ɣ"/>
  </r>
  <r>
    <d v="2018-03-01T00:00:00"/>
    <s v="Taxi pour remise des scéllés à l'adjudant Marcel des eaux et forets"/>
    <x v="0"/>
    <x v="0"/>
    <m/>
    <n v="1000"/>
    <n v="1.8925200039364418"/>
    <n v="528.39599999999996"/>
    <n v="-239600"/>
    <x v="8"/>
    <s v="Décharge"/>
    <x v="0"/>
    <s v="CONGO"/>
    <s v="ɣ"/>
  </r>
  <r>
    <d v="2018-03-01T00:00:00"/>
    <s v="Taxi Tribunal- restaurant"/>
    <x v="0"/>
    <x v="0"/>
    <m/>
    <n v="500"/>
    <n v="0.94626000196822091"/>
    <n v="528.39599999999996"/>
    <n v="-240100"/>
    <x v="8"/>
    <s v="Décharge"/>
    <x v="0"/>
    <s v="CONGO"/>
    <s v="ɣ"/>
  </r>
  <r>
    <d v="2018-03-01T00:00:00"/>
    <s v="Taxi Restaurant-maison d'arrêt"/>
    <x v="0"/>
    <x v="0"/>
    <m/>
    <n v="500"/>
    <n v="0.94626000196822091"/>
    <n v="528.39599999999996"/>
    <n v="-240600"/>
    <x v="8"/>
    <s v="Décharge"/>
    <x v="0"/>
    <s v="CONGO"/>
    <s v="ɣ"/>
  </r>
  <r>
    <d v="2018-03-01T00:00:00"/>
    <s v="Ration des prévenus à OUESSO"/>
    <x v="1"/>
    <x v="0"/>
    <m/>
    <n v="8000"/>
    <n v="15.140160031491535"/>
    <n v="528.39599999999996"/>
    <n v="-248600"/>
    <x v="8"/>
    <s v="Décharge"/>
    <x v="0"/>
    <s v="CONGO"/>
    <s v="ɣ"/>
  </r>
  <r>
    <d v="2018-03-01T00:00:00"/>
    <s v="Taxi maison d'arrêt-hôtel"/>
    <x v="0"/>
    <x v="0"/>
    <m/>
    <n v="500"/>
    <n v="0.94626000196822091"/>
    <n v="528.39599999999996"/>
    <n v="-249100"/>
    <x v="8"/>
    <s v="Décharge"/>
    <x v="0"/>
    <s v="CONGO"/>
    <s v="ɣ"/>
  </r>
  <r>
    <d v="2018-03-01T00:00:00"/>
    <s v="Taxi Domicile - Aéroport pour mission d'investigation à Zanaga"/>
    <x v="0"/>
    <x v="3"/>
    <m/>
    <n v="2500"/>
    <n v="4.731300009841104"/>
    <n v="528.39599999999996"/>
    <n v="-251600"/>
    <x v="9"/>
    <s v="Décharge"/>
    <x v="1"/>
    <s v="CONGO"/>
    <s v="ɣ"/>
  </r>
  <r>
    <d v="2018-03-01T00:00:00"/>
    <s v="Achat Timbre Canadian pour mission d'investigation à Zanaga"/>
    <x v="4"/>
    <x v="3"/>
    <m/>
    <n v="1000"/>
    <n v="1.8925200039364418"/>
    <n v="528.39599999999996"/>
    <n v="-252600"/>
    <x v="9"/>
    <s v="oui"/>
    <x v="1"/>
    <s v="CONGO"/>
    <s v="o"/>
  </r>
  <r>
    <d v="2018-03-01T00:00:00"/>
    <s v="Taxi Agostino Neto Pointe-Noire - Fond tié-tié pour mission d'investigatio à Zanaga"/>
    <x v="0"/>
    <x v="3"/>
    <m/>
    <n v="1000"/>
    <n v="1.8925200039364418"/>
    <n v="528.39599999999996"/>
    <n v="-253600"/>
    <x v="9"/>
    <s v="Décharge"/>
    <x v="1"/>
    <s v="CONGO"/>
    <s v="ɣ"/>
  </r>
  <r>
    <d v="2018-03-01T00:00:00"/>
    <s v="Achat billet Pointe-Noire - Sibiti pour mission de Zanaga"/>
    <x v="0"/>
    <x v="3"/>
    <m/>
    <n v="10000"/>
    <n v="18.925200039364416"/>
    <n v="528.39599999999996"/>
    <n v="-263600"/>
    <x v="9"/>
    <s v="Décharge"/>
    <x v="1"/>
    <s v="CONGO"/>
    <s v="ɣ"/>
  </r>
  <r>
    <d v="2018-03-01T00:00:00"/>
    <s v="Taxi Moto Place rouge Sibiti - Hôtel / mission d'investigation à Zanaga"/>
    <x v="0"/>
    <x v="3"/>
    <m/>
    <n v="500"/>
    <n v="0.94626000196822091"/>
    <n v="528.39599999999996"/>
    <n v="-264100"/>
    <x v="9"/>
    <s v="Décharge"/>
    <x v="1"/>
    <s v="CONGO"/>
    <s v="ɣ"/>
  </r>
  <r>
    <d v="2018-03-01T00:00:00"/>
    <s v="Paiement Frais d'hôtel 01 nuitée du 01 au 02/03/2018 à sibiti. Mission de Zanaga"/>
    <x v="6"/>
    <x v="3"/>
    <m/>
    <n v="15000"/>
    <n v="28.387800059046626"/>
    <n v="528.39599999999996"/>
    <n v="-279100"/>
    <x v="9"/>
    <n v="523"/>
    <x v="1"/>
    <s v="CONGO"/>
    <s v="o"/>
  </r>
  <r>
    <d v="2018-03-01T00:00:00"/>
    <s v="AGIOS DU 31/01/18 AU 28/02/18"/>
    <x v="7"/>
    <x v="4"/>
    <m/>
    <n v="5122"/>
    <n v="9.693487460162455"/>
    <n v="528.39599999999996"/>
    <n v="-284222"/>
    <x v="10"/>
    <s v="Relevé"/>
    <x v="1"/>
    <s v="CONGO"/>
    <s v="o"/>
  </r>
  <r>
    <d v="2018-03-01T00:00:00"/>
    <s v="FRAIS RET.DEPLACE Chq n° 03592869"/>
    <x v="7"/>
    <x v="4"/>
    <m/>
    <n v="3401"/>
    <n v="6.4364605333878382"/>
    <n v="528.39599999999996"/>
    <n v="-287623"/>
    <x v="10"/>
    <n v="3592869"/>
    <x v="1"/>
    <s v="CONGO"/>
    <s v="o"/>
  </r>
  <r>
    <d v="2018-03-01T00:00:00"/>
    <s v="Salaire de février 2018-Jack Bénisson MALONGA/CHQ N 03592869"/>
    <x v="3"/>
    <x v="0"/>
    <m/>
    <n v="193600"/>
    <n v="366.39187276209515"/>
    <n v="528.39599999999996"/>
    <n v="-481223"/>
    <x v="10"/>
    <n v="3592869"/>
    <x v="0"/>
    <s v="CONGO"/>
    <s v="o"/>
  </r>
  <r>
    <d v="2018-03-02T00:00:00"/>
    <s v="Achat billet retour de Sven (Ouesso )"/>
    <x v="0"/>
    <x v="0"/>
    <m/>
    <n v="20000"/>
    <n v="37.850400078728832"/>
    <n v="528.39599999999996"/>
    <n v="-501223"/>
    <x v="6"/>
    <s v="020305006565--25"/>
    <x v="0"/>
    <s v="CONGO"/>
    <s v="o"/>
  </r>
  <r>
    <d v="2018-03-02T00:00:00"/>
    <s v="Achat billet retour (Ouesso )"/>
    <x v="0"/>
    <x v="0"/>
    <m/>
    <n v="20000"/>
    <n v="37.850400078728832"/>
    <n v="528.39599999999996"/>
    <n v="-521223"/>
    <x v="6"/>
    <s v="020305006565--24"/>
    <x v="0"/>
    <s v="CONGO"/>
    <s v="o"/>
  </r>
  <r>
    <d v="2018-03-02T00:00:00"/>
    <s v="Taxi à PNR Residence PALF-TGI pour verifier le dossier d'appel "/>
    <x v="0"/>
    <x v="0"/>
    <m/>
    <n v="1000"/>
    <n v="1.8925200039364418"/>
    <n v="528.39599999999996"/>
    <n v="-522223"/>
    <x v="0"/>
    <s v="Décharge"/>
    <x v="0"/>
    <s v="CONGO"/>
    <s v="ɣ"/>
  </r>
  <r>
    <d v="2018-03-02T00:00:00"/>
    <s v="Taxi à PNR TGI- Aeroport pour l'achat du billet retour "/>
    <x v="0"/>
    <x v="0"/>
    <m/>
    <n v="1000"/>
    <n v="1.8925200039364418"/>
    <n v="528.39599999999996"/>
    <n v="-523223"/>
    <x v="0"/>
    <s v="Décharge"/>
    <x v="0"/>
    <s v="CONGO"/>
    <s v="ɣ"/>
  </r>
  <r>
    <d v="2018-03-02T00:00:00"/>
    <s v="Achat Billet d'avion PNR-Brazzaville "/>
    <x v="8"/>
    <x v="0"/>
    <m/>
    <n v="36000"/>
    <n v="68.130720141711905"/>
    <n v="528.39599999999996"/>
    <n v="-559223"/>
    <x v="0"/>
    <n v="45"/>
    <x v="0"/>
    <s v="CONGO"/>
    <s v="o"/>
  </r>
  <r>
    <d v="2018-03-02T00:00:00"/>
    <s v="Taxi à PNR Aeroport-Residence PALF "/>
    <x v="0"/>
    <x v="0"/>
    <m/>
    <n v="1000"/>
    <n v="1.8925200039364418"/>
    <n v="528.39599999999996"/>
    <n v="-560223"/>
    <x v="0"/>
    <s v="Décharge"/>
    <x v="0"/>
    <s v="CONGO"/>
    <s v="ɣ"/>
  </r>
  <r>
    <d v="2018-03-02T00:00:00"/>
    <s v="Achat Timbre du billet d'avion retour sur BZV"/>
    <x v="4"/>
    <x v="0"/>
    <m/>
    <n v="1000"/>
    <n v="1.8925200039364418"/>
    <n v="528.39599999999996"/>
    <n v="-561223"/>
    <x v="0"/>
    <s v="Oui "/>
    <x v="0"/>
    <s v="CONGO"/>
    <s v="o"/>
  </r>
  <r>
    <d v="2018-03-02T00:00:00"/>
    <s v="Taxi à PNR Residence PALF-Aeroport "/>
    <x v="0"/>
    <x v="0"/>
    <m/>
    <n v="1000"/>
    <n v="1.8925200039364418"/>
    <n v="528.39599999999996"/>
    <n v="-562223"/>
    <x v="0"/>
    <s v="Décharge"/>
    <x v="0"/>
    <s v="CONGO"/>
    <s v="ɣ"/>
  </r>
  <r>
    <d v="2018-03-02T00:00:00"/>
    <s v="Taxi à Brazzaville Aeroport-Bureau"/>
    <x v="0"/>
    <x v="0"/>
    <m/>
    <n v="1000"/>
    <n v="1.8925200039364418"/>
    <n v="528.39599999999996"/>
    <n v="-563223"/>
    <x v="0"/>
    <s v="Décharge"/>
    <x v="0"/>
    <s v="CONGO"/>
    <s v="ɣ"/>
  </r>
  <r>
    <d v="2018-03-02T00:00:00"/>
    <s v="Taxi Bureau-Domicile/retour de la mission de PNR"/>
    <x v="0"/>
    <x v="0"/>
    <m/>
    <n v="1000"/>
    <n v="1.8925200039364418"/>
    <n v="528.39599999999996"/>
    <n v="-564223"/>
    <x v="0"/>
    <s v="Décharge"/>
    <x v="0"/>
    <s v="CONGO"/>
    <s v="ɣ"/>
  </r>
  <r>
    <d v="2018-03-02T00:00:00"/>
    <s v="Food Allowance à PNR du 28 Février au 02 mars 2018 "/>
    <x v="6"/>
    <x v="0"/>
    <m/>
    <n v="30000"/>
    <n v="56.775600118093251"/>
    <n v="528.39599999999996"/>
    <n v="-594223"/>
    <x v="0"/>
    <s v="Décharge"/>
    <x v="0"/>
    <s v="CONGO"/>
    <s v="ɣ"/>
  </r>
  <r>
    <d v="2018-03-02T00:00:00"/>
    <s v="Taxi: Hôtel-Maison d'arrêt"/>
    <x v="0"/>
    <x v="0"/>
    <m/>
    <n v="500"/>
    <n v="0.94626000196822091"/>
    <n v="528.39599999999996"/>
    <n v="-594723"/>
    <x v="1"/>
    <s v="Décharge"/>
    <x v="0"/>
    <s v="CONGO"/>
    <s v="ɣ"/>
  </r>
  <r>
    <d v="2018-03-02T00:00:00"/>
    <s v="Ration des prévenus à OUESSO"/>
    <x v="1"/>
    <x v="0"/>
    <m/>
    <n v="8000"/>
    <n v="15.140160031491535"/>
    <n v="528.39599999999996"/>
    <n v="-602723"/>
    <x v="1"/>
    <s v="Décharge"/>
    <x v="0"/>
    <s v="CONGO"/>
    <s v="ɣ"/>
  </r>
  <r>
    <d v="2018-03-02T00:00:00"/>
    <s v="Taxi: Maison d'arrêt-Groupe Charden Farell"/>
    <x v="0"/>
    <x v="0"/>
    <m/>
    <n v="500"/>
    <n v="0.94626000196822091"/>
    <n v="528.39599999999996"/>
    <n v="-603223"/>
    <x v="1"/>
    <s v="Décharge"/>
    <x v="0"/>
    <s v="CONGO"/>
    <s v="ɣ"/>
  </r>
  <r>
    <d v="2018-03-02T00:00:00"/>
    <s v="Taxi: Groupe Charden Farell-Gendarmerie"/>
    <x v="0"/>
    <x v="0"/>
    <m/>
    <n v="500"/>
    <n v="0.94626000196822091"/>
    <n v="528.39599999999996"/>
    <n v="-603723"/>
    <x v="1"/>
    <s v="Décharge"/>
    <x v="0"/>
    <s v="CONGO"/>
    <s v="ɣ"/>
  </r>
  <r>
    <d v="2018-03-02T00:00:00"/>
    <s v="Taxi: Gendarmerie-Restaurant"/>
    <x v="0"/>
    <x v="0"/>
    <m/>
    <n v="500"/>
    <n v="0.94626000196822091"/>
    <n v="528.39599999999996"/>
    <n v="-604223"/>
    <x v="1"/>
    <s v="Décharge"/>
    <x v="0"/>
    <s v="CONGO"/>
    <s v="ɣ"/>
  </r>
  <r>
    <d v="2018-03-02T00:00:00"/>
    <s v="Taxi: Restaurant-Hôtel "/>
    <x v="0"/>
    <x v="0"/>
    <m/>
    <n v="500"/>
    <n v="0.94626000196822091"/>
    <n v="528.39599999999996"/>
    <n v="-604723"/>
    <x v="1"/>
    <s v="Décharge"/>
    <x v="0"/>
    <s v="CONGO"/>
    <s v="ɣ"/>
  </r>
  <r>
    <d v="2018-03-02T00:00:00"/>
    <s v="Taxi: Hôtel-Maison d'arrêt"/>
    <x v="0"/>
    <x v="0"/>
    <m/>
    <n v="500"/>
    <n v="0.94626000196822091"/>
    <n v="528.39599999999996"/>
    <n v="-605223"/>
    <x v="1"/>
    <s v="Décharge"/>
    <x v="0"/>
    <s v="CONGO"/>
    <s v="ɣ"/>
  </r>
  <r>
    <d v="2018-03-02T00:00:00"/>
    <s v="Ration des prévenus à OUESSO"/>
    <x v="1"/>
    <x v="0"/>
    <m/>
    <n v="8000"/>
    <n v="15.140160031491535"/>
    <n v="528.39599999999996"/>
    <n v="-613223"/>
    <x v="1"/>
    <s v="Décharge"/>
    <x v="0"/>
    <s v="CONGO"/>
    <s v="ɣ"/>
  </r>
  <r>
    <d v="2018-03-02T00:00:00"/>
    <s v="Taxi: Maison d'arrêt-Hôtel"/>
    <x v="0"/>
    <x v="0"/>
    <m/>
    <n v="500"/>
    <n v="0.94626000196822091"/>
    <n v="528.39599999999996"/>
    <n v="-613723"/>
    <x v="1"/>
    <s v="Décharge"/>
    <x v="0"/>
    <s v="CONGO"/>
    <s v="ɣ"/>
  </r>
  <r>
    <d v="2018-03-02T00:00:00"/>
    <s v="Achat papier hygienique pour bureau PALF"/>
    <x v="5"/>
    <x v="4"/>
    <m/>
    <n v="4000"/>
    <n v="7.5700800157457673"/>
    <n v="528.39599999999996"/>
    <n v="-617723"/>
    <x v="2"/>
    <s v="Décharge"/>
    <x v="1"/>
    <s v="CONGO"/>
    <s v="ɣ"/>
  </r>
  <r>
    <d v="2018-03-02T00:00:00"/>
    <s v="Frais de transfert à Crépin/OUESSO"/>
    <x v="9"/>
    <x v="4"/>
    <m/>
    <n v="4520"/>
    <n v="8.5541904177927162"/>
    <n v="528.39599999999996"/>
    <n v="-622243"/>
    <x v="2"/>
    <s v="43/GCF"/>
    <x v="1"/>
    <s v="CONGO"/>
    <s v="o"/>
  </r>
  <r>
    <d v="2018-03-02T00:00:00"/>
    <s v="Taxi domicile-Bureau"/>
    <x v="0"/>
    <x v="0"/>
    <m/>
    <n v="1000"/>
    <n v="1.8925200039364418"/>
    <n v="528.39599999999996"/>
    <n v="-623243"/>
    <x v="3"/>
    <s v="Décharge"/>
    <x v="0"/>
    <s v="CONGO"/>
    <s v="ɣ"/>
  </r>
  <r>
    <d v="2018-03-02T00:00:00"/>
    <s v="Taxi Bureau-Ministère des affaires étrangeres pour la légalisation de la lettre d'invitation de Luc"/>
    <x v="0"/>
    <x v="0"/>
    <m/>
    <n v="1000"/>
    <n v="1.8925200039364418"/>
    <n v="528.39599999999996"/>
    <n v="-624243"/>
    <x v="3"/>
    <s v="Décharge"/>
    <x v="0"/>
    <s v="CONGO"/>
    <s v="ɣ"/>
  </r>
  <r>
    <d v="2018-03-02T00:00:00"/>
    <s v="Taxi Ministère-Bureau"/>
    <x v="0"/>
    <x v="0"/>
    <m/>
    <n v="1000"/>
    <n v="1.8925200039364418"/>
    <n v="528.39599999999996"/>
    <n v="-625243"/>
    <x v="3"/>
    <s v="Décharge"/>
    <x v="0"/>
    <s v="CONGO"/>
    <s v="ɣ"/>
  </r>
  <r>
    <d v="2018-03-02T00:00:00"/>
    <s v="Frais de légalisation de la lettre d'invitation au Ministère de Affaires Etrangères de Mr LUC MATHOT"/>
    <x v="4"/>
    <x v="4"/>
    <m/>
    <n v="2500"/>
    <n v="4.731300009841104"/>
    <n v="528.39599999999996"/>
    <n v="-627743"/>
    <x v="3"/>
    <s v="oui"/>
    <x v="1"/>
    <s v="CONGO"/>
    <s v="n"/>
  </r>
  <r>
    <d v="2018-03-02T00:00:00"/>
    <s v="Food allowance pendant la pause"/>
    <x v="3"/>
    <x v="0"/>
    <m/>
    <n v="1000"/>
    <n v="1.8925200039364418"/>
    <n v="528.39599999999996"/>
    <n v="-628743"/>
    <x v="3"/>
    <s v="Décharge"/>
    <x v="0"/>
    <s v="CONGO"/>
    <s v="ɣ"/>
  </r>
  <r>
    <d v="2018-03-02T00:00:00"/>
    <s v="Taxi Bureau-domicile"/>
    <x v="0"/>
    <x v="0"/>
    <m/>
    <n v="1000"/>
    <n v="1.8925200039364418"/>
    <n v="528.39599999999996"/>
    <n v="-629743"/>
    <x v="3"/>
    <s v="Décharge"/>
    <x v="0"/>
    <s v="CONGO"/>
    <s v="ɣ"/>
  </r>
  <r>
    <d v="2018-03-02T00:00:00"/>
    <s v="Taxi Bureau PALF-Ministère de l'Economie Forestière"/>
    <x v="0"/>
    <x v="1"/>
    <m/>
    <n v="1000"/>
    <n v="1.8925200039364418"/>
    <n v="528.39599999999996"/>
    <n v="-630743"/>
    <x v="11"/>
    <s v="Décharge"/>
    <x v="0"/>
    <s v="CONGO"/>
    <s v="ɣ"/>
  </r>
  <r>
    <d v="2018-03-02T00:00:00"/>
    <s v="Taxi Ministère de l'Economie Forestière-ACFAP"/>
    <x v="0"/>
    <x v="1"/>
    <m/>
    <n v="1000"/>
    <n v="1.8925200039364418"/>
    <n v="528.39599999999996"/>
    <n v="-631743"/>
    <x v="11"/>
    <s v="Décharge"/>
    <x v="0"/>
    <s v="CONGO"/>
    <s v="ɣ"/>
  </r>
  <r>
    <d v="2018-03-02T00:00:00"/>
    <s v="Taxi ACFAP-Radio Rurale"/>
    <x v="0"/>
    <x v="1"/>
    <m/>
    <n v="1000"/>
    <n v="1.8925200039364418"/>
    <n v="528.39599999999996"/>
    <n v="-632743"/>
    <x v="11"/>
    <s v="Décharge"/>
    <x v="0"/>
    <s v="CONGO"/>
    <s v="ɣ"/>
  </r>
  <r>
    <d v="2018-03-02T00:00:00"/>
    <s v="Taxi Radio Rurale-Semaine Africaine"/>
    <x v="0"/>
    <x v="1"/>
    <m/>
    <n v="1000"/>
    <n v="1.8925200039364418"/>
    <n v="528.39599999999996"/>
    <n v="-633743"/>
    <x v="11"/>
    <s v="Décharge"/>
    <x v="0"/>
    <s v="CONGO"/>
    <s v="ɣ"/>
  </r>
  <r>
    <d v="2018-03-02T00:00:00"/>
    <s v="Taxi Semaine Africaine-MN TV"/>
    <x v="0"/>
    <x v="1"/>
    <m/>
    <n v="1000"/>
    <n v="1.8925200039364418"/>
    <n v="528.39599999999996"/>
    <n v="-634743"/>
    <x v="11"/>
    <s v="Décharge"/>
    <x v="0"/>
    <s v="CONGO"/>
    <s v="ɣ"/>
  </r>
  <r>
    <d v="2018-03-02T00:00:00"/>
    <s v="Taxi MN TV-congo site"/>
    <x v="0"/>
    <x v="1"/>
    <m/>
    <n v="1000"/>
    <n v="1.8925200039364418"/>
    <n v="528.39599999999996"/>
    <n v="-635743"/>
    <x v="11"/>
    <s v="Décharge"/>
    <x v="0"/>
    <s v="CONGO"/>
    <s v="ɣ"/>
  </r>
  <r>
    <d v="2018-03-02T00:00:00"/>
    <s v="Taxi Congo Site-TOP TV"/>
    <x v="0"/>
    <x v="1"/>
    <m/>
    <n v="1000"/>
    <n v="1.8925200039364418"/>
    <n v="528.39599999999996"/>
    <n v="-636743"/>
    <x v="11"/>
    <s v="Décharge"/>
    <x v="0"/>
    <s v="CONGO"/>
    <s v="ɣ"/>
  </r>
  <r>
    <d v="2018-03-02T00:00:00"/>
    <s v="Taxi TOP TV-242infosnet"/>
    <x v="0"/>
    <x v="1"/>
    <m/>
    <n v="1000"/>
    <n v="1.8925200039364418"/>
    <n v="528.39599999999996"/>
    <n v="-637743"/>
    <x v="11"/>
    <s v="Décharge"/>
    <x v="0"/>
    <s v="CONGO"/>
    <s v="ɣ"/>
  </r>
  <r>
    <d v="2018-03-02T00:00:00"/>
    <s v="Taxi 242infosnet-Vox.cg"/>
    <x v="0"/>
    <x v="1"/>
    <m/>
    <n v="1000"/>
    <n v="1.8925200039364418"/>
    <n v="528.39599999999996"/>
    <n v="-638743"/>
    <x v="11"/>
    <s v="Décharge"/>
    <x v="0"/>
    <s v="CONGO"/>
    <s v="ɣ"/>
  </r>
  <r>
    <d v="2018-03-02T00:00:00"/>
    <s v="Taxi Vox.cg-Radio Liberté"/>
    <x v="0"/>
    <x v="1"/>
    <m/>
    <n v="1000"/>
    <n v="1.8925200039364418"/>
    <n v="528.39599999999996"/>
    <n v="-639743"/>
    <x v="11"/>
    <s v="Décharge"/>
    <x v="0"/>
    <s v="CONGO"/>
    <s v="ɣ"/>
  </r>
  <r>
    <d v="2018-03-02T00:00:00"/>
    <s v="Taxi Radio liberté-Groupecongomédias"/>
    <x v="0"/>
    <x v="1"/>
    <m/>
    <n v="1000"/>
    <n v="1.8925200039364418"/>
    <n v="528.39599999999996"/>
    <n v="-640743"/>
    <x v="11"/>
    <s v="Décharge"/>
    <x v="0"/>
    <s v="CONGO"/>
    <s v="ɣ"/>
  </r>
  <r>
    <d v="2018-03-02T00:00:00"/>
    <s v="Taxi Groupecongomadias-Bureau PALF"/>
    <x v="0"/>
    <x v="1"/>
    <m/>
    <n v="1000"/>
    <n v="1.8925200039364418"/>
    <n v="528.39599999999996"/>
    <n v="-641743"/>
    <x v="11"/>
    <s v="Décharge"/>
    <x v="0"/>
    <s v="CONGO"/>
    <s v="ɣ"/>
  </r>
  <r>
    <d v="2018-03-02T00:00:00"/>
    <s v="Taxi hôtel-Grand marché-Gare Zanaga-Gare Sibiti-Hôtel (prospection de la ville)"/>
    <x v="0"/>
    <x v="3"/>
    <m/>
    <n v="2000"/>
    <n v="3.7850400078728836"/>
    <n v="528.39599999999996"/>
    <n v="-643743"/>
    <x v="4"/>
    <s v="Décharge"/>
    <x v="1"/>
    <s v="CONGO"/>
    <s v="ɣ"/>
  </r>
  <r>
    <d v="2018-03-02T00:00:00"/>
    <s v="Taxi hôtel-Chez Belone-hôtel (rencontre avec Belone, le traditerapeute)"/>
    <x v="0"/>
    <x v="3"/>
    <m/>
    <n v="1000"/>
    <n v="1.8925200039364418"/>
    <n v="528.39599999999996"/>
    <n v="-644743"/>
    <x v="4"/>
    <s v="Décharge"/>
    <x v="1"/>
    <s v="CONGO"/>
    <s v="ɣ"/>
  </r>
  <r>
    <d v="2018-03-02T00:00:00"/>
    <s v="Achat boisson (discussion avec la cible) "/>
    <x v="10"/>
    <x v="3"/>
    <m/>
    <n v="2500"/>
    <n v="4.731300009841104"/>
    <n v="528.39599999999996"/>
    <n v="-647243"/>
    <x v="4"/>
    <s v="Décharge"/>
    <x v="1"/>
    <s v="CONGO"/>
    <s v="ɣ"/>
  </r>
  <r>
    <d v="2018-03-02T00:00:00"/>
    <s v="Taxi Hôtel-Gare centrale-Marché-Place rouge-Chez Anicet (prospection et rencontre avec la cible Anicet)"/>
    <x v="0"/>
    <x v="3"/>
    <m/>
    <n v="2000"/>
    <n v="3.7850400078728836"/>
    <n v="528.39599999999996"/>
    <n v="-649243"/>
    <x v="4"/>
    <s v="Décharge"/>
    <x v="1"/>
    <s v="CONGO"/>
    <s v="ɣ"/>
  </r>
  <r>
    <d v="2018-03-02T00:00:00"/>
    <s v="Achat boisson (rencontre avec la cible )"/>
    <x v="10"/>
    <x v="3"/>
    <m/>
    <n v="2000"/>
    <n v="3.7850400078728836"/>
    <n v="528.39599999999996"/>
    <n v="-651243"/>
    <x v="4"/>
    <s v="Décharge"/>
    <x v="1"/>
    <s v="CONGO"/>
    <s v="ɣ"/>
  </r>
  <r>
    <d v="2018-03-02T00:00:00"/>
    <s v="Taxi chez la cible Anicet-Place rouge-Hôtel (Investigation)"/>
    <x v="0"/>
    <x v="3"/>
    <m/>
    <n v="1000"/>
    <n v="1.8925200039364418"/>
    <n v="528.39599999999996"/>
    <n v="-652243"/>
    <x v="4"/>
    <s v="Décharge"/>
    <x v="1"/>
    <s v="CONGO"/>
    <s v="ɣ"/>
  </r>
  <r>
    <d v="2018-03-02T00:00:00"/>
    <s v="Taxi moto du village de talangai à Kakameka "/>
    <x v="0"/>
    <x v="3"/>
    <m/>
    <n v="10000"/>
    <n v="18.925200039364416"/>
    <n v="528.39599999999996"/>
    <n v="-662243"/>
    <x v="5"/>
    <s v="Décharge"/>
    <x v="1"/>
    <s v="CONGO"/>
    <s v="ɤ"/>
  </r>
  <r>
    <d v="2018-03-02T00:00:00"/>
    <s v="Paiement Frais d'hôtel  pour le passage de la nuitée du 01 au 02 mars 2018/"/>
    <x v="6"/>
    <x v="3"/>
    <m/>
    <n v="5000"/>
    <n v="9.462600019682208"/>
    <n v="528.39599999999996"/>
    <n v="-667243"/>
    <x v="5"/>
    <s v="Décharge"/>
    <x v="1"/>
    <s v="CONGO"/>
    <s v="ɤ"/>
  </r>
  <r>
    <d v="2018-03-02T00:00:00"/>
    <s v="Achat boisson pour de potentielles cibles à kakamoeka "/>
    <x v="10"/>
    <x v="3"/>
    <m/>
    <n v="7800"/>
    <n v="14.761656030704247"/>
    <n v="528.39599999999996"/>
    <n v="-675043"/>
    <x v="5"/>
    <s v="Décharge"/>
    <x v="1"/>
    <s v="CONGO"/>
    <s v="ɤ"/>
  </r>
  <r>
    <d v="2018-03-02T00:00:00"/>
    <s v="Paiement frais d'hôtel -Nuitées à Ouesso du 25 février au 02 mars 2018"/>
    <x v="6"/>
    <x v="0"/>
    <m/>
    <n v="75000"/>
    <n v="141.93900029523314"/>
    <n v="528.39599999999996"/>
    <n v="-750043"/>
    <x v="6"/>
    <n v="18"/>
    <x v="0"/>
    <s v="CONGO"/>
    <s v="o"/>
  </r>
  <r>
    <d v="2018-03-02T00:00:00"/>
    <s v="Taxi à Ouesso : hôtel - gare routière pour aller à BZV "/>
    <x v="0"/>
    <x v="0"/>
    <m/>
    <n v="500"/>
    <n v="0.94626000196822091"/>
    <n v="528.39599999999996"/>
    <n v="-750543"/>
    <x v="6"/>
    <s v="Décharge"/>
    <x v="0"/>
    <s v="CONGO"/>
    <s v="ɣ"/>
  </r>
  <r>
    <d v="2018-03-02T00:00:00"/>
    <s v="Taxi à BZV : Gare routière - domicile après la mission de Ouesso cas Yvon "/>
    <x v="0"/>
    <x v="0"/>
    <m/>
    <n v="1000"/>
    <n v="1.8925200039364418"/>
    <n v="528.39599999999996"/>
    <n v="-751543"/>
    <x v="6"/>
    <s v="Décharge"/>
    <x v="0"/>
    <s v="CONGO"/>
    <s v="ɣ"/>
  </r>
  <r>
    <d v="2018-03-02T00:00:00"/>
    <s v="Food allowance à Ouesso du 01er au 02 mars 2018"/>
    <x v="6"/>
    <x v="0"/>
    <m/>
    <n v="20000"/>
    <n v="37.850400078728832"/>
    <n v="528.39599999999996"/>
    <n v="-771543"/>
    <x v="6"/>
    <s v="Décharge"/>
    <x v="0"/>
    <s v="CONGO"/>
    <s v="ɣ"/>
  </r>
  <r>
    <d v="2018-03-02T00:00:00"/>
    <s v="Achat billet PNR-BZV pour i55s"/>
    <x v="0"/>
    <x v="3"/>
    <m/>
    <n v="10000"/>
    <n v="18.925200039364416"/>
    <n v="528.39599999999996"/>
    <n v="-781543"/>
    <x v="7"/>
    <n v="59"/>
    <x v="1"/>
    <s v="CONGO"/>
    <s v="o"/>
  </r>
  <r>
    <d v="2018-03-02T00:00:00"/>
    <s v="Achat billet Dolisie-Mossendjo"/>
    <x v="0"/>
    <x v="3"/>
    <m/>
    <n v="10000"/>
    <n v="18.925200039364416"/>
    <n v="528.39599999999996"/>
    <n v="-791543"/>
    <x v="7"/>
    <s v="Decharge"/>
    <x v="1"/>
    <s v="CONGO"/>
    <s v="ɣ"/>
  </r>
  <r>
    <d v="2018-03-02T00:00:00"/>
    <s v="Taxi gare routière Mossendjo-hôtel"/>
    <x v="0"/>
    <x v="3"/>
    <m/>
    <n v="2000"/>
    <n v="3.7850400078728836"/>
    <n v="528.39599999999996"/>
    <n v="-793543"/>
    <x v="7"/>
    <s v="Decharge"/>
    <x v="1"/>
    <s v="CONGO"/>
    <s v="ɣ"/>
  </r>
  <r>
    <d v="2018-03-02T00:00:00"/>
    <s v="Paiement frais d'hôtel 05 nuitées du 25/02/au 02/03/2018 à Ouesso"/>
    <x v="6"/>
    <x v="0"/>
    <m/>
    <n v="75000"/>
    <n v="141.93900029523314"/>
    <n v="528.39599999999996"/>
    <n v="-868543"/>
    <x v="8"/>
    <n v="17"/>
    <x v="0"/>
    <s v="CONGO"/>
    <s v="o"/>
  </r>
  <r>
    <d v="2018-03-02T00:00:00"/>
    <s v="Taxi hôtel-Agence océan du nord"/>
    <x v="0"/>
    <x v="0"/>
    <m/>
    <n v="500"/>
    <n v="0.94626000196822091"/>
    <n v="528.39599999999996"/>
    <n v="-869043"/>
    <x v="8"/>
    <s v="Décharge"/>
    <x v="0"/>
    <s v="CONGO"/>
    <s v="ɣ"/>
  </r>
  <r>
    <d v="2018-03-02T00:00:00"/>
    <s v="Taxi Agence Océan du nord-Domicile/retour de la mission de OUESSO"/>
    <x v="0"/>
    <x v="0"/>
    <m/>
    <n v="2000"/>
    <n v="3.7850400078728836"/>
    <n v="528.39599999999996"/>
    <n v="-871043"/>
    <x v="8"/>
    <s v="Décharge"/>
    <x v="0"/>
    <s v="CONGO"/>
    <s v="ɣ"/>
  </r>
  <r>
    <d v="2018-03-02T00:00:00"/>
    <s v="Food allowance mission Ouesso du 1er au 02 Mars 2018"/>
    <x v="6"/>
    <x v="0"/>
    <m/>
    <n v="20000"/>
    <n v="37.850400078728832"/>
    <n v="528.39599999999996"/>
    <n v="-891043"/>
    <x v="8"/>
    <s v="Décharge"/>
    <x v="0"/>
    <s v="CONGO"/>
    <s v="ɣ"/>
  </r>
  <r>
    <d v="2018-03-02T00:00:00"/>
    <s v="Achat boisson et nourriture pour les cibles"/>
    <x v="10"/>
    <x v="3"/>
    <m/>
    <n v="6000"/>
    <n v="11.355120023618651"/>
    <n v="528.39599999999996"/>
    <n v="-897043"/>
    <x v="9"/>
    <s v="Décharge"/>
    <x v="1"/>
    <s v="CONGO"/>
    <s v="ɣ"/>
  </r>
  <r>
    <d v="2018-03-02T00:00:00"/>
    <s v="Taxi Moto Hôtel  - Gare routière de Zanaga à Sibiti - Hôtel mission de Zanaga"/>
    <x v="0"/>
    <x v="3"/>
    <m/>
    <n v="1000"/>
    <n v="1.8925200039364418"/>
    <n v="528.39599999999996"/>
    <n v="-898043"/>
    <x v="9"/>
    <s v="Décharge"/>
    <x v="1"/>
    <s v="CONGO"/>
    <s v="ɣ"/>
  </r>
  <r>
    <d v="2018-03-02T00:00:00"/>
    <s v="Paiement Frais d'hôtel 01 nuitée du 02 au 03/03/2018 à sibiti. Mission de Zanaga"/>
    <x v="6"/>
    <x v="3"/>
    <m/>
    <n v="15000"/>
    <n v="28.387800059046626"/>
    <n v="528.39599999999996"/>
    <n v="-913043"/>
    <x v="9"/>
    <n v="602"/>
    <x v="1"/>
    <s v="CONGO"/>
    <s v="o"/>
  </r>
  <r>
    <d v="2018-03-03T00:00:00"/>
    <s v="Taxi: Hôtel-Maison d'arrêt OUESSO"/>
    <x v="0"/>
    <x v="0"/>
    <m/>
    <n v="500"/>
    <n v="0.94626000196822091"/>
    <n v="528.39599999999996"/>
    <n v="-913543"/>
    <x v="1"/>
    <s v="Décharge"/>
    <x v="0"/>
    <s v="CONGO"/>
    <s v="ɣ"/>
  </r>
  <r>
    <d v="2018-03-03T00:00:00"/>
    <s v="Ration des prévenus à la Maison d'arrêt de Ouesso"/>
    <x v="1"/>
    <x v="0"/>
    <m/>
    <n v="8000"/>
    <n v="15.140160031491535"/>
    <n v="528.39599999999996"/>
    <n v="-921543"/>
    <x v="1"/>
    <s v="Décharge"/>
    <x v="0"/>
    <s v="CONGO"/>
    <s v="ɣ"/>
  </r>
  <r>
    <d v="2018-03-03T00:00:00"/>
    <s v="Taxi: Maison d'arrêt-Cyber"/>
    <x v="0"/>
    <x v="0"/>
    <m/>
    <n v="500"/>
    <n v="0.94626000196822091"/>
    <n v="528.39599999999996"/>
    <n v="-922043"/>
    <x v="1"/>
    <s v="Décharge"/>
    <x v="0"/>
    <s v="CONGO"/>
    <s v="ɣ"/>
  </r>
  <r>
    <d v="2018-03-03T00:00:00"/>
    <s v="Taxi: Gendarmerie-Restaurant"/>
    <x v="0"/>
    <x v="0"/>
    <m/>
    <n v="500"/>
    <n v="0.94626000196822091"/>
    <n v="528.39599999999996"/>
    <n v="-922543"/>
    <x v="1"/>
    <s v="Décharge"/>
    <x v="0"/>
    <s v="CONGO"/>
    <s v="ɣ"/>
  </r>
  <r>
    <d v="2018-03-03T00:00:00"/>
    <s v="Taxi: Restaurant-Hôtel"/>
    <x v="0"/>
    <x v="0"/>
    <m/>
    <n v="500"/>
    <n v="0.94626000196822091"/>
    <n v="528.39599999999996"/>
    <n v="-923043"/>
    <x v="1"/>
    <s v="Décharge"/>
    <x v="0"/>
    <s v="CONGO"/>
    <s v="ɣ"/>
  </r>
  <r>
    <d v="2018-03-03T00:00:00"/>
    <s v="Taxi: Hôtel-Maison d'arrêt de OUSSO"/>
    <x v="0"/>
    <x v="0"/>
    <m/>
    <n v="500"/>
    <n v="0.94626000196822091"/>
    <n v="528.39599999999996"/>
    <n v="-923543"/>
    <x v="1"/>
    <s v="Décharge"/>
    <x v="0"/>
    <s v="CONGO"/>
    <s v="ɣ"/>
  </r>
  <r>
    <d v="2018-03-03T00:00:00"/>
    <s v="Ration des prévenus du soir à Ouesso"/>
    <x v="1"/>
    <x v="0"/>
    <m/>
    <n v="8000"/>
    <n v="15.140160031491535"/>
    <n v="528.39599999999996"/>
    <n v="-931543"/>
    <x v="1"/>
    <s v="Décharge"/>
    <x v="0"/>
    <s v="CONGO"/>
    <s v="ɣ"/>
  </r>
  <r>
    <d v="2018-03-03T00:00:00"/>
    <s v="Taxi: Maison d'arrêt-Hôtel"/>
    <x v="0"/>
    <x v="0"/>
    <m/>
    <n v="500"/>
    <n v="0.94626000196822091"/>
    <n v="528.39599999999996"/>
    <n v="-932043"/>
    <x v="1"/>
    <s v="Décharge"/>
    <x v="0"/>
    <s v="CONGO"/>
    <s v="ɣ"/>
  </r>
  <r>
    <d v="2018-03-03T00:00:00"/>
    <s v="Taxi hôtel-cyber café pour la mise à jour du fichier comptable"/>
    <x v="0"/>
    <x v="0"/>
    <m/>
    <n v="1000"/>
    <n v="1.8925200039364418"/>
    <n v="528.39599999999996"/>
    <n v="-933043"/>
    <x v="1"/>
    <s v="Décharge"/>
    <x v="0"/>
    <s v="CONGO"/>
    <s v="ɣ"/>
  </r>
  <r>
    <d v="2018-03-03T00:00:00"/>
    <s v="Frais de transfert à IT87/SIBITI"/>
    <x v="9"/>
    <x v="4"/>
    <m/>
    <n v="5680"/>
    <n v="10.74951362235899"/>
    <n v="528.39599999999996"/>
    <n v="-938723"/>
    <x v="2"/>
    <s v="212/GCF"/>
    <x v="1"/>
    <s v="CONGO"/>
    <s v="o"/>
  </r>
  <r>
    <d v="2018-03-03T00:00:00"/>
    <s v="Frais de transfert à i55s/PNR"/>
    <x v="9"/>
    <x v="4"/>
    <m/>
    <n v="4000"/>
    <n v="7.5700800157457673"/>
    <n v="528.39599999999996"/>
    <n v="-942723"/>
    <x v="2"/>
    <s v="213/GCF"/>
    <x v="1"/>
    <s v="CONGO"/>
    <s v="o"/>
  </r>
  <r>
    <d v="2018-03-03T00:00:00"/>
    <s v="Frais de transfert à i23c/SIBITI"/>
    <x v="9"/>
    <x v="4"/>
    <m/>
    <n v="4000"/>
    <n v="7.5700800157457673"/>
    <n v="528.39599999999996"/>
    <n v="-946723"/>
    <x v="2"/>
    <s v="211/GCF"/>
    <x v="1"/>
    <s v="CONGO"/>
    <s v="o"/>
  </r>
  <r>
    <d v="2018-03-03T00:00:00"/>
    <s v="Taxi hôtel-Grand marché-place rouge-Hôtel (rencontrer le tradi praticien et Anicet)"/>
    <x v="0"/>
    <x v="3"/>
    <m/>
    <n v="1500"/>
    <n v="2.8387800059046628"/>
    <n v="528.39599999999996"/>
    <n v="-948223"/>
    <x v="4"/>
    <s v="Décharge"/>
    <x v="1"/>
    <s v="CONGO"/>
    <s v="ɣ"/>
  </r>
  <r>
    <d v="2018-03-03T00:00:00"/>
    <s v="Taxi hôtel-Chez le bras-Gare de Zanaga-Hôtel (Investigation)"/>
    <x v="0"/>
    <x v="3"/>
    <m/>
    <n v="1500"/>
    <n v="2.8387800059046628"/>
    <n v="528.39599999999996"/>
    <n v="-949723"/>
    <x v="4"/>
    <s v="Décharge"/>
    <x v="1"/>
    <s v="CONGO"/>
    <s v="ɣ"/>
  </r>
  <r>
    <d v="2018-03-03T00:00:00"/>
    <s v="Envoie Crédit communication (flash crédit à l'informateur d'Ollombo)"/>
    <x v="10"/>
    <x v="3"/>
    <m/>
    <n v="2500"/>
    <n v="4.731300009841104"/>
    <n v="528.39599999999996"/>
    <n v="-952223"/>
    <x v="4"/>
    <s v="Décharge"/>
    <x v="1"/>
    <s v="CONGO"/>
    <s v="ɣ"/>
  </r>
  <r>
    <d v="2018-03-03T00:00:00"/>
    <s v="Achat boison pour les cibles "/>
    <x v="10"/>
    <x v="3"/>
    <m/>
    <n v="7000"/>
    <n v="13.247640027555093"/>
    <n v="528.39599999999996"/>
    <n v="-959223"/>
    <x v="5"/>
    <s v="Décharge"/>
    <x v="1"/>
    <s v="CONGO"/>
    <s v="ɤ"/>
  </r>
  <r>
    <d v="2018-03-03T00:00:00"/>
    <s v="Taxi hôtel-marché de mossendjo"/>
    <x v="0"/>
    <x v="3"/>
    <m/>
    <n v="500"/>
    <n v="0.94626000196822091"/>
    <n v="528.39599999999996"/>
    <n v="-959723"/>
    <x v="7"/>
    <s v="Decharge"/>
    <x v="1"/>
    <s v="CONGO"/>
    <s v="ɣ"/>
  </r>
  <r>
    <d v="2018-03-03T00:00:00"/>
    <s v="Taxi marché mosendjo-lycée mosendjo"/>
    <x v="0"/>
    <x v="3"/>
    <m/>
    <n v="500"/>
    <n v="0.94626000196822091"/>
    <n v="528.39599999999996"/>
    <n v="-960223"/>
    <x v="7"/>
    <s v="Decharge"/>
    <x v="1"/>
    <s v="CONGO"/>
    <s v="ɣ"/>
  </r>
  <r>
    <d v="2018-03-03T00:00:00"/>
    <s v="Taxi lycée mosendjo-hôpital central"/>
    <x v="0"/>
    <x v="3"/>
    <m/>
    <n v="500"/>
    <n v="0.94626000196822091"/>
    <n v="528.39599999999996"/>
    <n v="-960723"/>
    <x v="7"/>
    <s v="Decharge"/>
    <x v="1"/>
    <s v="CONGO"/>
    <s v="ɣ"/>
  </r>
  <r>
    <d v="2018-03-03T00:00:00"/>
    <s v="Taxi hôpital central-hôtel"/>
    <x v="0"/>
    <x v="3"/>
    <m/>
    <n v="500"/>
    <n v="0.94626000196822091"/>
    <n v="528.39599999999996"/>
    <n v="-961223"/>
    <x v="7"/>
    <s v="Decharge"/>
    <x v="1"/>
    <s v="CONGO"/>
    <s v="ɣ"/>
  </r>
  <r>
    <d v="2018-03-03T00:00:00"/>
    <s v="Taxi Moto hôtel  - Gare routière de Zanaga à Sibiti mission de Zanaga"/>
    <x v="0"/>
    <x v="3"/>
    <m/>
    <n v="500"/>
    <n v="0.94626000196822091"/>
    <n v="528.39599999999996"/>
    <n v="-961723"/>
    <x v="9"/>
    <s v="Décharge"/>
    <x v="1"/>
    <s v="CONGO"/>
    <s v="ɣ"/>
  </r>
  <r>
    <d v="2018-03-03T00:00:00"/>
    <s v="Achat billet Sibiti - Zanaga mission de Zanaga"/>
    <x v="0"/>
    <x v="3"/>
    <m/>
    <n v="6500"/>
    <n v="12.301380025586871"/>
    <n v="528.39599999999996"/>
    <n v="-968223"/>
    <x v="9"/>
    <s v="Décharge"/>
    <x v="1"/>
    <s v="CONGO"/>
    <s v="ɣ"/>
  </r>
  <r>
    <d v="2018-03-03T00:00:00"/>
    <s v="Taxi Moto gare routière de Zanaga - gendarmerie de Zanaga - hôtel de Zanaga"/>
    <x v="0"/>
    <x v="3"/>
    <m/>
    <n v="1000"/>
    <n v="1.8925200039364418"/>
    <n v="528.39599999999996"/>
    <n v="-969223"/>
    <x v="9"/>
    <s v="Décharge"/>
    <x v="1"/>
    <s v="CONGO"/>
    <s v="ɣ"/>
  </r>
  <r>
    <d v="2018-03-04T00:00:00"/>
    <s v="Taxi: Hôtel-Maison d'arrêt"/>
    <x v="0"/>
    <x v="0"/>
    <m/>
    <n v="500"/>
    <n v="0.94626000196822091"/>
    <n v="528.39599999999996"/>
    <n v="-969723"/>
    <x v="1"/>
    <s v="Décharge"/>
    <x v="0"/>
    <s v="CONGO"/>
    <s v="ɣ"/>
  </r>
  <r>
    <d v="2018-03-04T00:00:00"/>
    <s v="Ration des prévenus à Ouesso"/>
    <x v="1"/>
    <x v="0"/>
    <m/>
    <n v="8000"/>
    <n v="15.140160031491535"/>
    <n v="528.39599999999996"/>
    <n v="-977723"/>
    <x v="1"/>
    <s v="Décharge"/>
    <x v="0"/>
    <s v="CONGO"/>
    <s v="ɣ"/>
  </r>
  <r>
    <d v="2018-03-04T00:00:00"/>
    <s v="Taxi: Maison d'arrêt-Restaurant"/>
    <x v="0"/>
    <x v="0"/>
    <m/>
    <n v="500"/>
    <n v="0.94626000196822091"/>
    <n v="528.39599999999996"/>
    <n v="-978223"/>
    <x v="1"/>
    <s v="Décharge"/>
    <x v="0"/>
    <s v="CONGO"/>
    <s v="ɣ"/>
  </r>
  <r>
    <d v="2018-03-04T00:00:00"/>
    <s v="Taxi: Restaurant-Hôtel"/>
    <x v="0"/>
    <x v="0"/>
    <m/>
    <n v="500"/>
    <n v="0.94626000196822091"/>
    <n v="528.39599999999996"/>
    <n v="-978723"/>
    <x v="1"/>
    <s v="Décharge"/>
    <x v="0"/>
    <s v="CONGO"/>
    <s v="ɣ"/>
  </r>
  <r>
    <d v="2018-03-04T00:00:00"/>
    <s v="Taxi hôtel-Kuingui vers Komono-Hôtel (vérification de l'existence d'un bébé chimpanzé)"/>
    <x v="0"/>
    <x v="3"/>
    <m/>
    <n v="3000"/>
    <n v="5.6775600118093257"/>
    <n v="528.39599999999996"/>
    <n v="-981723"/>
    <x v="4"/>
    <s v="Décharge"/>
    <x v="1"/>
    <s v="CONGO"/>
    <s v="ɣ"/>
  </r>
  <r>
    <d v="2018-03-04T00:00:00"/>
    <s v="Taxi hôtel-Grand marché-Gare Zanaga-Hôtel (rencontrer les cibles)"/>
    <x v="0"/>
    <x v="3"/>
    <m/>
    <n v="1500"/>
    <n v="2.8387800059046628"/>
    <n v="528.39599999999996"/>
    <n v="-983223"/>
    <x v="4"/>
    <s v="Décharge"/>
    <x v="1"/>
    <s v="CONGO"/>
    <s v="ɣ"/>
  </r>
  <r>
    <d v="2018-03-04T00:00:00"/>
    <s v="Paiement Frais d'hôtel Nuiteés du 02 au 4 mars 2018 - kakamoeka "/>
    <x v="6"/>
    <x v="3"/>
    <m/>
    <n v="14000"/>
    <n v="26.495280055110186"/>
    <n v="528.39599999999996"/>
    <n v="-997223"/>
    <x v="5"/>
    <s v="Décharge"/>
    <x v="1"/>
    <s v="CONGO"/>
    <s v="ɤ"/>
  </r>
  <r>
    <d v="2018-03-04T00:00:00"/>
    <s v="Taxi moto pour rejoindre le village de sounga pour avoir une occasion de vehicule en partance pour Noint Noire "/>
    <x v="0"/>
    <x v="3"/>
    <m/>
    <n v="8000"/>
    <n v="15.140160031491535"/>
    <n v="528.39599999999996"/>
    <n v="-1005223"/>
    <x v="5"/>
    <s v="Décharge"/>
    <x v="1"/>
    <s v="CONGO"/>
    <s v="ɤ"/>
  </r>
  <r>
    <d v="2018-03-04T00:00:00"/>
    <s v="Achat billet village de sounga - Pointe noire "/>
    <x v="0"/>
    <x v="3"/>
    <m/>
    <n v="10000"/>
    <n v="18.925200039364416"/>
    <n v="528.39599999999996"/>
    <n v="-1015223"/>
    <x v="5"/>
    <s v="Décharge"/>
    <x v="1"/>
    <s v="CONGO"/>
    <s v="ɤ"/>
  </r>
  <r>
    <d v="2018-03-04T00:00:00"/>
    <s v="Taxi Mongokamba - Bureau PNR-retour de Kakameoka "/>
    <x v="0"/>
    <x v="3"/>
    <m/>
    <n v="1500"/>
    <n v="2.8387800059046628"/>
    <n v="528.39599999999996"/>
    <n v="-1016723"/>
    <x v="5"/>
    <s v="Décharge"/>
    <x v="1"/>
    <s v="CONGO"/>
    <s v="ɤ"/>
  </r>
  <r>
    <d v="2018-03-04T00:00:00"/>
    <s v="Taxi hôtel mosendjo-village mourala"/>
    <x v="0"/>
    <x v="3"/>
    <m/>
    <n v="2000"/>
    <n v="3.7850400078728836"/>
    <n v="528.39599999999996"/>
    <n v="-1018723"/>
    <x v="7"/>
    <s v="Decharge"/>
    <x v="1"/>
    <s v="CONGO"/>
    <s v="ɣ"/>
  </r>
  <r>
    <d v="2018-03-04T00:00:00"/>
    <s v="Taxi village mourala-hôtel "/>
    <x v="0"/>
    <x v="3"/>
    <m/>
    <n v="2000"/>
    <n v="3.7850400078728836"/>
    <n v="528.39599999999996"/>
    <n v="-1020723"/>
    <x v="7"/>
    <s v="Decharge"/>
    <x v="1"/>
    <s v="CONGO"/>
    <s v="ɣ"/>
  </r>
  <r>
    <d v="2018-03-04T00:00:00"/>
    <s v="Paiement Frais d'hôtel de Zanaga 01 nuitée du 03 au 04/03/2018 "/>
    <x v="6"/>
    <x v="3"/>
    <m/>
    <n v="15000"/>
    <n v="28.387800059046626"/>
    <n v="528.39599999999996"/>
    <n v="-1035723"/>
    <x v="9"/>
    <n v="7"/>
    <x v="1"/>
    <s v="CONGO"/>
    <s v="o"/>
  </r>
  <r>
    <d v="2018-03-04T00:00:00"/>
    <s v="Taxi Moto hôtel  - gare routière de Zanaga "/>
    <x v="0"/>
    <x v="3"/>
    <m/>
    <n v="500"/>
    <n v="0.94626000196822091"/>
    <n v="528.39599999999996"/>
    <n v="-1036223"/>
    <x v="9"/>
    <s v="Décharge"/>
    <x v="1"/>
    <s v="CONGO"/>
    <s v="ɣ"/>
  </r>
  <r>
    <d v="2018-03-04T00:00:00"/>
    <s v="Achat billet Zanaga - Sibiti"/>
    <x v="0"/>
    <x v="3"/>
    <m/>
    <n v="6500"/>
    <n v="12.301380025586871"/>
    <n v="528.39599999999996"/>
    <n v="-1042723"/>
    <x v="9"/>
    <s v="Décharge"/>
    <x v="1"/>
    <s v="CONGO"/>
    <s v="ɣ"/>
  </r>
  <r>
    <d v="2018-03-04T00:00:00"/>
    <s v="Taxi Moto gare routière Sibiti - hôtel  "/>
    <x v="0"/>
    <x v="3"/>
    <m/>
    <n v="500"/>
    <n v="0.94626000196822091"/>
    <n v="528.39599999999996"/>
    <n v="-1043223"/>
    <x v="9"/>
    <s v="Décharge"/>
    <x v="1"/>
    <s v="CONGO"/>
    <s v="ɣ"/>
  </r>
  <r>
    <d v="2018-03-05T00:00:00"/>
    <s v="Taxi: Hôtel-Maison d'arrêt de OUESSO"/>
    <x v="0"/>
    <x v="0"/>
    <m/>
    <n v="500"/>
    <n v="0.94626000196822091"/>
    <n v="528.39599999999996"/>
    <n v="-1043723"/>
    <x v="1"/>
    <s v="Décharge"/>
    <x v="0"/>
    <s v="CONGO"/>
    <s v="ɣ"/>
  </r>
  <r>
    <d v="2018-03-05T00:00:00"/>
    <s v="Ration des prévenus à OUESSO"/>
    <x v="1"/>
    <x v="0"/>
    <m/>
    <n v="8000"/>
    <n v="15.140160031491535"/>
    <n v="528.39599999999996"/>
    <n v="-1051723"/>
    <x v="1"/>
    <s v="Décharge"/>
    <x v="0"/>
    <s v="CONGO"/>
    <s v="ɣ"/>
  </r>
  <r>
    <d v="2018-03-05T00:00:00"/>
    <s v="Taxi: Maison d'arrêt-Gendarmerie"/>
    <x v="0"/>
    <x v="0"/>
    <m/>
    <n v="500"/>
    <n v="0.94626000196822091"/>
    <n v="528.39599999999996"/>
    <n v="-1052223"/>
    <x v="1"/>
    <s v="Décharge"/>
    <x v="0"/>
    <s v="CONGO"/>
    <s v="ɣ"/>
  </r>
  <r>
    <d v="2018-03-05T00:00:00"/>
    <s v="Taxi: Gendarmerie-Groupe Charden Farell Ouesso"/>
    <x v="0"/>
    <x v="0"/>
    <m/>
    <n v="500"/>
    <n v="0.94626000196822091"/>
    <n v="528.39599999999996"/>
    <n v="-1052723"/>
    <x v="1"/>
    <s v="Décharge"/>
    <x v="0"/>
    <s v="CONGO"/>
    <s v="ɣ"/>
  </r>
  <r>
    <d v="2018-03-05T00:00:00"/>
    <s v="Taxi: Groupe Charden Farell-Restaurant"/>
    <x v="0"/>
    <x v="0"/>
    <m/>
    <n v="500"/>
    <n v="0.94626000196822091"/>
    <n v="528.39599999999996"/>
    <n v="-1053223"/>
    <x v="1"/>
    <s v="Décharge"/>
    <x v="0"/>
    <s v="CONGO"/>
    <s v="ɣ"/>
  </r>
  <r>
    <d v="2018-03-05T00:00:00"/>
    <s v="Taxi: Restaurant-Hôtel"/>
    <x v="0"/>
    <x v="0"/>
    <m/>
    <n v="500"/>
    <n v="0.94626000196822091"/>
    <n v="528.39599999999996"/>
    <n v="-1053723"/>
    <x v="1"/>
    <s v="Décharge"/>
    <x v="0"/>
    <s v="CONGO"/>
    <s v="ɣ"/>
  </r>
  <r>
    <d v="2018-03-05T00:00:00"/>
    <s v="Hérick TCHICAYA-Bonus operation OUESSO du 26 février 2018"/>
    <x v="2"/>
    <x v="5"/>
    <m/>
    <n v="30000"/>
    <n v="56.775600118093251"/>
    <n v="528.39599999999996"/>
    <n v="-1083723"/>
    <x v="2"/>
    <n v="8"/>
    <x v="1"/>
    <s v="CONGO"/>
    <s v="o"/>
  </r>
  <r>
    <d v="2018-03-05T00:00:00"/>
    <s v="Recharge crédit téléphonique MTN"/>
    <x v="11"/>
    <x v="4"/>
    <m/>
    <n v="100000"/>
    <n v="189.25200039364418"/>
    <n v="528.39599999999996"/>
    <n v="-1183723"/>
    <x v="2"/>
    <n v="9"/>
    <x v="1"/>
    <s v="CONGO"/>
    <s v="o"/>
  </r>
  <r>
    <d v="2018-03-05T00:00:00"/>
    <s v="Recharge crédit téléphonique AIRTEL"/>
    <x v="11"/>
    <x v="4"/>
    <m/>
    <n v="100000"/>
    <n v="189.25200039364418"/>
    <n v="528.39599999999996"/>
    <n v="-1283723"/>
    <x v="2"/>
    <n v="10"/>
    <x v="1"/>
    <s v="CONGO"/>
    <s v="o"/>
  </r>
  <r>
    <d v="2018-03-05T00:00:00"/>
    <s v="Frais de transfert à Crépin/OUESSO"/>
    <x v="9"/>
    <x v="4"/>
    <m/>
    <n v="6000"/>
    <n v="11.355120023618651"/>
    <n v="528.39599999999996"/>
    <n v="-1289723"/>
    <x v="2"/>
    <s v="148/GCF"/>
    <x v="1"/>
    <s v="CONGO"/>
    <s v="o"/>
  </r>
  <r>
    <d v="2018-03-05T00:00:00"/>
    <s v="Frais de transfert à HI92/MOSSENDJO"/>
    <x v="9"/>
    <x v="4"/>
    <m/>
    <n v="5680"/>
    <n v="10.74951362235899"/>
    <n v="528.39599999999996"/>
    <n v="-1295403"/>
    <x v="2"/>
    <s v="147/GCF"/>
    <x v="1"/>
    <s v="CONGO"/>
    <s v="o"/>
  </r>
  <r>
    <d v="2018-03-05T00:00:00"/>
    <s v="Taxi: Marché plateau-bureau après la rencontre avec le premier conseillé, Mr Marion Mondélé à l'Ambassade des USA"/>
    <x v="0"/>
    <x v="0"/>
    <m/>
    <n v="1000"/>
    <n v="1.8925200039364418"/>
    <n v="528.39599999999996"/>
    <n v="-1296403"/>
    <x v="12"/>
    <s v="Décharge"/>
    <x v="0"/>
    <s v="CONGO"/>
    <s v="ɣ"/>
  </r>
  <r>
    <d v="2018-03-05T00:00:00"/>
    <s v="Taxi Office_Ambassade France_MEF_WCS_Office"/>
    <x v="0"/>
    <x v="2"/>
    <m/>
    <n v="4000"/>
    <n v="7.5700800157457673"/>
    <n v="528.39599999999996"/>
    <n v="-1300403"/>
    <x v="13"/>
    <s v="Décharge"/>
    <x v="0"/>
    <s v="CONGO"/>
    <s v="ɣ"/>
  </r>
  <r>
    <d v="2018-03-05T00:00:00"/>
    <s v="Taxi domicile-Bureau"/>
    <x v="0"/>
    <x v="0"/>
    <m/>
    <n v="1000"/>
    <n v="1.8925200039364418"/>
    <n v="528.39599999999996"/>
    <n v="-1301403"/>
    <x v="3"/>
    <s v="Décharge"/>
    <x v="0"/>
    <s v="CONGO"/>
    <s v="ɣ"/>
  </r>
  <r>
    <d v="2018-03-05T00:00:00"/>
    <s v="Taxi Bureau-Ministère des Affaires Etrangeres pour le retrait  de la lettre d'invitation de Luc"/>
    <x v="0"/>
    <x v="0"/>
    <m/>
    <n v="1000"/>
    <n v="1.8925200039364418"/>
    <n v="528.39599999999996"/>
    <n v="-1302403"/>
    <x v="3"/>
    <s v="Décharge"/>
    <x v="0"/>
    <s v="CONGO"/>
    <s v="ɣ"/>
  </r>
  <r>
    <d v="2018-03-05T00:00:00"/>
    <s v="Taxi Ministère des Affaires Etrangeres-Bureau"/>
    <x v="0"/>
    <x v="0"/>
    <m/>
    <n v="1000"/>
    <n v="1.8925200039364418"/>
    <n v="528.39599999999996"/>
    <n v="-1303403"/>
    <x v="3"/>
    <s v="Décharge"/>
    <x v="0"/>
    <s v="CONGO"/>
    <s v="ɣ"/>
  </r>
  <r>
    <d v="2018-03-05T00:00:00"/>
    <s v="Food allowance pendant la pause"/>
    <x v="3"/>
    <x v="0"/>
    <m/>
    <n v="1000"/>
    <n v="1.8925200039364418"/>
    <n v="528.39599999999996"/>
    <n v="-1304403"/>
    <x v="3"/>
    <s v="Décharge"/>
    <x v="0"/>
    <s v="CONGO"/>
    <s v="ɣ"/>
  </r>
  <r>
    <d v="2018-03-05T00:00:00"/>
    <s v="Taxi Bureau-domicile"/>
    <x v="0"/>
    <x v="0"/>
    <m/>
    <n v="1000"/>
    <n v="1.8925200039364418"/>
    <n v="528.39599999999996"/>
    <n v="-1305403"/>
    <x v="3"/>
    <s v="Décharge"/>
    <x v="0"/>
    <s v="CONGO"/>
    <s v="ɣ"/>
  </r>
  <r>
    <d v="2018-03-05T00:00:00"/>
    <s v="Taxi Bureau PALF-Radio Liberté"/>
    <x v="0"/>
    <x v="1"/>
    <m/>
    <n v="1000"/>
    <n v="1.8925200039364418"/>
    <n v="528.39599999999996"/>
    <n v="-1306403"/>
    <x v="11"/>
    <s v="Décharge"/>
    <x v="0"/>
    <s v="CONGO"/>
    <s v="ɣ"/>
  </r>
  <r>
    <d v="2018-03-05T00:00:00"/>
    <s v="Taxi Radio liberté-Bureau PALF"/>
    <x v="0"/>
    <x v="1"/>
    <m/>
    <n v="1000"/>
    <n v="1.8925200039364418"/>
    <n v="528.39599999999996"/>
    <n v="-1307403"/>
    <x v="11"/>
    <s v="Décharge"/>
    <x v="0"/>
    <s v="CONGO"/>
    <s v="ɣ"/>
  </r>
  <r>
    <d v="2018-03-05T00:00:00"/>
    <s v="Taxi hôtel-Place rouge-Gare de Bambama-Marché-Hôtel (Investigation sur terrain)"/>
    <x v="0"/>
    <x v="3"/>
    <m/>
    <n v="2000"/>
    <n v="3.7850400078728836"/>
    <n v="528.39599999999996"/>
    <n v="-1309403"/>
    <x v="4"/>
    <s v="Décharge"/>
    <x v="1"/>
    <s v="CONGO"/>
    <s v="ɣ"/>
  </r>
  <r>
    <d v="2018-03-05T00:00:00"/>
    <s v="Taxi hôtel-Charden Farell-Gare centrale-Hôtel (récupération du transfert et rencontre avec Tubo)"/>
    <x v="0"/>
    <x v="3"/>
    <m/>
    <n v="1500"/>
    <n v="2.8387800059046628"/>
    <n v="528.39599999999996"/>
    <n v="-1310903"/>
    <x v="4"/>
    <s v="Décharge"/>
    <x v="1"/>
    <s v="CONGO"/>
    <s v="ɣ"/>
  </r>
  <r>
    <d v="2018-03-05T00:00:00"/>
    <s v="Achat boisson et repas  (rencontre avec la cible )"/>
    <x v="10"/>
    <x v="3"/>
    <m/>
    <n v="3500"/>
    <n v="6.6238200137775465"/>
    <n v="528.39599999999996"/>
    <n v="-1314403"/>
    <x v="4"/>
    <s v="Décharge"/>
    <x v="1"/>
    <s v="CONGO"/>
    <s v="ɣ"/>
  </r>
  <r>
    <d v="2018-03-05T00:00:00"/>
    <s v="Taxi Sibiti-Komono-Sibiti (Investigatgion et vérification de l'information)"/>
    <x v="0"/>
    <x v="3"/>
    <m/>
    <n v="6000"/>
    <n v="11.355120023618651"/>
    <n v="528.39599999999996"/>
    <n v="-1320403"/>
    <x v="4"/>
    <s v="Décharge"/>
    <x v="1"/>
    <s v="CONGO"/>
    <s v="ɣ"/>
  </r>
  <r>
    <d v="2018-03-05T00:00:00"/>
    <s v="Achat boisson (rencontre avec la cible )"/>
    <x v="10"/>
    <x v="3"/>
    <m/>
    <n v="4500"/>
    <n v="8.5163400177139881"/>
    <n v="528.39599999999996"/>
    <n v="-1324903"/>
    <x v="4"/>
    <s v="Décharge"/>
    <x v="1"/>
    <s v="CONGO"/>
    <s v="ɣ"/>
  </r>
  <r>
    <d v="2018-03-05T00:00:00"/>
    <s v="Taxi gare Sibiti-Marché-Hôtel (retour à l'hôtel)"/>
    <x v="0"/>
    <x v="3"/>
    <m/>
    <n v="1000"/>
    <n v="1.8925200039364418"/>
    <n v="528.39599999999996"/>
    <n v="-1325903"/>
    <x v="4"/>
    <s v="Décharge"/>
    <x v="1"/>
    <s v="CONGO"/>
    <s v="ɣ"/>
  </r>
  <r>
    <d v="2018-03-05T00:00:00"/>
    <s v="Taxi bureau Marché Mayaka pour prendre le camion longbomdi en vue d’ une mission "/>
    <x v="0"/>
    <x v="3"/>
    <m/>
    <n v="1500"/>
    <n v="2.8387800059046628"/>
    <n v="528.39599999999996"/>
    <n v="-1327403"/>
    <x v="5"/>
    <s v="Décharge"/>
    <x v="1"/>
    <s v="CONGO"/>
    <s v="ɤ"/>
  </r>
  <r>
    <d v="2018-03-05T00:00:00"/>
    <s v="Taxi Marché Mayaka- bureau suite au voyage annulée"/>
    <x v="0"/>
    <x v="3"/>
    <m/>
    <n v="1500"/>
    <n v="2.8387800059046628"/>
    <n v="528.39599999999996"/>
    <n v="-1328903"/>
    <x v="5"/>
    <s v="Décharge"/>
    <x v="1"/>
    <s v="CONGO"/>
    <s v="ɤ"/>
  </r>
  <r>
    <d v="2018-03-05T00:00:00"/>
    <s v="Taxi Bureau - marché ngoyo pour investigation "/>
    <x v="0"/>
    <x v="3"/>
    <m/>
    <n v="1000"/>
    <n v="1.8925200039364418"/>
    <n v="528.39599999999996"/>
    <n v="-1329903"/>
    <x v="5"/>
    <s v="Décharge"/>
    <x v="1"/>
    <s v="CONGO"/>
    <s v="ɤ"/>
  </r>
  <r>
    <d v="2018-03-05T00:00:00"/>
    <s v="Taxi marché Ngoyo - Bureau"/>
    <x v="0"/>
    <x v="3"/>
    <m/>
    <n v="1000"/>
    <n v="1.8925200039364418"/>
    <n v="528.39599999999996"/>
    <n v="-1330903"/>
    <x v="5"/>
    <s v="Décharge"/>
    <x v="1"/>
    <s v="CONGO"/>
    <s v="ɤ"/>
  </r>
  <r>
    <d v="2018-03-05T00:00:00"/>
    <s v="Achat Boisson pour la cible "/>
    <x v="10"/>
    <x v="3"/>
    <m/>
    <n v="6500"/>
    <n v="12.301380025586871"/>
    <n v="528.39599999999996"/>
    <n v="-1337403"/>
    <x v="5"/>
    <s v="Décharge"/>
    <x v="1"/>
    <s v="CONGO"/>
    <s v="ɤ"/>
  </r>
  <r>
    <d v="2018-03-05T00:00:00"/>
    <s v="Taxi hôtel-gare feroviaire"/>
    <x v="0"/>
    <x v="3"/>
    <m/>
    <n v="500"/>
    <n v="0.94626000196822091"/>
    <n v="528.39599999999996"/>
    <n v="-1337903"/>
    <x v="7"/>
    <s v="Decharge"/>
    <x v="1"/>
    <s v="CONGO"/>
    <s v="ɣ"/>
  </r>
  <r>
    <d v="2018-03-05T00:00:00"/>
    <s v="Taxi gare feroviaire-depot sclog"/>
    <x v="0"/>
    <x v="3"/>
    <m/>
    <n v="500"/>
    <n v="0.94626000196822091"/>
    <n v="528.39599999999996"/>
    <n v="-1338403"/>
    <x v="7"/>
    <s v="Decharge"/>
    <x v="1"/>
    <s v="CONGO"/>
    <s v="ɣ"/>
  </r>
  <r>
    <d v="2018-03-05T00:00:00"/>
    <s v="Taxi depot sclog-ENEF"/>
    <x v="0"/>
    <x v="3"/>
    <m/>
    <n v="500"/>
    <n v="0.94626000196822091"/>
    <n v="528.39599999999996"/>
    <n v="-1338903"/>
    <x v="7"/>
    <s v="Decharge"/>
    <x v="1"/>
    <s v="CONGO"/>
    <s v="ɣ"/>
  </r>
  <r>
    <d v="2018-03-05T00:00:00"/>
    <s v="Taxi ENEF-hôtel"/>
    <x v="0"/>
    <x v="3"/>
    <m/>
    <n v="500"/>
    <n v="0.94626000196822091"/>
    <n v="528.39599999999996"/>
    <n v="-1339403"/>
    <x v="7"/>
    <s v="Decharge"/>
    <x v="1"/>
    <s v="CONGO"/>
    <s v="ɣ"/>
  </r>
  <r>
    <d v="2018-03-05T00:00:00"/>
    <s v="Taxi hôtel-achat billet gare routière"/>
    <x v="0"/>
    <x v="3"/>
    <m/>
    <n v="500"/>
    <n v="0.94626000196822091"/>
    <n v="528.39599999999996"/>
    <n v="-1339903"/>
    <x v="7"/>
    <s v="Decharge"/>
    <x v="1"/>
    <s v="CONGO"/>
    <s v="ɣ"/>
  </r>
  <r>
    <d v="2018-03-05T00:00:00"/>
    <s v="Taxi achat billet gare routière-hôtel"/>
    <x v="0"/>
    <x v="3"/>
    <m/>
    <n v="500"/>
    <n v="0.94626000196822091"/>
    <n v="528.39599999999996"/>
    <n v="-1340403"/>
    <x v="7"/>
    <s v="Decharge"/>
    <x v="1"/>
    <s v="CONGO"/>
    <s v="ɣ"/>
  </r>
  <r>
    <d v="2018-03-05T00:00:00"/>
    <s v="Achat  billet Mossendjo-Dolisie"/>
    <x v="0"/>
    <x v="3"/>
    <m/>
    <n v="10000"/>
    <n v="18.925200039364416"/>
    <n v="528.39599999999996"/>
    <n v="-1350403"/>
    <x v="7"/>
    <s v="Decharge"/>
    <x v="1"/>
    <s v="CONGO"/>
    <s v="ɣ"/>
  </r>
  <r>
    <d v="2018-03-05T00:00:00"/>
    <s v="Achat boisson pour la cible"/>
    <x v="10"/>
    <x v="3"/>
    <m/>
    <n v="10000"/>
    <n v="18.925200039364416"/>
    <n v="528.39599999999996"/>
    <n v="-1360403"/>
    <x v="7"/>
    <s v="Decharge"/>
    <x v="1"/>
    <s v="CONGO"/>
    <s v="ɣ"/>
  </r>
  <r>
    <d v="2018-03-05T00:00:00"/>
    <s v="Taxi domicile-Bureau"/>
    <x v="0"/>
    <x v="0"/>
    <m/>
    <n v="1000"/>
    <n v="1.8925200039364418"/>
    <n v="528.39599999999996"/>
    <n v="-1361403"/>
    <x v="8"/>
    <s v="Décharge"/>
    <x v="0"/>
    <s v="CONGO"/>
    <s v="ɣ"/>
  </r>
  <r>
    <d v="2018-03-05T00:00:00"/>
    <s v="Food allowance pendant la pause"/>
    <x v="3"/>
    <x v="0"/>
    <m/>
    <n v="1000"/>
    <n v="1.8925200039364418"/>
    <n v="528.39599999999996"/>
    <n v="-1362403"/>
    <x v="8"/>
    <s v="Décharge"/>
    <x v="0"/>
    <s v="CONGO"/>
    <s v="ɣ"/>
  </r>
  <r>
    <d v="2018-03-05T00:00:00"/>
    <s v="Taxi bureau-Tribunal"/>
    <x v="0"/>
    <x v="0"/>
    <m/>
    <n v="1000"/>
    <n v="1.8925200039364418"/>
    <n v="528.39599999999996"/>
    <n v="-1363403"/>
    <x v="8"/>
    <s v="Décharge"/>
    <x v="0"/>
    <s v="CONGO"/>
    <s v="ɣ"/>
  </r>
  <r>
    <d v="2018-03-05T00:00:00"/>
    <s v="Taxi Tribunal-bureau"/>
    <x v="0"/>
    <x v="0"/>
    <m/>
    <n v="1000"/>
    <n v="1.8925200039364418"/>
    <n v="528.39599999999996"/>
    <n v="-1364403"/>
    <x v="8"/>
    <s v="Décharge"/>
    <x v="0"/>
    <s v="CONGO"/>
    <s v="ɣ"/>
  </r>
  <r>
    <d v="2018-03-05T00:00:00"/>
    <s v="Taxi Bureau-domicile"/>
    <x v="0"/>
    <x v="0"/>
    <m/>
    <n v="1000"/>
    <n v="1.8925200039364418"/>
    <n v="528.39599999999996"/>
    <n v="-1365403"/>
    <x v="8"/>
    <s v="Décharge"/>
    <x v="0"/>
    <s v="CONGO"/>
    <s v="ɣ"/>
  </r>
  <r>
    <d v="2018-03-05T00:00:00"/>
    <s v="Taxi Moto hôtel - Agence Charden Farell - hôtel"/>
    <x v="0"/>
    <x v="3"/>
    <m/>
    <n v="1000"/>
    <n v="1.8925200039364418"/>
    <n v="528.39599999999996"/>
    <n v="-1366403"/>
    <x v="9"/>
    <s v="Décharge"/>
    <x v="1"/>
    <s v="CONGO"/>
    <s v="ɣ"/>
  </r>
  <r>
    <d v="2018-03-05T00:00:00"/>
    <s v="Salaire de février 2018-Bley Quercy BELY PENDANGOYI/CHQ N 03592871"/>
    <x v="3"/>
    <x v="0"/>
    <m/>
    <n v="166755"/>
    <n v="315.58717325642135"/>
    <n v="528.39599999999996"/>
    <n v="-1533158"/>
    <x v="10"/>
    <n v="3592871"/>
    <x v="0"/>
    <s v="CONGO"/>
    <s v="o"/>
  </r>
  <r>
    <d v="2018-03-05T00:00:00"/>
    <s v="FRAIS RET.DEPLACE Chq n°03592871"/>
    <x v="7"/>
    <x v="4"/>
    <m/>
    <n v="3401"/>
    <n v="6.4364605333878382"/>
    <n v="528.39599999999996"/>
    <n v="-1536559"/>
    <x v="10"/>
    <n v="3592871"/>
    <x v="1"/>
    <s v="CONGO"/>
    <s v="o"/>
  </r>
  <r>
    <d v="2018-03-06T00:00:00"/>
    <s v="Taxi: Hôtel-Maison d'arrêt"/>
    <x v="0"/>
    <x v="0"/>
    <m/>
    <n v="500"/>
    <n v="0.94626000196822091"/>
    <n v="528.39599999999996"/>
    <n v="-1537059"/>
    <x v="1"/>
    <s v="Décharge"/>
    <x v="0"/>
    <s v="CONGO"/>
    <s v="ɣ"/>
  </r>
  <r>
    <d v="2018-03-06T00:00:00"/>
    <s v="Ration des prévenus à OUESSO"/>
    <x v="1"/>
    <x v="0"/>
    <m/>
    <n v="8000"/>
    <n v="15.140160031491535"/>
    <n v="528.39599999999996"/>
    <n v="-1545059"/>
    <x v="1"/>
    <s v="Décharge"/>
    <x v="0"/>
    <s v="CONGO"/>
    <s v="ɣ"/>
  </r>
  <r>
    <d v="2018-03-06T00:00:00"/>
    <s v="Achat carnet de soins du prévenu Papy"/>
    <x v="1"/>
    <x v="0"/>
    <m/>
    <n v="250"/>
    <n v="0.47313000098411045"/>
    <n v="528.39599999999996"/>
    <n v="-1545309"/>
    <x v="1"/>
    <s v="Décharge"/>
    <x v="0"/>
    <s v="CONGO"/>
    <s v="ɣ"/>
  </r>
  <r>
    <d v="2018-03-06T00:00:00"/>
    <s v="Consultation médicale du prévenu Papy"/>
    <x v="1"/>
    <x v="0"/>
    <m/>
    <n v="2000"/>
    <n v="3.7850400078728836"/>
    <n v="528.39599999999996"/>
    <n v="-1547309"/>
    <x v="1"/>
    <n v="30"/>
    <x v="0"/>
    <s v="CONGO"/>
    <s v="o"/>
  </r>
  <r>
    <d v="2018-03-06T00:00:00"/>
    <s v="Examen du prévenu Papy: GCBU"/>
    <x v="1"/>
    <x v="0"/>
    <m/>
    <n v="1000"/>
    <n v="1.8925200039364418"/>
    <n v="528.39599999999996"/>
    <n v="-1548309"/>
    <x v="1"/>
    <n v="33"/>
    <x v="0"/>
    <s v="CONGO"/>
    <s v="o"/>
  </r>
  <r>
    <d v="2018-03-06T00:00:00"/>
    <s v="Examen du prévenu Papy:GERH"/>
    <x v="1"/>
    <x v="0"/>
    <m/>
    <n v="1000"/>
    <n v="1.8925200039364418"/>
    <n v="528.39599999999996"/>
    <n v="-1549309"/>
    <x v="1"/>
    <s v="OUI"/>
    <x v="0"/>
    <s v="CONGO"/>
    <s v="o"/>
  </r>
  <r>
    <d v="2018-03-06T00:00:00"/>
    <s v="Ordonnance Médicale du prévenu Papy"/>
    <x v="1"/>
    <x v="0"/>
    <m/>
    <n v="1100"/>
    <n v="2.081772004330086"/>
    <n v="528.39599999999996"/>
    <n v="-1550409"/>
    <x v="1"/>
    <s v="OUI"/>
    <x v="0"/>
    <s v="CONGO"/>
    <s v="o"/>
  </r>
  <r>
    <d v="2018-03-06T00:00:00"/>
    <s v="Taxi: Maison d'arrêt-Gendarmerie"/>
    <x v="0"/>
    <x v="0"/>
    <m/>
    <n v="500"/>
    <n v="0.94626000196822091"/>
    <n v="528.39599999999996"/>
    <n v="-1550909"/>
    <x v="1"/>
    <s v="Décharge"/>
    <x v="0"/>
    <s v="CONGO"/>
    <s v="ɣ"/>
  </r>
  <r>
    <d v="2018-03-06T00:00:00"/>
    <s v="Taxi: Gendarmerie-Restaurant"/>
    <x v="0"/>
    <x v="0"/>
    <m/>
    <n v="500"/>
    <n v="0.94626000196822091"/>
    <n v="528.39599999999996"/>
    <n v="-1551409"/>
    <x v="1"/>
    <s v="Décharge"/>
    <x v="0"/>
    <s v="CONGO"/>
    <s v="ɣ"/>
  </r>
  <r>
    <d v="2018-03-06T00:00:00"/>
    <s v="Taxi: Restaurant-Hôtel"/>
    <x v="0"/>
    <x v="0"/>
    <m/>
    <n v="500"/>
    <n v="0.94626000196822091"/>
    <n v="528.39599999999996"/>
    <n v="-1551909"/>
    <x v="1"/>
    <s v="Décharge"/>
    <x v="0"/>
    <s v="CONGO"/>
    <s v="ɣ"/>
  </r>
  <r>
    <d v="2018-03-06T00:00:00"/>
    <s v="Taxi: Ministère de la justice après la rencontre avec le DGAP-DRTV"/>
    <x v="0"/>
    <x v="0"/>
    <m/>
    <n v="1000"/>
    <n v="1.8925200039364418"/>
    <n v="528.39599999999996"/>
    <n v="-1552909"/>
    <x v="12"/>
    <s v="Décharge"/>
    <x v="0"/>
    <s v="CONGO"/>
    <s v="ɣ"/>
  </r>
  <r>
    <d v="2018-03-06T00:00:00"/>
    <s v="Taxi: DRTV-bureau"/>
    <x v="0"/>
    <x v="0"/>
    <m/>
    <n v="1000"/>
    <n v="1.8925200039364418"/>
    <n v="528.39599999999996"/>
    <n v="-1553909"/>
    <x v="12"/>
    <s v="Décharge"/>
    <x v="0"/>
    <s v="CONGO"/>
    <s v="ɣ"/>
  </r>
  <r>
    <d v="2018-03-06T00:00:00"/>
    <s v="Taxi domicile-Bureau"/>
    <x v="0"/>
    <x v="0"/>
    <m/>
    <n v="1000"/>
    <n v="1.8925200039364418"/>
    <n v="528.39599999999996"/>
    <n v="-1554909"/>
    <x v="3"/>
    <s v="Décharge"/>
    <x v="0"/>
    <s v="CONGO"/>
    <s v="ɣ"/>
  </r>
  <r>
    <d v="2018-03-06T00:00:00"/>
    <s v="Food allowance pendant la pause"/>
    <x v="3"/>
    <x v="0"/>
    <m/>
    <n v="1000"/>
    <n v="1.8925200039364418"/>
    <n v="528.39599999999996"/>
    <n v="-1555909"/>
    <x v="3"/>
    <s v="Décharge"/>
    <x v="0"/>
    <s v="CONGO"/>
    <s v="ɣ"/>
  </r>
  <r>
    <d v="2018-03-06T00:00:00"/>
    <s v="Taxi Bureau-domicile"/>
    <x v="0"/>
    <x v="0"/>
    <m/>
    <n v="1000"/>
    <n v="1.8925200039364418"/>
    <n v="528.39599999999996"/>
    <n v="-1556909"/>
    <x v="3"/>
    <s v="Décharge"/>
    <x v="0"/>
    <s v="CONGO"/>
    <s v="ɣ"/>
  </r>
  <r>
    <d v="2018-03-06T00:00:00"/>
    <s v="Taxi hôtel-marché-gare de zanaga-Place rouge (investigation sur terrain)"/>
    <x v="0"/>
    <x v="3"/>
    <m/>
    <n v="1500"/>
    <n v="2.8387800059046628"/>
    <n v="528.39599999999996"/>
    <n v="-1558409"/>
    <x v="4"/>
    <s v="Décharge"/>
    <x v="1"/>
    <s v="CONGO"/>
    <s v="ɣ"/>
  </r>
  <r>
    <d v="2018-03-06T00:00:00"/>
    <s v="Taxi Place rouge-Kuingui-Gare de Sibiti (dernière vérification de l'existence du bébé chimpanzé)"/>
    <x v="0"/>
    <x v="3"/>
    <m/>
    <n v="3500"/>
    <n v="6.6238200137775465"/>
    <n v="528.39599999999996"/>
    <n v="-1561909"/>
    <x v="4"/>
    <s v="Décharge"/>
    <x v="1"/>
    <s v="CONGO"/>
    <s v="ɣ"/>
  </r>
  <r>
    <d v="2018-03-06T00:00:00"/>
    <s v="Taxi gare Sibiti-Aéroport-Hôtel (prendre le programme des  vols et reservation)"/>
    <x v="0"/>
    <x v="3"/>
    <m/>
    <n v="1000"/>
    <n v="1.8925200039364418"/>
    <n v="528.39599999999996"/>
    <n v="-1562909"/>
    <x v="4"/>
    <s v="Décharge"/>
    <x v="1"/>
    <s v="CONGO"/>
    <s v="ɣ"/>
  </r>
  <r>
    <d v="2018-03-06T00:00:00"/>
    <s v="Achat boisson (dernière rencontre avec 2 cibles )"/>
    <x v="10"/>
    <x v="3"/>
    <m/>
    <n v="4000"/>
    <n v="7.5700800157457673"/>
    <n v="528.39599999999996"/>
    <n v="-1566909"/>
    <x v="4"/>
    <s v="Décharge"/>
    <x v="1"/>
    <s v="CONGO"/>
    <s v="ɣ"/>
  </r>
  <r>
    <d v="2018-03-06T00:00:00"/>
    <s v="Taxi Bureau - Port autonome de pointe noire - bureau"/>
    <x v="0"/>
    <x v="3"/>
    <m/>
    <n v="3000"/>
    <n v="5.6775600118093257"/>
    <n v="528.39599999999996"/>
    <n v="-1569909"/>
    <x v="5"/>
    <s v="Décharge"/>
    <x v="1"/>
    <s v="CONGO"/>
    <s v="ɤ"/>
  </r>
  <r>
    <d v="2018-03-06T00:00:00"/>
    <s v="Taxi Bureau - aeroport de Pointe Noire- bureau pour l'achat du billet d’ avion pointe noire -Brazzaville "/>
    <x v="0"/>
    <x v="3"/>
    <m/>
    <n v="1000"/>
    <n v="1.8925200039364418"/>
    <n v="528.39599999999996"/>
    <n v="-1570909"/>
    <x v="5"/>
    <s v="Décharge"/>
    <x v="1"/>
    <s v="CONGO"/>
    <s v="ɤ"/>
  </r>
  <r>
    <d v="2018-03-06T00:00:00"/>
    <s v="Achat Billet d’ avion  Pointe Noire- Brazzaville retour de la mission de kakamoeka "/>
    <x v="8"/>
    <x v="3"/>
    <m/>
    <n v="36000"/>
    <n v="68.130720141711905"/>
    <n v="528.39599999999996"/>
    <n v="-1606909"/>
    <x v="5"/>
    <m/>
    <x v="1"/>
    <s v="CONGO"/>
    <s v="n"/>
  </r>
  <r>
    <d v="2018-03-06T00:00:00"/>
    <s v="Taxi hôtel-gare routière mossendjo"/>
    <x v="0"/>
    <x v="3"/>
    <m/>
    <n v="2000"/>
    <n v="3.7850400078728836"/>
    <n v="528.39599999999996"/>
    <n v="-1608909"/>
    <x v="7"/>
    <s v="Decharge"/>
    <x v="1"/>
    <s v="CONGO"/>
    <s v="ɣ"/>
  </r>
  <r>
    <d v="2018-03-06T00:00:00"/>
    <s v="Taxi gare routière Dolisie-hôtel"/>
    <x v="0"/>
    <x v="3"/>
    <m/>
    <n v="1000"/>
    <n v="1.8925200039364418"/>
    <n v="528.39599999999996"/>
    <n v="-1609909"/>
    <x v="7"/>
    <s v="Decharge"/>
    <x v="1"/>
    <s v="CONGO"/>
    <s v="ɣ"/>
  </r>
  <r>
    <d v="2018-03-06T00:00:00"/>
    <s v="Taxi hôtel-cyber cafe "/>
    <x v="0"/>
    <x v="3"/>
    <m/>
    <n v="1000"/>
    <n v="1.8925200039364418"/>
    <n v="528.39599999999996"/>
    <n v="-1610909"/>
    <x v="7"/>
    <s v="Decharge"/>
    <x v="1"/>
    <s v="CONGO"/>
    <s v="ɣ"/>
  </r>
  <r>
    <d v="2018-03-06T00:00:00"/>
    <s v="Taxi cyber Café- marché moungali"/>
    <x v="0"/>
    <x v="3"/>
    <m/>
    <n v="1000"/>
    <n v="1.8925200039364418"/>
    <n v="528.39599999999996"/>
    <n v="-1611909"/>
    <x v="7"/>
    <s v="Decharge"/>
    <x v="1"/>
    <s v="CONGO"/>
    <s v="ɣ"/>
  </r>
  <r>
    <d v="2018-03-06T00:00:00"/>
    <s v="Taxi cyber marché-cyber aéroport"/>
    <x v="0"/>
    <x v="3"/>
    <m/>
    <n v="1000"/>
    <n v="1.8925200039364418"/>
    <n v="528.39599999999996"/>
    <n v="-1612909"/>
    <x v="7"/>
    <s v="Decharge"/>
    <x v="1"/>
    <s v="CONGO"/>
    <s v="ɣ"/>
  </r>
  <r>
    <d v="2018-03-06T00:00:00"/>
    <s v="Taxi cyber aéroport-hôtel"/>
    <x v="0"/>
    <x v="3"/>
    <m/>
    <n v="1000"/>
    <n v="1.8925200039364418"/>
    <n v="528.39599999999996"/>
    <n v="-1613909"/>
    <x v="7"/>
    <s v="Decharge"/>
    <x v="1"/>
    <s v="CONGO"/>
    <s v="ɣ"/>
  </r>
  <r>
    <d v="2018-03-06T00:00:00"/>
    <s v="Taxi Hôtel-agence transroute pour achat billet "/>
    <x v="0"/>
    <x v="3"/>
    <m/>
    <n v="1000"/>
    <n v="1.8925200039364418"/>
    <n v="528.39599999999996"/>
    <n v="-1614909"/>
    <x v="7"/>
    <s v="Decharge"/>
    <x v="1"/>
    <s v="CONGO"/>
    <s v="ɣ"/>
  </r>
  <r>
    <d v="2018-03-06T00:00:00"/>
    <s v="Taxi agence transroute-hôtel"/>
    <x v="0"/>
    <x v="3"/>
    <m/>
    <n v="1000"/>
    <n v="1.8925200039364418"/>
    <n v="528.39599999999996"/>
    <n v="-1615909"/>
    <x v="7"/>
    <s v="Decharge"/>
    <x v="1"/>
    <s v="CONGO"/>
    <s v="ɣ"/>
  </r>
  <r>
    <d v="2018-03-06T00:00:00"/>
    <s v="Paiement frais d'hôtel à Mossendjo du 02 au 06 mars 2018"/>
    <x v="6"/>
    <x v="3"/>
    <m/>
    <n v="60000"/>
    <n v="113.5512002361865"/>
    <n v="528.39599999999996"/>
    <n v="-1675909"/>
    <x v="7"/>
    <s v="Oui"/>
    <x v="1"/>
    <s v="CONGO"/>
    <s v="o"/>
  </r>
  <r>
    <d v="2018-03-06T00:00:00"/>
    <s v="Paiement frais d'hôtel à Dolisie pour une nuitée"/>
    <x v="6"/>
    <x v="3"/>
    <m/>
    <n v="15000"/>
    <n v="28.387800059046626"/>
    <n v="528.39599999999996"/>
    <n v="-1690909"/>
    <x v="7"/>
    <n v="81"/>
    <x v="1"/>
    <s v="CONGO"/>
    <s v="o"/>
  </r>
  <r>
    <d v="2018-03-06T00:00:00"/>
    <s v="Taxi domicile-Bureau"/>
    <x v="0"/>
    <x v="0"/>
    <m/>
    <n v="1000"/>
    <n v="1.8925200039364418"/>
    <n v="528.39599999999996"/>
    <n v="-1691909"/>
    <x v="8"/>
    <s v="Décharge"/>
    <x v="0"/>
    <s v="CONGO"/>
    <s v="ɣ"/>
  </r>
  <r>
    <d v="2018-03-06T00:00:00"/>
    <s v="Taxi bureau-Tribunal"/>
    <x v="0"/>
    <x v="0"/>
    <m/>
    <n v="1000"/>
    <n v="1.8925200039364418"/>
    <n v="528.39599999999996"/>
    <n v="-1692909"/>
    <x v="8"/>
    <s v="Décharge"/>
    <x v="0"/>
    <s v="CONGO"/>
    <s v="ɣ"/>
  </r>
  <r>
    <d v="2018-03-06T00:00:00"/>
    <s v="Taxi Tribunal-bureau"/>
    <x v="0"/>
    <x v="0"/>
    <m/>
    <n v="1000"/>
    <n v="1.8925200039364418"/>
    <n v="528.39599999999996"/>
    <n v="-1693909"/>
    <x v="8"/>
    <s v="Décharge"/>
    <x v="0"/>
    <s v="CONGO"/>
    <s v="ɣ"/>
  </r>
  <r>
    <d v="2018-03-06T00:00:00"/>
    <s v="Food allowance pendant la pause"/>
    <x v="3"/>
    <x v="0"/>
    <m/>
    <n v="1000"/>
    <n v="1.8925200039364418"/>
    <n v="528.39599999999996"/>
    <n v="-1694909"/>
    <x v="8"/>
    <s v="Décharge"/>
    <x v="0"/>
    <s v="CONGO"/>
    <s v="ɣ"/>
  </r>
  <r>
    <d v="2018-03-06T00:00:00"/>
    <s v="Taxi Bureau-domicile"/>
    <x v="0"/>
    <x v="0"/>
    <m/>
    <n v="1000"/>
    <n v="1.8925200039364418"/>
    <n v="528.39599999999996"/>
    <n v="-1695909"/>
    <x v="8"/>
    <s v="Décharge"/>
    <x v="0"/>
    <s v="CONGO"/>
    <s v="ɣ"/>
  </r>
  <r>
    <d v="2018-03-07T00:00:00"/>
    <s v="Taxi Domicile-Agence Océan du Nord pour acheter le billet de Me Severin"/>
    <x v="0"/>
    <x v="0"/>
    <m/>
    <n v="1000"/>
    <n v="1.8925200039364418"/>
    <n v="528.39599999999996"/>
    <n v="-1696909"/>
    <x v="0"/>
    <s v="Décharge"/>
    <x v="0"/>
    <s v="CONGO"/>
    <s v="ɣ"/>
  </r>
  <r>
    <d v="2018-03-07T00:00:00"/>
    <s v="Avance frais de mission-Me BIYOUDI Severin/Mission OUESSO"/>
    <x v="12"/>
    <x v="0"/>
    <m/>
    <n v="20000"/>
    <n v="37.850400078728832"/>
    <n v="528.39599999999996"/>
    <n v="-1716909"/>
    <x v="0"/>
    <s v="Décharge"/>
    <x v="0"/>
    <s v="CONGO"/>
    <s v="n"/>
  </r>
  <r>
    <d v="2018-03-07T00:00:00"/>
    <s v="Achat Billet BZV-OUESSO/ Me Severin BIYOUDI"/>
    <x v="12"/>
    <x v="0"/>
    <m/>
    <n v="15000"/>
    <n v="28.387800059046626"/>
    <n v="528.39599999999996"/>
    <n v="-1731909"/>
    <x v="0"/>
    <s v="Décharge"/>
    <x v="0"/>
    <s v="CONGO"/>
    <s v="n"/>
  </r>
  <r>
    <d v="2018-03-07T00:00:00"/>
    <s v="Taxi Agence Océan du Nord -Domicile pour me preparer pour le Bureau"/>
    <x v="0"/>
    <x v="0"/>
    <m/>
    <n v="1000"/>
    <n v="1.8925200039364418"/>
    <n v="528.39599999999996"/>
    <n v="-1732909"/>
    <x v="0"/>
    <s v="Décharge"/>
    <x v="0"/>
    <s v="CONGO"/>
    <s v="ɣ"/>
  </r>
  <r>
    <d v="2018-03-07T00:00:00"/>
    <s v="Taxi Bureau-DFAP pour le retrait du dossier relatif au bebe chimpanzé saisis à Dolisie "/>
    <x v="0"/>
    <x v="0"/>
    <m/>
    <n v="1000"/>
    <n v="1.8925200039364418"/>
    <n v="528.39599999999996"/>
    <n v="-1733909"/>
    <x v="0"/>
    <s v="Décharge"/>
    <x v="0"/>
    <s v="CONGO"/>
    <s v="ɣ"/>
  </r>
  <r>
    <d v="2018-03-07T00:00:00"/>
    <s v="Taxi DFAP-Bureau"/>
    <x v="0"/>
    <x v="0"/>
    <m/>
    <n v="1000"/>
    <n v="1.8925200039364418"/>
    <n v="528.39599999999996"/>
    <n v="-1734909"/>
    <x v="0"/>
    <s v="Décharge"/>
    <x v="0"/>
    <s v="CONGO"/>
    <s v="ɣ"/>
  </r>
  <r>
    <d v="2018-03-07T00:00:00"/>
    <s v="Taxi Bureau-Bureautique pour imprimer la loi 37 et 48"/>
    <x v="0"/>
    <x v="0"/>
    <m/>
    <n v="1000"/>
    <n v="1.8925200039364418"/>
    <n v="528.39599999999996"/>
    <n v="-1735909"/>
    <x v="0"/>
    <s v="Décharge"/>
    <x v="0"/>
    <s v="CONGO"/>
    <s v="ɣ"/>
  </r>
  <r>
    <d v="2018-03-07T00:00:00"/>
    <s v="Impression de la loi 37 et 48"/>
    <x v="5"/>
    <x v="4"/>
    <m/>
    <n v="6900"/>
    <n v="13.058388027161449"/>
    <n v="528.39599999999996"/>
    <n v="-1742809"/>
    <x v="0"/>
    <s v=".01/2018"/>
    <x v="1"/>
    <s v="CONGO"/>
    <s v="o"/>
  </r>
  <r>
    <d v="2018-03-07T00:00:00"/>
    <s v="Taxi Bureautique-Domicile pour me preparer pour le voyage"/>
    <x v="0"/>
    <x v="0"/>
    <m/>
    <n v="1000"/>
    <n v="1.8925200039364418"/>
    <n v="528.39599999999996"/>
    <n v="-1743809"/>
    <x v="0"/>
    <s v="Décharge"/>
    <x v="0"/>
    <s v="CONGO"/>
    <s v="ɣ"/>
  </r>
  <r>
    <d v="2018-03-07T00:00:00"/>
    <s v="Taxi Domicile-Bureau pour le voyage"/>
    <x v="0"/>
    <x v="0"/>
    <m/>
    <n v="1000"/>
    <n v="1.8925200039364418"/>
    <n v="528.39599999999996"/>
    <n v="-1744809"/>
    <x v="0"/>
    <s v="Décharge"/>
    <x v="0"/>
    <s v="CONGO"/>
    <s v="ɣ"/>
  </r>
  <r>
    <d v="2018-03-07T00:00:00"/>
    <s v="Taxi Bureau-Domicile voyage reporté pour le 08 à 4h"/>
    <x v="0"/>
    <x v="0"/>
    <m/>
    <n v="1000"/>
    <n v="1.8925200039364418"/>
    <n v="528.39599999999996"/>
    <n v="-1745809"/>
    <x v="0"/>
    <s v="Décharge"/>
    <x v="0"/>
    <s v="CONGO"/>
    <s v="ɣ"/>
  </r>
  <r>
    <d v="2018-03-07T00:00:00"/>
    <s v="Taxi: Hôtel-Maison d'arrêt"/>
    <x v="0"/>
    <x v="0"/>
    <m/>
    <n v="500"/>
    <n v="0.94626000196822091"/>
    <n v="528.39599999999996"/>
    <n v="-1746309"/>
    <x v="1"/>
    <s v="Décharge"/>
    <x v="0"/>
    <s v="CONGO"/>
    <s v="ɣ"/>
  </r>
  <r>
    <d v="2018-03-07T00:00:00"/>
    <s v="Ration des prévenus à OUESSO"/>
    <x v="1"/>
    <x v="0"/>
    <m/>
    <n v="8000"/>
    <n v="15.140160031491535"/>
    <n v="528.39599999999996"/>
    <n v="-1754309"/>
    <x v="1"/>
    <s v="Décharge"/>
    <x v="0"/>
    <s v="CONGO"/>
    <s v="ɣ"/>
  </r>
  <r>
    <d v="2018-03-07T00:00:00"/>
    <s v="Taxi: Maison d'arrêt-Hôpital"/>
    <x v="0"/>
    <x v="0"/>
    <m/>
    <n v="500"/>
    <n v="0.94626000196822091"/>
    <n v="528.39599999999996"/>
    <n v="-1754809"/>
    <x v="1"/>
    <s v="Décharge"/>
    <x v="0"/>
    <s v="CONGO"/>
    <s v="ɣ"/>
  </r>
  <r>
    <d v="2018-03-07T00:00:00"/>
    <s v="Taxi: Hôpital-Cyber"/>
    <x v="0"/>
    <x v="0"/>
    <m/>
    <n v="500"/>
    <n v="0.94626000196822091"/>
    <n v="528.39599999999996"/>
    <n v="-1755309"/>
    <x v="1"/>
    <s v="Décharge"/>
    <x v="0"/>
    <s v="CONGO"/>
    <s v="ɣ"/>
  </r>
  <r>
    <d v="2018-03-07T00:00:00"/>
    <s v="Impression de l'analyse juridique"/>
    <x v="5"/>
    <x v="4"/>
    <m/>
    <n v="2400"/>
    <n v="4.54204800944746"/>
    <n v="528.39599999999996"/>
    <n v="-1757709"/>
    <x v="1"/>
    <n v="23"/>
    <x v="1"/>
    <s v="CONGO"/>
    <s v="o"/>
  </r>
  <r>
    <d v="2018-03-07T00:00:00"/>
    <s v="Taxi: Cyber-Restaurant"/>
    <x v="0"/>
    <x v="0"/>
    <m/>
    <n v="500"/>
    <n v="0.94626000196822091"/>
    <n v="528.39599999999996"/>
    <n v="-1758209"/>
    <x v="1"/>
    <s v="Décharge"/>
    <x v="0"/>
    <s v="CONGO"/>
    <s v="ɣ"/>
  </r>
  <r>
    <d v="2018-03-07T00:00:00"/>
    <s v="Taxi: Restaurant-Hôtel"/>
    <x v="0"/>
    <x v="0"/>
    <m/>
    <n v="500"/>
    <n v="0.94626000196822091"/>
    <n v="528.39599999999996"/>
    <n v="-1758709"/>
    <x v="1"/>
    <s v="Décharge"/>
    <x v="0"/>
    <s v="CONGO"/>
    <s v="ɣ"/>
  </r>
  <r>
    <d v="2018-03-07T00:00:00"/>
    <s v="Taxi: Hôtel-Agence Océan du Nord Ouesso rencontrer Maitre Séverin"/>
    <x v="0"/>
    <x v="0"/>
    <m/>
    <n v="500"/>
    <n v="0.94626000196822091"/>
    <n v="528.39599999999996"/>
    <n v="-1759209"/>
    <x v="1"/>
    <s v="Décharge"/>
    <x v="0"/>
    <s v="CONGO"/>
    <s v="ɣ"/>
  </r>
  <r>
    <d v="2018-03-07T00:00:00"/>
    <s v="Taxi: Agence Océean du Nord-Hôtel "/>
    <x v="0"/>
    <x v="0"/>
    <m/>
    <n v="500"/>
    <n v="0.94626000196822091"/>
    <n v="528.39599999999996"/>
    <n v="-1759709"/>
    <x v="1"/>
    <s v="Décharge"/>
    <x v="0"/>
    <s v="CONGO"/>
    <s v="ɣ"/>
  </r>
  <r>
    <d v="2018-03-07T00:00:00"/>
    <s v="Achat carburant pour l'opération SIBITI du 08 mars 2018-Mr Guy le chauffeur"/>
    <x v="0"/>
    <x v="5"/>
    <m/>
    <n v="30000"/>
    <n v="56.775600118093251"/>
    <n v="528.39599999999996"/>
    <n v="-1789709"/>
    <x v="2"/>
    <s v="Oui"/>
    <x v="1"/>
    <s v="CONGO"/>
    <s v="o"/>
  </r>
  <r>
    <d v="2018-03-07T00:00:00"/>
    <s v="Achat carburant location voiture Aller-pour l'opération SIBITI du 08 mars 2018-Mr Guy le chauffeur"/>
    <x v="0"/>
    <x v="5"/>
    <m/>
    <n v="30000"/>
    <n v="56.775600118093251"/>
    <n v="528.39599999999996"/>
    <n v="-1819709"/>
    <x v="2"/>
    <n v="49"/>
    <x v="1"/>
    <s v="CONGO"/>
    <s v="o"/>
  </r>
  <r>
    <d v="2018-03-07T00:00:00"/>
    <s v="Taxi domicile-Bureau"/>
    <x v="0"/>
    <x v="0"/>
    <m/>
    <n v="1000"/>
    <n v="1.8925200039364418"/>
    <n v="528.39599999999996"/>
    <n v="-1820709"/>
    <x v="3"/>
    <s v="Décharge"/>
    <x v="0"/>
    <s v="CONGO"/>
    <s v="ɣ"/>
  </r>
  <r>
    <d v="2018-03-07T00:00:00"/>
    <s v="Food allowance pendant la pause"/>
    <x v="3"/>
    <x v="0"/>
    <m/>
    <n v="1000"/>
    <n v="1.8925200039364418"/>
    <n v="528.39599999999996"/>
    <n v="-1821709"/>
    <x v="3"/>
    <s v="Décharge"/>
    <x v="0"/>
    <s v="CONGO"/>
    <s v="ɣ"/>
  </r>
  <r>
    <d v="2018-03-07T00:00:00"/>
    <s v="Taxi Bureau-Domicile pour prendre le sac pour le voyage sur Sibiti"/>
    <x v="0"/>
    <x v="0"/>
    <m/>
    <n v="1000"/>
    <n v="1.8925200039364418"/>
    <n v="528.39599999999996"/>
    <n v="-1822709"/>
    <x v="3"/>
    <s v="Décharge"/>
    <x v="0"/>
    <s v="CONGO"/>
    <s v="ɣ"/>
  </r>
  <r>
    <d v="2018-03-07T00:00:00"/>
    <s v="Taxi domicile-Bureau pour le voyage "/>
    <x v="0"/>
    <x v="0"/>
    <m/>
    <n v="1000"/>
    <n v="1.8925200039364418"/>
    <n v="528.39599999999996"/>
    <n v="-1823709"/>
    <x v="3"/>
    <s v="Décharge"/>
    <x v="0"/>
    <s v="CONGO"/>
    <s v="ɣ"/>
  </r>
  <r>
    <d v="2018-03-07T00:00:00"/>
    <s v="Taxi Bureau-Domicile  le voyage sur Sibiti a été reporté "/>
    <x v="0"/>
    <x v="0"/>
    <m/>
    <n v="1000"/>
    <n v="1.8925200039364418"/>
    <n v="528.39599999999996"/>
    <n v="-1824709"/>
    <x v="3"/>
    <s v="Décharge"/>
    <x v="0"/>
    <s v="CONGO"/>
    <s v="ɣ"/>
  </r>
  <r>
    <d v="2018-03-07T00:00:00"/>
    <s v="Taxi Bureau PALF-LCB Banque"/>
    <x v="0"/>
    <x v="1"/>
    <m/>
    <n v="1000"/>
    <n v="1.8925200039364418"/>
    <n v="528.39599999999996"/>
    <n v="-1825709"/>
    <x v="11"/>
    <s v="Décharge"/>
    <x v="0"/>
    <s v="CONGO"/>
    <s v="ɣ"/>
  </r>
  <r>
    <d v="2018-03-07T00:00:00"/>
    <s v="Taxi LCB Banque-Congo site"/>
    <x v="0"/>
    <x v="1"/>
    <m/>
    <n v="1000"/>
    <n v="1.8925200039364418"/>
    <n v="528.39599999999996"/>
    <n v="-1826709"/>
    <x v="11"/>
    <s v="Décharge"/>
    <x v="0"/>
    <s v="CONGO"/>
    <s v="ɣ"/>
  </r>
  <r>
    <d v="2018-03-07T00:00:00"/>
    <s v="Taxi congo site-242infosnet"/>
    <x v="0"/>
    <x v="1"/>
    <m/>
    <n v="1000"/>
    <n v="1.8925200039364418"/>
    <n v="528.39599999999996"/>
    <n v="-1827709"/>
    <x v="11"/>
    <s v="Décharge"/>
    <x v="0"/>
    <s v="CONGO"/>
    <s v="ɣ"/>
  </r>
  <r>
    <d v="2018-03-07T00:00:00"/>
    <s v="Taxi 242infosnet-La Semaine Africaine"/>
    <x v="0"/>
    <x v="1"/>
    <m/>
    <n v="1000"/>
    <n v="1.8925200039364418"/>
    <n v="528.39599999999996"/>
    <n v="-1828709"/>
    <x v="11"/>
    <s v="Décharge"/>
    <x v="0"/>
    <s v="CONGO"/>
    <s v="ɣ"/>
  </r>
  <r>
    <d v="2018-03-07T00:00:00"/>
    <s v="Taxi La Semaine Africaine-Vox.cg "/>
    <x v="0"/>
    <x v="1"/>
    <m/>
    <n v="1000"/>
    <n v="1.8925200039364418"/>
    <n v="528.39599999999996"/>
    <n v="-1829709"/>
    <x v="11"/>
    <s v="Décharge"/>
    <x v="0"/>
    <s v="CONGO"/>
    <s v="ɣ"/>
  </r>
  <r>
    <d v="2018-03-07T00:00:00"/>
    <s v="Taxi Vox.cg-Radio Liberté"/>
    <x v="0"/>
    <x v="1"/>
    <m/>
    <n v="1000"/>
    <n v="1.8925200039364418"/>
    <n v="528.39599999999996"/>
    <n v="-1830709"/>
    <x v="11"/>
    <s v="Décharge"/>
    <x v="0"/>
    <s v="CONGO"/>
    <s v="ɣ"/>
  </r>
  <r>
    <d v="2018-03-07T00:00:00"/>
    <s v="Taxi Radio Liberté-TOP TV"/>
    <x v="0"/>
    <x v="1"/>
    <m/>
    <n v="1000"/>
    <n v="1.8925200039364418"/>
    <n v="528.39599999999996"/>
    <n v="-1831709"/>
    <x v="11"/>
    <s v="Décharge"/>
    <x v="0"/>
    <s v="CONGO"/>
    <s v="ɣ"/>
  </r>
  <r>
    <d v="2018-03-07T00:00:00"/>
    <s v="Taxi TOP TV-Radio Rurale"/>
    <x v="0"/>
    <x v="1"/>
    <m/>
    <n v="1000"/>
    <n v="1.8925200039364418"/>
    <n v="528.39599999999996"/>
    <n v="-1832709"/>
    <x v="11"/>
    <s v="Décharge"/>
    <x v="0"/>
    <s v="CONGO"/>
    <s v="ɣ"/>
  </r>
  <r>
    <d v="2018-03-07T00:00:00"/>
    <s v="Taxi Radio Rurale-Le Patriote"/>
    <x v="0"/>
    <x v="1"/>
    <m/>
    <n v="1000"/>
    <n v="1.8925200039364418"/>
    <n v="528.39599999999996"/>
    <n v="-1833709"/>
    <x v="11"/>
    <s v="Décharge"/>
    <x v="0"/>
    <s v="CONGO"/>
    <s v="ɣ"/>
  </r>
  <r>
    <d v="2018-03-07T00:00:00"/>
    <s v="Taxi Le Patriote-Groupecongomedias"/>
    <x v="0"/>
    <x v="1"/>
    <m/>
    <n v="1000"/>
    <n v="1.8925200039364418"/>
    <n v="528.39599999999996"/>
    <n v="-1834709"/>
    <x v="11"/>
    <s v="Décharge"/>
    <x v="0"/>
    <s v="CONGO"/>
    <s v="ɣ"/>
  </r>
  <r>
    <d v="2018-03-07T00:00:00"/>
    <s v="Taxi Groupecongomedias-Bureau PALF"/>
    <x v="0"/>
    <x v="1"/>
    <m/>
    <n v="1000"/>
    <n v="1.8925200039364418"/>
    <n v="528.39599999999996"/>
    <n v="-1835709"/>
    <x v="11"/>
    <s v="Décharge"/>
    <x v="0"/>
    <s v="CONGO"/>
    <s v="ɣ"/>
  </r>
  <r>
    <d v="2018-03-07T00:00:00"/>
    <s v="Paiement frais d'hôtel - 6 nuitées du 01 au 7 mars 2018 (cfr la mission Sibiti)"/>
    <x v="6"/>
    <x v="3"/>
    <m/>
    <n v="90000"/>
    <n v="170.32680035427975"/>
    <n v="528.39599999999996"/>
    <n v="-1925709"/>
    <x v="4"/>
    <n v="143"/>
    <x v="1"/>
    <s v="CONGO"/>
    <s v="o"/>
  </r>
  <r>
    <d v="2018-03-07T00:00:00"/>
    <s v="Taxi hôtel-agence air Congo-Aéroport (départ pour Brazzaville)"/>
    <x v="0"/>
    <x v="3"/>
    <m/>
    <n v="1000"/>
    <n v="1.8925200039364418"/>
    <n v="528.39599999999996"/>
    <n v="-1926709"/>
    <x v="4"/>
    <s v="Décharge"/>
    <x v="1"/>
    <s v="CONGO"/>
    <s v="ɣ"/>
  </r>
  <r>
    <d v="2018-03-07T00:00:00"/>
    <s v="Taxi Aéroport-Agence Air Congo-Aéroport (annulation du voyage)"/>
    <x v="0"/>
    <x v="3"/>
    <m/>
    <n v="1000"/>
    <n v="1.8925200039364418"/>
    <n v="528.39599999999996"/>
    <n v="-1927709"/>
    <x v="4"/>
    <s v="Décharge"/>
    <x v="1"/>
    <s v="CONGO"/>
    <s v="ɣ"/>
  </r>
  <r>
    <d v="2018-03-07T00:00:00"/>
    <s v="Taxi Aéroport-Hôtel-Vers le stade-hôtel (reservation hôtel et rencontre avec la cible)"/>
    <x v="0"/>
    <x v="3"/>
    <m/>
    <n v="1500"/>
    <n v="2.8387800059046628"/>
    <n v="528.39599999999996"/>
    <n v="-1929209"/>
    <x v="4"/>
    <s v="Décharge"/>
    <x v="1"/>
    <s v="CONGO"/>
    <s v="ɣ"/>
  </r>
  <r>
    <d v="2018-03-07T00:00:00"/>
    <s v="Taxi hôtel-marché-hôtel (rencontre avec les cibles)"/>
    <x v="0"/>
    <x v="3"/>
    <m/>
    <n v="1000"/>
    <n v="1.8925200039364418"/>
    <n v="528.39599999999996"/>
    <n v="-1930209"/>
    <x v="4"/>
    <s v="Décharge"/>
    <x v="1"/>
    <s v="CONGO"/>
    <s v="ɣ"/>
  </r>
  <r>
    <d v="2018-03-07T00:00:00"/>
    <s v="Achat boisson et envoie du crédit  (rencontre avec les cibles et renforcement de la confiance)"/>
    <x v="10"/>
    <x v="3"/>
    <m/>
    <n v="6000"/>
    <n v="11.355120023618651"/>
    <n v="528.39599999999996"/>
    <n v="-1936209"/>
    <x v="4"/>
    <s v="Décharge"/>
    <x v="1"/>
    <s v="CONGO"/>
    <s v="ɣ"/>
  </r>
  <r>
    <d v="2018-03-07T00:00:00"/>
    <s v="Taxi bureau Aeroport de Pointe Noire "/>
    <x v="0"/>
    <x v="3"/>
    <m/>
    <n v="1000"/>
    <n v="1.8925200039364418"/>
    <n v="528.39599999999996"/>
    <n v="-1937209"/>
    <x v="5"/>
    <s v="Décharge"/>
    <x v="1"/>
    <s v="CONGO"/>
    <s v="ɤ"/>
  </r>
  <r>
    <d v="2018-03-07T00:00:00"/>
    <s v="Taxi Aerport de BZV -bureau "/>
    <x v="0"/>
    <x v="3"/>
    <m/>
    <n v="1000"/>
    <n v="1.8925200039364418"/>
    <n v="528.39599999999996"/>
    <n v="-1938209"/>
    <x v="5"/>
    <s v="Décharge"/>
    <x v="1"/>
    <s v="CONGO"/>
    <s v="ɤ"/>
  </r>
  <r>
    <d v="2018-03-07T00:00:00"/>
    <s v="Food allowance mission de kakamoeka  du  01 au 07 Mars 2018 "/>
    <x v="6"/>
    <x v="3"/>
    <m/>
    <n v="70000"/>
    <n v="132.47640027555093"/>
    <n v="528.39599999999996"/>
    <n v="-2008209"/>
    <x v="5"/>
    <s v="Décharge"/>
    <x v="1"/>
    <s v="CONGO"/>
    <s v="ɤ"/>
  </r>
  <r>
    <d v="2018-03-07T00:00:00"/>
    <s v="Achat Timbre pour la mission kakamoeka  du 01  au 07 Mars  2018"/>
    <x v="4"/>
    <x v="3"/>
    <m/>
    <n v="1000"/>
    <n v="1.8925200039364418"/>
    <n v="528.39599999999996"/>
    <n v="-2009209"/>
    <x v="5"/>
    <m/>
    <x v="1"/>
    <s v="CONGO"/>
    <s v="n"/>
  </r>
  <r>
    <d v="2018-03-07T00:00:00"/>
    <s v="Taxi à BZV : Domicile - aéroport - ACC Express - bureau pour remettre la seconde copie des conclusions de maître Malonga cas Hyppolite à monsieur ELENGA et vérifier l'envoi auprès de ACC "/>
    <x v="0"/>
    <x v="0"/>
    <m/>
    <n v="2500"/>
    <n v="4.731300009841104"/>
    <n v="528.39599999999996"/>
    <n v="-2011709"/>
    <x v="6"/>
    <s v="Décharge"/>
    <x v="0"/>
    <s v="CONGO"/>
    <s v="ɣ"/>
  </r>
  <r>
    <d v="2018-03-07T00:00:00"/>
    <s v="Taxi à BZV Bureau - domicile-bureau pour prendre mes affaires en vue d'aller à Sibiti "/>
    <x v="0"/>
    <x v="0"/>
    <m/>
    <n v="2000"/>
    <n v="3.7850400078728836"/>
    <n v="528.39599999999996"/>
    <n v="-2013709"/>
    <x v="6"/>
    <s v="Décharge"/>
    <x v="0"/>
    <s v="CONGO"/>
    <s v="ɣ"/>
  </r>
  <r>
    <d v="2018-03-07T00:00:00"/>
    <s v="Taxi à BZV : Bureau - domicile après le report de la mission de Sibiti "/>
    <x v="0"/>
    <x v="0"/>
    <m/>
    <n v="1000"/>
    <n v="1.8925200039364418"/>
    <n v="528.39599999999996"/>
    <n v="-2014709"/>
    <x v="6"/>
    <s v="Décharge"/>
    <x v="0"/>
    <s v="CONGO"/>
    <s v="ɣ"/>
  </r>
  <r>
    <d v="2018-03-07T00:00:00"/>
    <s v="Achat Billet Dolisie-Brazzaville"/>
    <x v="0"/>
    <x v="3"/>
    <m/>
    <n v="6000"/>
    <n v="11.355120023618651"/>
    <n v="528.39599999999996"/>
    <n v="-2020709"/>
    <x v="7"/>
    <n v="650"/>
    <x v="1"/>
    <s v="CONGO"/>
    <s v="o"/>
  </r>
  <r>
    <d v="2018-03-07T00:00:00"/>
    <s v="Taxi hôtel-gare routière transroute"/>
    <x v="0"/>
    <x v="3"/>
    <m/>
    <n v="2000"/>
    <n v="3.7850400078728836"/>
    <n v="528.39599999999996"/>
    <n v="-2022709"/>
    <x v="7"/>
    <s v="Decharge"/>
    <x v="1"/>
    <s v="CONGO"/>
    <s v="ɣ"/>
  </r>
  <r>
    <d v="2018-03-07T00:00:00"/>
    <s v="Food allowance mission Mission Mossendjo"/>
    <x v="6"/>
    <x v="3"/>
    <m/>
    <n v="70000"/>
    <n v="132.47640027555093"/>
    <n v="528.39599999999996"/>
    <n v="-2092709"/>
    <x v="7"/>
    <s v="Decharge"/>
    <x v="1"/>
    <s v="CONGO"/>
    <s v="ɣ"/>
  </r>
  <r>
    <d v="2018-03-07T00:00:00"/>
    <s v="Taxi gare routière trans route-domicile"/>
    <x v="0"/>
    <x v="3"/>
    <m/>
    <n v="2000"/>
    <n v="3.7850400078728836"/>
    <n v="528.39599999999996"/>
    <n v="-2094709"/>
    <x v="7"/>
    <s v="Decharge"/>
    <x v="1"/>
    <s v="CONGO"/>
    <s v="ɣ"/>
  </r>
  <r>
    <d v="2018-03-07T00:00:00"/>
    <s v="Taxi domicile-Bureau"/>
    <x v="0"/>
    <x v="0"/>
    <m/>
    <n v="1000"/>
    <n v="1.8925200039364418"/>
    <n v="528.39599999999996"/>
    <n v="-2095709"/>
    <x v="8"/>
    <s v="Décharge"/>
    <x v="0"/>
    <s v="CONGO"/>
    <s v="ɣ"/>
  </r>
  <r>
    <d v="2018-03-07T00:00:00"/>
    <s v="Food allowance pendant la pause"/>
    <x v="3"/>
    <x v="0"/>
    <m/>
    <n v="1000"/>
    <n v="1.8925200039364418"/>
    <n v="528.39599999999996"/>
    <n v="-2096709"/>
    <x v="8"/>
    <s v="Décharge"/>
    <x v="0"/>
    <s v="CONGO"/>
    <s v="ɣ"/>
  </r>
  <r>
    <d v="2018-03-07T00:00:00"/>
    <s v="Taxi Bureau-domicile"/>
    <x v="0"/>
    <x v="0"/>
    <m/>
    <n v="1000"/>
    <n v="1.8925200039364418"/>
    <n v="528.39599999999996"/>
    <n v="-2097709"/>
    <x v="8"/>
    <s v="Décharge"/>
    <x v="0"/>
    <s v="CONGO"/>
    <s v="ɣ"/>
  </r>
  <r>
    <d v="2018-03-07T00:00:00"/>
    <s v="Paiement Frais d'hôtel 03 nuitées du 04 au 07/03/2018 à Sibiti"/>
    <x v="6"/>
    <x v="3"/>
    <m/>
    <n v="45000"/>
    <n v="85.163400177139877"/>
    <n v="528.39599999999996"/>
    <n v="-2142709"/>
    <x v="9"/>
    <n v="145"/>
    <x v="1"/>
    <s v="CONGO"/>
    <s v="o"/>
  </r>
  <r>
    <d v="2018-03-07T00:00:00"/>
    <s v="Taxi Moto hôtel - agence Air Congo - hôtel pour la réservation de la chambre d'opération"/>
    <x v="0"/>
    <x v="3"/>
    <m/>
    <n v="1000"/>
    <n v="1.8925200039364418"/>
    <n v="528.39599999999996"/>
    <n v="-2143709"/>
    <x v="9"/>
    <s v="Décharge"/>
    <x v="1"/>
    <s v="CONGO"/>
    <s v="ɣ"/>
  </r>
  <r>
    <d v="2018-03-07T00:00:00"/>
    <s v="Taxi Moto hôtel  - gare routière - place rouge pour la rencontre des cibles "/>
    <x v="0"/>
    <x v="3"/>
    <m/>
    <n v="1000"/>
    <n v="1.8925200039364418"/>
    <n v="528.39599999999996"/>
    <n v="-2144709"/>
    <x v="9"/>
    <s v="Décharge"/>
    <x v="1"/>
    <s v="CONGO"/>
    <s v="ɣ"/>
  </r>
  <r>
    <d v="2018-03-07T00:00:00"/>
    <s v="Achat boisson et nourriture pour les cibles/ renforcer la confiance "/>
    <x v="10"/>
    <x v="3"/>
    <m/>
    <n v="8500"/>
    <n v="16.086420033459756"/>
    <n v="528.39599999999996"/>
    <n v="-2153209"/>
    <x v="9"/>
    <s v="Décharge"/>
    <x v="1"/>
    <s v="CONGO"/>
    <s v="ɣ"/>
  </r>
  <r>
    <d v="2018-03-07T00:00:00"/>
    <s v="Taxi Moto place rouge Sibiti - hôtel avec les cibles"/>
    <x v="0"/>
    <x v="3"/>
    <m/>
    <n v="1500"/>
    <n v="2.8387800059046628"/>
    <n v="528.39599999999996"/>
    <n v="-2154709"/>
    <x v="9"/>
    <s v="Décharge"/>
    <x v="1"/>
    <s v="CONGO"/>
    <s v="ɣ"/>
  </r>
  <r>
    <d v="2018-03-07T00:00:00"/>
    <s v="Reglement facture bonus medias portant sur l'arrestation, le 26 février à OUESSO dans la Sangha, de trois présumés trafiquants d'Ivoire-CHQ n°03593727"/>
    <x v="2"/>
    <x v="1"/>
    <m/>
    <n v="280000"/>
    <n v="529.90560110220372"/>
    <n v="528.39599999999996"/>
    <n v="-2434709"/>
    <x v="10"/>
    <n v="3593727"/>
    <x v="0"/>
    <s v="CONGO"/>
    <s v="o"/>
  </r>
  <r>
    <d v="2018-03-07T00:00:00"/>
    <s v="FRAIS RET.DEPLACE Chq n° 03593727"/>
    <x v="7"/>
    <x v="4"/>
    <m/>
    <n v="3401"/>
    <n v="6.4364605333878382"/>
    <n v="528.39599999999996"/>
    <n v="-2438110"/>
    <x v="10"/>
    <n v="3593727"/>
    <x v="1"/>
    <s v="CONGO"/>
    <s v="o"/>
  </r>
  <r>
    <d v="2018-03-07T00:00:00"/>
    <s v="Virement Grant USFWS "/>
    <x v="13"/>
    <x v="6"/>
    <n v="10315800"/>
    <m/>
    <n v="0"/>
    <n v="528.39599999999996"/>
    <n v="7877690"/>
    <x v="10"/>
    <s v="Relevé"/>
    <x v="0"/>
    <s v="CONGO"/>
    <s v="o"/>
  </r>
  <r>
    <d v="2018-03-08T00:00:00"/>
    <s v="Taxi Domicile-Rond point Koulounda pour le voyage"/>
    <x v="0"/>
    <x v="0"/>
    <m/>
    <n v="1000"/>
    <n v="1.8925200039364418"/>
    <n v="528.39599999999996"/>
    <n v="7876690"/>
    <x v="0"/>
    <s v="Décharge"/>
    <x v="0"/>
    <s v="CONGO"/>
    <s v="ɣ"/>
  </r>
  <r>
    <d v="2018-03-08T00:00:00"/>
    <s v="Taxi moto à Sibiti pour le reperage des lieux avant l'opération"/>
    <x v="0"/>
    <x v="0"/>
    <m/>
    <n v="300"/>
    <n v="0.5677560011809325"/>
    <n v="528.39599999999996"/>
    <n v="7876390"/>
    <x v="0"/>
    <s v="Décharge"/>
    <x v="0"/>
    <s v="CONGO"/>
    <s v="ɣ"/>
  </r>
  <r>
    <d v="2018-03-08T00:00:00"/>
    <s v="Ration du prévenu à Sibiti"/>
    <x v="1"/>
    <x v="0"/>
    <m/>
    <n v="1000"/>
    <n v="1.8925200039364418"/>
    <n v="528.39599999999996"/>
    <n v="7875390"/>
    <x v="0"/>
    <s v="Décharge"/>
    <x v="0"/>
    <s v="CONGO"/>
    <s v="ɣ"/>
  </r>
  <r>
    <d v="2018-03-08T00:00:00"/>
    <s v="Taxi à Sibiti moto Gendarmerie-Maison d'arrêt pour la visite geôle du soir "/>
    <x v="0"/>
    <x v="0"/>
    <m/>
    <n v="300"/>
    <n v="0.5677560011809325"/>
    <n v="528.39599999999996"/>
    <n v="7875090"/>
    <x v="0"/>
    <s v="Décharge"/>
    <x v="0"/>
    <s v="CONGO"/>
    <s v="ɣ"/>
  </r>
  <r>
    <d v="2018-03-08T00:00:00"/>
    <s v="Taxi moto à Sibiti Maison d'arrêt-Hôtel"/>
    <x v="0"/>
    <x v="0"/>
    <m/>
    <n v="300"/>
    <n v="0.5677560011809325"/>
    <n v="528.39599999999996"/>
    <n v="7874790"/>
    <x v="0"/>
    <s v="Décharge"/>
    <x v="0"/>
    <s v="CONGO"/>
    <s v="ɣ"/>
  </r>
  <r>
    <d v="2018-03-08T00:00:00"/>
    <s v="Ticket de Péage POSTE DE DJIRI"/>
    <x v="0"/>
    <x v="0"/>
    <m/>
    <n v="1000"/>
    <n v="1.8925200039364418"/>
    <n v="528.39599999999996"/>
    <n v="7873790"/>
    <x v="0"/>
    <n v="197521"/>
    <x v="0"/>
    <s v="CONGO"/>
    <s v="o"/>
  </r>
  <r>
    <d v="2018-03-08T00:00:00"/>
    <s v="Taxi:Hôtel-TGI Ouesso"/>
    <x v="0"/>
    <x v="0"/>
    <m/>
    <n v="500"/>
    <n v="0.94626000196822091"/>
    <n v="528.39599999999996"/>
    <n v="7873290"/>
    <x v="1"/>
    <s v="Décharge"/>
    <x v="0"/>
    <s v="CONGO"/>
    <s v="ɣ"/>
  </r>
  <r>
    <d v="2018-03-08T00:00:00"/>
    <s v="Taxi: TGI-Groupe Charden Farell"/>
    <x v="0"/>
    <x v="0"/>
    <m/>
    <n v="500"/>
    <n v="0.94626000196822091"/>
    <n v="528.39599999999996"/>
    <n v="7872790"/>
    <x v="1"/>
    <s v="Décharge"/>
    <x v="0"/>
    <s v="CONGO"/>
    <s v="ɣ"/>
  </r>
  <r>
    <d v="2018-03-08T00:00:00"/>
    <s v="Taxi: Groupe Charden Farell-Pharmacie"/>
    <x v="0"/>
    <x v="0"/>
    <m/>
    <n v="500"/>
    <n v="0.94626000196822091"/>
    <n v="528.39599999999996"/>
    <n v="7872290"/>
    <x v="1"/>
    <s v="Décharge"/>
    <x v="0"/>
    <s v="CONGO"/>
    <s v="ɣ"/>
  </r>
  <r>
    <d v="2018-03-08T00:00:00"/>
    <s v="Achat produit pharmaceutique-Ordonnance du prévenu Papy Bilambo"/>
    <x v="1"/>
    <x v="0"/>
    <m/>
    <n v="11400"/>
    <n v="21.574728044875435"/>
    <n v="528.39599999999996"/>
    <n v="7860890"/>
    <x v="1"/>
    <s v="OUI"/>
    <x v="0"/>
    <s v="CONGO"/>
    <s v="o"/>
  </r>
  <r>
    <d v="2018-03-08T00:00:00"/>
    <s v="Taxi: Pharmacie-Restaurant"/>
    <x v="0"/>
    <x v="0"/>
    <m/>
    <n v="500"/>
    <n v="0.94626000196822091"/>
    <n v="528.39599999999996"/>
    <n v="7860390"/>
    <x v="1"/>
    <s v="Décharge"/>
    <x v="0"/>
    <s v="CONGO"/>
    <s v="ɣ"/>
  </r>
  <r>
    <d v="2018-03-08T00:00:00"/>
    <s v="Taxi: Restaurant-Maison d'arrêt de OUESSO"/>
    <x v="0"/>
    <x v="0"/>
    <m/>
    <n v="500"/>
    <n v="0.94626000196822091"/>
    <n v="528.39599999999996"/>
    <n v="7859890"/>
    <x v="1"/>
    <s v="Décharge"/>
    <x v="0"/>
    <s v="CONGO"/>
    <s v="ɣ"/>
  </r>
  <r>
    <d v="2018-03-08T00:00:00"/>
    <s v="Ration des prévenus à Ouesso"/>
    <x v="1"/>
    <x v="0"/>
    <m/>
    <n v="8000"/>
    <n v="15.140160031491535"/>
    <n v="528.39599999999996"/>
    <n v="7851890"/>
    <x v="1"/>
    <s v="Décharge"/>
    <x v="0"/>
    <s v="CONGO"/>
    <s v="ɣ"/>
  </r>
  <r>
    <d v="2018-03-08T00:00:00"/>
    <s v="Taxi: Maison d'arrêt-Agence Océan du Nord Ouesso"/>
    <x v="0"/>
    <x v="0"/>
    <m/>
    <n v="500"/>
    <n v="0.94626000196822091"/>
    <n v="528.39599999999996"/>
    <n v="7851390"/>
    <x v="1"/>
    <s v="Décharge"/>
    <x v="0"/>
    <s v="CONGO"/>
    <s v="ɣ"/>
  </r>
  <r>
    <d v="2018-03-08T00:00:00"/>
    <s v="Taxi: Agence Océan du Nord Ouesso-Hôtel "/>
    <x v="0"/>
    <x v="0"/>
    <m/>
    <n v="500"/>
    <n v="0.94626000196822091"/>
    <n v="528.39599999999996"/>
    <n v="7850890"/>
    <x v="1"/>
    <s v="Décharge"/>
    <x v="0"/>
    <s v="CONGO"/>
    <s v="ɣ"/>
  </r>
  <r>
    <d v="2018-03-08T00:00:00"/>
    <s v="Taxi moto à Sibiti Hôtel-Hôtel deit87 et i23c (recupérer les affaires de i23c)"/>
    <x v="0"/>
    <x v="0"/>
    <m/>
    <n v="250"/>
    <n v="0.47313000098411045"/>
    <n v="528.39599999999996"/>
    <n v="7850640"/>
    <x v="14"/>
    <s v="Décharge"/>
    <x v="0"/>
    <s v="CONGO"/>
    <s v="ɣ"/>
  </r>
  <r>
    <d v="2018-03-08T00:00:00"/>
    <s v="Taxi moto à Sibiti Hôtel de it87 et i23c-Place Rouge"/>
    <x v="0"/>
    <x v="0"/>
    <m/>
    <n v="250"/>
    <n v="0.47313000098411045"/>
    <n v="528.39599999999996"/>
    <n v="7850390"/>
    <x v="14"/>
    <s v="Décharge"/>
    <x v="0"/>
    <s v="CONGO"/>
    <s v="ɣ"/>
  </r>
  <r>
    <d v="2018-03-08T00:00:00"/>
    <s v="Taxi moto à Sibiti Place Rouge-Gendarmerie"/>
    <x v="0"/>
    <x v="0"/>
    <m/>
    <n v="250"/>
    <n v="0.47313000098411045"/>
    <n v="528.39599999999996"/>
    <n v="7850140"/>
    <x v="14"/>
    <s v="Décharge"/>
    <x v="0"/>
    <s v="CONGO"/>
    <s v="ɣ"/>
  </r>
  <r>
    <d v="2018-03-08T00:00:00"/>
    <s v="Taxi moto à Sibiti Hôtel de it87 et i23c-Gare routière"/>
    <x v="0"/>
    <x v="0"/>
    <m/>
    <n v="250"/>
    <n v="0.47313000098411045"/>
    <n v="528.39599999999996"/>
    <n v="7849890"/>
    <x v="14"/>
    <s v="Décharge"/>
    <x v="0"/>
    <s v="CONGO"/>
    <s v="ɣ"/>
  </r>
  <r>
    <d v="2018-03-08T00:00:00"/>
    <s v="Taxi moto à Sibiti Gare routière-Gendarmerie"/>
    <x v="0"/>
    <x v="0"/>
    <m/>
    <n v="250"/>
    <n v="0.47313000098411045"/>
    <n v="528.39599999999996"/>
    <n v="7849640"/>
    <x v="14"/>
    <s v="Décharge"/>
    <x v="0"/>
    <s v="CONGO"/>
    <s v="ɣ"/>
  </r>
  <r>
    <d v="2018-03-08T00:00:00"/>
    <s v="Taxi moto à Sibiti Gendarmerie-Hôtel"/>
    <x v="0"/>
    <x v="0"/>
    <m/>
    <n v="250"/>
    <n v="0.47313000098411045"/>
    <n v="528.39599999999996"/>
    <n v="7849390"/>
    <x v="14"/>
    <s v="Décharge"/>
    <x v="0"/>
    <s v="CONGO"/>
    <s v="ɣ"/>
  </r>
  <r>
    <d v="2018-03-08T00:00:00"/>
    <s v="Odile-prestation février 2018"/>
    <x v="14"/>
    <x v="4"/>
    <m/>
    <n v="72000"/>
    <n v="136.26144028342381"/>
    <n v="528.39599999999996"/>
    <n v="7777390"/>
    <x v="2"/>
    <n v="13"/>
    <x v="1"/>
    <s v="CONGO"/>
    <s v="o"/>
  </r>
  <r>
    <d v="2018-03-08T00:00:00"/>
    <s v="Carburant groupe Electrogene-Bureau PALF/Mr ANIL"/>
    <x v="15"/>
    <x v="4"/>
    <m/>
    <n v="25000"/>
    <n v="47.313000098411045"/>
    <n v="528.39599999999996"/>
    <n v="7752390"/>
    <x v="2"/>
    <n v="14"/>
    <x v="1"/>
    <s v="CONGO"/>
    <s v="o"/>
  </r>
  <r>
    <d v="2018-03-08T00:00:00"/>
    <s v="Frais de transfert à Crépin/OUESSO"/>
    <x v="9"/>
    <x v="4"/>
    <m/>
    <n v="3200"/>
    <n v="6.0560640125966136"/>
    <n v="528.39599999999996"/>
    <n v="7749190"/>
    <x v="2"/>
    <s v="66/GCF"/>
    <x v="1"/>
    <s v="CONGO"/>
    <s v="o"/>
  </r>
  <r>
    <d v="2018-03-08T00:00:00"/>
    <s v="Taxi Bureau-BCI"/>
    <x v="0"/>
    <x v="2"/>
    <m/>
    <n v="2000"/>
    <n v="3.7850400078728836"/>
    <n v="528.39599999999996"/>
    <n v="7747190"/>
    <x v="2"/>
    <s v="Décharge"/>
    <x v="0"/>
    <s v="CONGO"/>
    <s v="ɣ"/>
  </r>
  <r>
    <d v="2018-03-08T00:00:00"/>
    <s v="Taxi Domicile-Rond point Koulouda pour le voyage sur Sibiti"/>
    <x v="0"/>
    <x v="0"/>
    <m/>
    <n v="2000"/>
    <n v="3.7850400078728836"/>
    <n v="528.39599999999996"/>
    <n v="7745190"/>
    <x v="3"/>
    <s v="Décharge"/>
    <x v="0"/>
    <s v="CONGO"/>
    <s v="ɣ"/>
  </r>
  <r>
    <d v="2018-03-08T00:00:00"/>
    <s v="Taxi moto à Sibiti Hôtel-Gendarmerie"/>
    <x v="0"/>
    <x v="0"/>
    <m/>
    <n v="300"/>
    <n v="0.5677560011809325"/>
    <n v="528.39599999999996"/>
    <n v="7744890"/>
    <x v="3"/>
    <s v="Décharge"/>
    <x v="0"/>
    <s v="CONGO"/>
    <s v="ɣ"/>
  </r>
  <r>
    <d v="2018-03-08T00:00:00"/>
    <s v="Taxi moto à Sibiti Gendarmerie-Gare routière pour extraire l'indic"/>
    <x v="0"/>
    <x v="0"/>
    <m/>
    <n v="300"/>
    <n v="0.5677560011809325"/>
    <n v="528.39599999999996"/>
    <n v="7744590"/>
    <x v="3"/>
    <s v="Décharge"/>
    <x v="0"/>
    <s v="CONGO"/>
    <s v="ɣ"/>
  </r>
  <r>
    <d v="2018-03-08T00:00:00"/>
    <s v="Taxi moto à Sibiti Gare  Routière-Gendarmerie pour rejoindre Herick, Jack Bénisson et Bley"/>
    <x v="0"/>
    <x v="0"/>
    <m/>
    <n v="300"/>
    <n v="0.5677560011809325"/>
    <n v="528.39599999999996"/>
    <n v="7744290"/>
    <x v="3"/>
    <s v="Décharge"/>
    <x v="0"/>
    <s v="CONGO"/>
    <s v="ɣ"/>
  </r>
  <r>
    <d v="2018-03-08T00:00:00"/>
    <s v="Ration du prévenu à Sibiti"/>
    <x v="1"/>
    <x v="0"/>
    <m/>
    <n v="1500"/>
    <n v="2.8387800059046628"/>
    <n v="528.39599999999996"/>
    <n v="7742790"/>
    <x v="3"/>
    <s v="Décharge"/>
    <x v="0"/>
    <s v="CONGO"/>
    <s v="ɣ"/>
  </r>
  <r>
    <d v="2018-03-08T00:00:00"/>
    <s v="Taxi moto à Sibiti Gendarmerie-Restaurant"/>
    <x v="0"/>
    <x v="0"/>
    <m/>
    <n v="300"/>
    <n v="0.5677560011809325"/>
    <n v="528.39599999999996"/>
    <n v="7742490"/>
    <x v="3"/>
    <s v="Décharge"/>
    <x v="0"/>
    <s v="CONGO"/>
    <s v="ɣ"/>
  </r>
  <r>
    <d v="2018-03-08T00:00:00"/>
    <s v="Taxi moto à Sibiti Restaurant-Hôtel"/>
    <x v="0"/>
    <x v="0"/>
    <m/>
    <n v="300"/>
    <n v="0.5677560011809325"/>
    <n v="528.39599999999996"/>
    <n v="7742190"/>
    <x v="3"/>
    <s v="Décharge"/>
    <x v="0"/>
    <s v="CONGO"/>
    <s v="ɣ"/>
  </r>
  <r>
    <d v="2018-03-08T00:00:00"/>
    <s v="Taxi hôtel-Place rouge-Marché-Hôtel (rencontre avec les cibles)"/>
    <x v="0"/>
    <x v="3"/>
    <m/>
    <n v="2500"/>
    <n v="4.731300009841104"/>
    <n v="528.39599999999996"/>
    <n v="7739690"/>
    <x v="4"/>
    <s v="Décharge"/>
    <x v="1"/>
    <s v="CONGO"/>
    <s v="ɣ"/>
  </r>
  <r>
    <d v="2018-03-08T00:00:00"/>
    <s v="Achat dejeuner, repas et transport (renforcement confiance avec la cible)"/>
    <x v="10"/>
    <x v="3"/>
    <m/>
    <n v="7000"/>
    <n v="13.247640027555093"/>
    <n v="528.39599999999996"/>
    <n v="7732690"/>
    <x v="4"/>
    <s v="Décharge"/>
    <x v="1"/>
    <s v="CONGO"/>
    <s v="ɣ"/>
  </r>
  <r>
    <d v="2018-03-08T00:00:00"/>
    <s v="Paiement frais d'hôtel 01 nuitée du 07 au 08 mars 2018"/>
    <x v="6"/>
    <x v="3"/>
    <m/>
    <n v="10000"/>
    <n v="18.925200039364416"/>
    <n v="528.39599999999996"/>
    <n v="7722690"/>
    <x v="4"/>
    <n v="1572"/>
    <x v="1"/>
    <s v="CONGO"/>
    <s v="o"/>
  </r>
  <r>
    <d v="2018-03-08T00:00:00"/>
    <s v="Taxi hôtel-Banque-Place rouge-Gare routière (retrait fictif et départ pour la gare routière)"/>
    <x v="0"/>
    <x v="3"/>
    <m/>
    <n v="1500"/>
    <n v="2.8387800059046628"/>
    <n v="528.39599999999996"/>
    <n v="7721190"/>
    <x v="4"/>
    <s v="Décharge"/>
    <x v="1"/>
    <s v="CONGO"/>
    <s v="ɣ"/>
  </r>
  <r>
    <d v="2018-03-08T00:00:00"/>
    <s v="Paiement frais d'hôtel nuitée du Chauffeur du 08 au 09/03/2018 à Madingou"/>
    <x v="6"/>
    <x v="5"/>
    <m/>
    <n v="15000"/>
    <n v="28.387800059046626"/>
    <n v="528.39599999999996"/>
    <n v="7706190"/>
    <x v="4"/>
    <n v="38"/>
    <x v="1"/>
    <s v="CONGO"/>
    <s v="o"/>
  </r>
  <r>
    <d v="2018-03-08T00:00:00"/>
    <s v="Paiement frais d'hôtel nuitée à Madingou du 08 au 09/03/2018"/>
    <x v="6"/>
    <x v="3"/>
    <m/>
    <n v="15000"/>
    <n v="28.387800059046626"/>
    <n v="528.39599999999996"/>
    <n v="7691190"/>
    <x v="4"/>
    <n v="36"/>
    <x v="1"/>
    <s v="CONGO"/>
    <s v="o"/>
  </r>
  <r>
    <d v="2018-03-08T00:00:00"/>
    <s v="Taxi à BZV : Domicile - Rond point Koulounda pour Sibiti "/>
    <x v="0"/>
    <x v="0"/>
    <m/>
    <n v="1000"/>
    <n v="1.8925200039364418"/>
    <n v="528.39599999999996"/>
    <n v="7690190"/>
    <x v="6"/>
    <s v="Décharge"/>
    <x v="0"/>
    <s v="CONGO"/>
    <s v="ɣ"/>
  </r>
  <r>
    <d v="2018-03-08T00:00:00"/>
    <s v="Food allowance du chauffeur Guy à Sibiti du 08 au 09 mars 2018"/>
    <x v="6"/>
    <x v="0"/>
    <m/>
    <n v="20000"/>
    <n v="37.850400078728832"/>
    <n v="528.39599999999996"/>
    <n v="7670190"/>
    <x v="6"/>
    <s v="Oui"/>
    <x v="0"/>
    <s v="CONGO"/>
    <s v="ɣ"/>
  </r>
  <r>
    <d v="2018-03-08T00:00:00"/>
    <s v="Achat Carburant de la voiture louée-opération du 08 mars à SIBITI ( retour des indiques à BZV )"/>
    <x v="0"/>
    <x v="5"/>
    <m/>
    <n v="30000"/>
    <n v="56.775600118093251"/>
    <n v="528.39599999999996"/>
    <n v="7640190"/>
    <x v="6"/>
    <n v="15"/>
    <x v="1"/>
    <s v="CONGO"/>
    <s v="o"/>
  </r>
  <r>
    <d v="2018-03-08T00:00:00"/>
    <s v="Taxi à Sibiti : hôtel - gendarmerie pour l'opération Jitel "/>
    <x v="0"/>
    <x v="0"/>
    <m/>
    <n v="300"/>
    <n v="0.5677560011809325"/>
    <n v="528.39599999999996"/>
    <n v="7639890"/>
    <x v="6"/>
    <s v="Décharge"/>
    <x v="0"/>
    <s v="CONGO"/>
    <s v="ɣ"/>
  </r>
  <r>
    <d v="2018-03-08T00:00:00"/>
    <s v="Taxi à Sibiti : Gendarmerie -restaurant - hôtel après l'opération Jitel "/>
    <x v="0"/>
    <x v="0"/>
    <m/>
    <n v="600"/>
    <n v="1.135512002361865"/>
    <n v="528.39599999999996"/>
    <n v="7639290"/>
    <x v="6"/>
    <s v="Décharge"/>
    <x v="0"/>
    <s v="CONGO"/>
    <s v="ɣ"/>
  </r>
  <r>
    <d v="2018-03-08T00:00:00"/>
    <s v="Paiement Frais d'hôtel pour une demi nuitée du chauffeur Guy à Sibiti "/>
    <x v="6"/>
    <x v="0"/>
    <m/>
    <n v="7500"/>
    <n v="14.193900029523313"/>
    <n v="528.39599999999996"/>
    <n v="7631790"/>
    <x v="6"/>
    <n v="189"/>
    <x v="0"/>
    <s v="CONGO"/>
    <s v="o"/>
  </r>
  <r>
    <d v="2018-03-08T00:00:00"/>
    <s v="Bonus des gendarmes + carburant à Sibiti  ( opération Jitel )"/>
    <x v="2"/>
    <x v="5"/>
    <m/>
    <n v="105000"/>
    <n v="198.71460041332639"/>
    <n v="528.39599999999996"/>
    <n v="7526790"/>
    <x v="6"/>
    <s v="Oui"/>
    <x v="1"/>
    <s v="CONGO"/>
    <s v="o"/>
  </r>
  <r>
    <d v="2018-03-08T00:00:00"/>
    <s v="Taxi Domicile -Bureau"/>
    <x v="0"/>
    <x v="3"/>
    <m/>
    <n v="1000"/>
    <n v="1.8925200039364418"/>
    <n v="528.39599999999996"/>
    <n v="7525790"/>
    <x v="7"/>
    <s v="Decharge"/>
    <x v="1"/>
    <s v="CONGO"/>
    <s v="ɣ"/>
  </r>
  <r>
    <d v="2018-03-08T00:00:00"/>
    <s v="Food allowance pendant la pause"/>
    <x v="3"/>
    <x v="3"/>
    <m/>
    <n v="1000"/>
    <n v="1.8925200039364418"/>
    <n v="528.39599999999996"/>
    <n v="7524790"/>
    <x v="7"/>
    <s v="Decharge"/>
    <x v="1"/>
    <s v="CONGO"/>
    <s v="ɣ"/>
  </r>
  <r>
    <d v="2018-03-08T00:00:00"/>
    <s v="Taxi Bureau-Marché Mikalou"/>
    <x v="0"/>
    <x v="3"/>
    <m/>
    <n v="1000"/>
    <n v="1.8925200039364418"/>
    <n v="528.39599999999996"/>
    <n v="7523790"/>
    <x v="7"/>
    <s v="Decharge"/>
    <x v="1"/>
    <s v="CONGO"/>
    <s v="ɣ"/>
  </r>
  <r>
    <d v="2018-03-08T00:00:00"/>
    <s v="Taxi mikalou-bureau"/>
    <x v="0"/>
    <x v="3"/>
    <m/>
    <n v="1000"/>
    <n v="1.8925200039364418"/>
    <n v="528.39599999999996"/>
    <n v="7522790"/>
    <x v="7"/>
    <s v="Decharge"/>
    <x v="1"/>
    <s v="CONGO"/>
    <s v="ɣ"/>
  </r>
  <r>
    <d v="2018-03-08T00:00:00"/>
    <s v="Taxi Bureau-Domicile"/>
    <x v="0"/>
    <x v="3"/>
    <m/>
    <n v="1000"/>
    <n v="1.8925200039364418"/>
    <n v="528.39599999999996"/>
    <n v="7521790"/>
    <x v="7"/>
    <s v="Decharge"/>
    <x v="1"/>
    <s v="CONGO"/>
    <s v="ɣ"/>
  </r>
  <r>
    <d v="2018-03-08T00:00:00"/>
    <s v="Taxi domicile-Bureau"/>
    <x v="0"/>
    <x v="0"/>
    <m/>
    <n v="1000"/>
    <n v="1.8925200039364418"/>
    <n v="528.39599999999996"/>
    <n v="7520790"/>
    <x v="8"/>
    <s v="Décharge"/>
    <x v="0"/>
    <s v="CONGO"/>
    <s v="ɣ"/>
  </r>
  <r>
    <d v="2018-03-08T00:00:00"/>
    <s v="Food allowance pendant la pause"/>
    <x v="3"/>
    <x v="0"/>
    <m/>
    <n v="1000"/>
    <n v="1.8925200039364418"/>
    <n v="528.39599999999996"/>
    <n v="7519790"/>
    <x v="8"/>
    <s v="Décharge"/>
    <x v="0"/>
    <s v="CONGO"/>
    <s v="ɣ"/>
  </r>
  <r>
    <d v="2018-03-08T00:00:00"/>
    <s v="Taxi Bureau-domicile"/>
    <x v="0"/>
    <x v="0"/>
    <m/>
    <n v="1000"/>
    <n v="1.8925200039364418"/>
    <n v="528.39599999999996"/>
    <n v="7518790"/>
    <x v="8"/>
    <s v="Décharge"/>
    <x v="0"/>
    <s v="CONGO"/>
    <s v="ɣ"/>
  </r>
  <r>
    <d v="2018-03-08T00:00:00"/>
    <s v="Paiement Frais d'hôtel à Madingou-poste 01 nuitée du 08 au 09/03/2018"/>
    <x v="6"/>
    <x v="3"/>
    <m/>
    <n v="15000"/>
    <n v="28.387800059046626"/>
    <n v="528.39599999999996"/>
    <n v="7503790"/>
    <x v="9"/>
    <n v="37"/>
    <x v="1"/>
    <s v="CONGO"/>
    <s v="o"/>
  </r>
  <r>
    <d v="2018-03-08T00:00:00"/>
    <s v="Food allowance mission de zanaga du 01 au 09/03/2018"/>
    <x v="6"/>
    <x v="3"/>
    <m/>
    <n v="90000"/>
    <n v="170.32680035427975"/>
    <n v="528.39599999999996"/>
    <n v="7413790"/>
    <x v="9"/>
    <s v="Décharge"/>
    <x v="1"/>
    <s v="CONGO"/>
    <s v="ɣ"/>
  </r>
  <r>
    <d v="2018-03-08T00:00:00"/>
    <s v="FRAIS RET.DEPLACE Chq n°03593728"/>
    <x v="7"/>
    <x v="4"/>
    <m/>
    <n v="3401"/>
    <n v="6.4364605333878382"/>
    <n v="528.39599999999996"/>
    <n v="7410389"/>
    <x v="10"/>
    <n v="3593728"/>
    <x v="1"/>
    <s v="CONGO"/>
    <s v="o"/>
  </r>
  <r>
    <d v="2018-03-08T00:00:00"/>
    <s v="Maitre MOUYETI Scrutin pour solde du contrat d'engagement d'avaocat du 28 novembre 1er cas-OWANDO/CHQ N 03593729"/>
    <x v="12"/>
    <x v="0"/>
    <m/>
    <n v="300000"/>
    <n v="567.75600118093257"/>
    <n v="528.39599999999996"/>
    <n v="7110389"/>
    <x v="10"/>
    <n v="3593729"/>
    <x v="0"/>
    <s v="CONGO"/>
    <s v="o"/>
  </r>
  <r>
    <d v="2018-03-08T00:00:00"/>
    <s v="Maitre MOUYETI Scrutin pour solde du contrat d'engagement d'avaocat du 28 novembre 2eme cas-OWANDO/CHQ N 03593729"/>
    <x v="12"/>
    <x v="0"/>
    <m/>
    <n v="300000"/>
    <n v="567.75600118093257"/>
    <n v="528.39599999999996"/>
    <n v="6810389"/>
    <x v="10"/>
    <n v="3593729"/>
    <x v="0"/>
    <s v="CONGO"/>
    <s v="o"/>
  </r>
  <r>
    <d v="2018-03-08T00:00:00"/>
    <s v="FRAIS RET.DEPLACE Chq n°03593729"/>
    <x v="7"/>
    <x v="4"/>
    <m/>
    <n v="3401"/>
    <n v="6.4364605333878382"/>
    <n v="528.39599999999996"/>
    <n v="6806988"/>
    <x v="10"/>
    <n v="3593729"/>
    <x v="1"/>
    <s v="CONGO"/>
    <s v="o"/>
  </r>
  <r>
    <d v="2018-03-08T00:00:00"/>
    <s v="Honoraires de consultation I23c-février 2018/CHQ N 03592872"/>
    <x v="3"/>
    <x v="3"/>
    <m/>
    <n v="250000"/>
    <n v="473.13000098411044"/>
    <n v="528.39599999999996"/>
    <n v="6556988"/>
    <x v="10"/>
    <n v="3592872"/>
    <x v="1"/>
    <s v="CONGO"/>
    <s v="o"/>
  </r>
  <r>
    <d v="2018-03-08T00:00:00"/>
    <s v="FRAIS RET.DEPLACE Chq n°03592872"/>
    <x v="7"/>
    <x v="4"/>
    <m/>
    <n v="3401"/>
    <n v="6.4364605333878382"/>
    <n v="528.39599999999996"/>
    <n v="6553587"/>
    <x v="10"/>
    <n v="3592872"/>
    <x v="1"/>
    <s v="CONGO"/>
    <s v="o"/>
  </r>
  <r>
    <d v="2018-03-09T00:00:00"/>
    <s v="Taxi moto à Sibiti Hôtel-Maison d'arrêt pour la visite geôle du matin"/>
    <x v="0"/>
    <x v="0"/>
    <m/>
    <n v="300"/>
    <n v="0.5677560011809325"/>
    <n v="528.39599999999996"/>
    <n v="6553287"/>
    <x v="0"/>
    <s v="Décharge"/>
    <x v="0"/>
    <s v="CONGO"/>
    <s v="ɣ"/>
  </r>
  <r>
    <d v="2018-03-09T00:00:00"/>
    <s v="Ration du prévenu à Sibiti"/>
    <x v="1"/>
    <x v="0"/>
    <m/>
    <n v="1000"/>
    <n v="1.8925200039364418"/>
    <n v="528.39599999999996"/>
    <n v="6552287"/>
    <x v="0"/>
    <s v="Décharge"/>
    <x v="0"/>
    <s v="CONGO"/>
    <s v="ɣ"/>
  </r>
  <r>
    <d v="2018-03-09T00:00:00"/>
    <s v="Taxi moto à Sibiti Maison d'arrêt-Gendarmerie pour rejoindre Hérick et les autres "/>
    <x v="0"/>
    <x v="0"/>
    <m/>
    <n v="300"/>
    <n v="0.5677560011809325"/>
    <n v="528.39599999999996"/>
    <n v="6551987"/>
    <x v="0"/>
    <s v="Décharge"/>
    <x v="0"/>
    <s v="CONGO"/>
    <s v="ɣ"/>
  </r>
  <r>
    <d v="2018-03-09T00:00:00"/>
    <s v="Taxi moto à Sibiti-Gendarmerie-Maison d'arrêt pour la visite geôle du soir"/>
    <x v="0"/>
    <x v="0"/>
    <m/>
    <n v="300"/>
    <n v="0.5677560011809325"/>
    <n v="528.39599999999996"/>
    <n v="6551687"/>
    <x v="0"/>
    <s v="Décharge"/>
    <x v="0"/>
    <s v="CONGO"/>
    <s v="ɣ"/>
  </r>
  <r>
    <d v="2018-03-09T00:00:00"/>
    <s v="Ration du prévenu à Sibiti"/>
    <x v="1"/>
    <x v="0"/>
    <m/>
    <n v="1000"/>
    <n v="1.8925200039364418"/>
    <n v="528.39599999999996"/>
    <n v="6550687"/>
    <x v="0"/>
    <s v="Décharge"/>
    <x v="0"/>
    <s v="CONGO"/>
    <s v="ɣ"/>
  </r>
  <r>
    <d v="2018-03-09T00:00:00"/>
    <s v="Taxi moto à Sibiti Maison d'arrêt-Hôtel"/>
    <x v="0"/>
    <x v="0"/>
    <m/>
    <n v="300"/>
    <n v="0.5677560011809325"/>
    <n v="528.39599999999996"/>
    <n v="6550387"/>
    <x v="0"/>
    <s v="Décharge"/>
    <x v="0"/>
    <s v="CONGO"/>
    <s v="ɣ"/>
  </r>
  <r>
    <d v="2018-03-09T00:00:00"/>
    <s v="Paiement Frais d'hôtel 12 Nuitées: du 25/02/2018 au 09/03/2018 à Ouesso"/>
    <x v="6"/>
    <x v="0"/>
    <m/>
    <n v="180000"/>
    <n v="340.65360070855951"/>
    <n v="528.39599999999996"/>
    <n v="6370387"/>
    <x v="1"/>
    <n v="9"/>
    <x v="0"/>
    <s v="CONGO"/>
    <s v="o"/>
  </r>
  <r>
    <d v="2018-03-09T00:00:00"/>
    <s v="Paiement Frais d'hôtel 02 Nuitées de Maitre Séverin du 07 au 09/03/2018 à Ouesso"/>
    <x v="12"/>
    <x v="0"/>
    <m/>
    <n v="30000"/>
    <n v="56.775600118093251"/>
    <n v="528.39599999999996"/>
    <n v="6340387"/>
    <x v="1"/>
    <n v="10"/>
    <x v="0"/>
    <s v="CONGO"/>
    <s v="o"/>
  </r>
  <r>
    <d v="2018-03-09T00:00:00"/>
    <s v="Food Allowance du 1er au 8/03/2018 à Ouesso"/>
    <x v="6"/>
    <x v="0"/>
    <m/>
    <n v="80000"/>
    <n v="151.40160031491533"/>
    <n v="528.39599999999996"/>
    <n v="6260387"/>
    <x v="1"/>
    <s v="Décharge"/>
    <x v="0"/>
    <s v="CONGO"/>
    <s v="ɣ"/>
  </r>
  <r>
    <d v="2018-03-09T00:00:00"/>
    <s v="Taxi: Hôtel-Agence Océan du Nord Ouesso"/>
    <x v="0"/>
    <x v="0"/>
    <m/>
    <n v="500"/>
    <n v="0.94626000196822091"/>
    <n v="528.39599999999996"/>
    <n v="6259887"/>
    <x v="1"/>
    <s v="Décharge"/>
    <x v="0"/>
    <s v="CONGO"/>
    <s v="ɣ"/>
  </r>
  <r>
    <d v="2018-03-09T00:00:00"/>
    <s v="Achat billet: Ouesso-Owando"/>
    <x v="0"/>
    <x v="0"/>
    <m/>
    <n v="10000"/>
    <n v="18.925200039364416"/>
    <n v="528.39599999999996"/>
    <n v="6249887"/>
    <x v="1"/>
    <s v="OUI"/>
    <x v="0"/>
    <s v="CONGO"/>
    <s v="o"/>
  </r>
  <r>
    <d v="2018-03-09T00:00:00"/>
    <s v="Taxi moto: Pont Owando-Groupe Charden Farell Owando"/>
    <x v="0"/>
    <x v="0"/>
    <m/>
    <n v="300"/>
    <n v="0.5677560011809325"/>
    <n v="528.39599999999996"/>
    <n v="6249587"/>
    <x v="1"/>
    <s v="Décharge"/>
    <x v="0"/>
    <s v="CONGO"/>
    <s v="ɣ"/>
  </r>
  <r>
    <d v="2018-03-09T00:00:00"/>
    <s v="Taxi moto: GCF-Hôtel "/>
    <x v="0"/>
    <x v="0"/>
    <m/>
    <n v="300"/>
    <n v="0.5677560011809325"/>
    <n v="528.39599999999996"/>
    <n v="6249287"/>
    <x v="1"/>
    <s v="Décharge"/>
    <x v="0"/>
    <s v="CONGO"/>
    <s v="ɣ"/>
  </r>
  <r>
    <d v="2018-03-09T00:00:00"/>
    <s v="Taxi moto: Hôtel-Maison d'arrêt Owando"/>
    <x v="0"/>
    <x v="0"/>
    <m/>
    <n v="300"/>
    <n v="0.5677560011809325"/>
    <n v="528.39599999999996"/>
    <n v="6248987"/>
    <x v="1"/>
    <s v="Décharge"/>
    <x v="0"/>
    <s v="CONGO"/>
    <s v="ɣ"/>
  </r>
  <r>
    <d v="2018-03-09T00:00:00"/>
    <s v="Ration des prévenus à Owando"/>
    <x v="1"/>
    <x v="0"/>
    <m/>
    <n v="2000"/>
    <n v="3.7850400078728836"/>
    <n v="528.39599999999996"/>
    <n v="6246987"/>
    <x v="1"/>
    <s v="Décharge"/>
    <x v="0"/>
    <s v="CONGO"/>
    <s v="ɣ"/>
  </r>
  <r>
    <d v="2018-03-09T00:00:00"/>
    <s v="Taxi moto: Maison d'arrêt-Agence Océan du Nord d'Owando"/>
    <x v="0"/>
    <x v="0"/>
    <m/>
    <n v="300"/>
    <n v="0.5677560011809325"/>
    <n v="528.39599999999996"/>
    <n v="6246687"/>
    <x v="1"/>
    <s v="Décharge"/>
    <x v="0"/>
    <s v="CONGO"/>
    <s v="ɣ"/>
  </r>
  <r>
    <d v="2018-03-09T00:00:00"/>
    <s v="Taxi moto: Agence Océan du Nord Owando-Hôtel"/>
    <x v="0"/>
    <x v="0"/>
    <m/>
    <n v="300"/>
    <n v="0.5677560011809325"/>
    <n v="528.39599999999996"/>
    <n v="6246387"/>
    <x v="1"/>
    <s v="Décharge"/>
    <x v="0"/>
    <s v="CONGO"/>
    <s v="ɣ"/>
  </r>
  <r>
    <d v="2018-03-09T00:00:00"/>
    <s v="Paiement Frais d'hôtel 01 Nuitée à Owando du 09 au 10/03/2018"/>
    <x v="6"/>
    <x v="0"/>
    <m/>
    <n v="15000"/>
    <n v="28.387800059046626"/>
    <n v="528.39599999999996"/>
    <n v="6231387"/>
    <x v="1"/>
    <n v="396"/>
    <x v="0"/>
    <s v="CONGO"/>
    <s v="o"/>
  </r>
  <r>
    <d v="2018-03-09T00:00:00"/>
    <s v="Food Allowance du 09 au 10/03/2018 à OWANDO"/>
    <x v="6"/>
    <x v="0"/>
    <m/>
    <n v="20000"/>
    <n v="37.850400078728832"/>
    <n v="528.39599999999996"/>
    <n v="6211387"/>
    <x v="1"/>
    <s v="Décharge"/>
    <x v="0"/>
    <s v="CONGO"/>
    <s v="ɣ"/>
  </r>
  <r>
    <d v="2018-03-09T00:00:00"/>
    <s v="Taxi moto à Sibiti Hôtel-Gendarmerie"/>
    <x v="0"/>
    <x v="0"/>
    <m/>
    <n v="250"/>
    <n v="0.47313000098411045"/>
    <n v="528.39599999999996"/>
    <n v="6211137"/>
    <x v="14"/>
    <s v="Décharge"/>
    <x v="0"/>
    <s v="CONGO"/>
    <s v="ɣ"/>
  </r>
  <r>
    <d v="2018-03-09T00:00:00"/>
    <s v="Taxi moto à Sibiti Gendarmerie-Marché"/>
    <x v="0"/>
    <x v="0"/>
    <m/>
    <n v="250"/>
    <n v="0.47313000098411045"/>
    <n v="528.39599999999996"/>
    <n v="6210887"/>
    <x v="14"/>
    <s v="Décharge"/>
    <x v="0"/>
    <s v="CONGO"/>
    <s v="ɣ"/>
  </r>
  <r>
    <d v="2018-03-09T00:00:00"/>
    <s v="Achat d'un décametre pour mensurations des scellés"/>
    <x v="5"/>
    <x v="4"/>
    <m/>
    <n v="3000"/>
    <n v="5.6775600118093257"/>
    <n v="528.39599999999996"/>
    <n v="6207887"/>
    <x v="14"/>
    <s v="Oui"/>
    <x v="1"/>
    <s v="CONGO"/>
    <s v="o"/>
  </r>
  <r>
    <d v="2018-03-09T00:00:00"/>
    <s v="Taxi moto à Sibiti Marché-Hôtel"/>
    <x v="0"/>
    <x v="0"/>
    <m/>
    <n v="250"/>
    <n v="0.47313000098411045"/>
    <n v="528.39599999999996"/>
    <n v="6207637"/>
    <x v="14"/>
    <s v="Décharge"/>
    <x v="0"/>
    <s v="CONGO"/>
    <s v="ɣ"/>
  </r>
  <r>
    <d v="2018-03-09T00:00:00"/>
    <s v="Taxi moto à Sibiti Hôtel-Gendarmerie"/>
    <x v="0"/>
    <x v="0"/>
    <m/>
    <n v="250"/>
    <n v="0.47313000098411045"/>
    <n v="528.39599999999996"/>
    <n v="6207387"/>
    <x v="14"/>
    <s v="Décharge"/>
    <x v="0"/>
    <s v="CONGO"/>
    <s v="ɣ"/>
  </r>
  <r>
    <d v="2018-03-09T00:00:00"/>
    <s v="Taxi moto à Sibiti Gendarmerie-Hôtel"/>
    <x v="0"/>
    <x v="0"/>
    <m/>
    <n v="250"/>
    <n v="0.47313000098411045"/>
    <n v="528.39599999999996"/>
    <n v="6207137"/>
    <x v="14"/>
    <s v="Décharge"/>
    <x v="0"/>
    <s v="CONGO"/>
    <s v="ɣ"/>
  </r>
  <r>
    <d v="2018-03-09T00:00:00"/>
    <s v="i23c-bonus opération Sibiti du 08 mars 2018"/>
    <x v="2"/>
    <x v="5"/>
    <m/>
    <n v="50000"/>
    <n v="94.626000196822091"/>
    <n v="528.39599999999996"/>
    <n v="6157137"/>
    <x v="2"/>
    <n v="16"/>
    <x v="1"/>
    <s v="CONGO"/>
    <s v="o"/>
  </r>
  <r>
    <d v="2018-03-09T00:00:00"/>
    <s v="it87-bonus opération Sibiti du 08 mars 2018"/>
    <x v="2"/>
    <x v="5"/>
    <m/>
    <n v="50000"/>
    <n v="94.626000196822091"/>
    <n v="528.39599999999996"/>
    <n v="6107137"/>
    <x v="2"/>
    <n v="18"/>
    <x v="1"/>
    <s v="CONGO"/>
    <s v="o"/>
  </r>
  <r>
    <d v="2018-03-09T00:00:00"/>
    <s v="Achat billet OUESSO-BZV/Me Séverin BIYOUDI"/>
    <x v="12"/>
    <x v="0"/>
    <m/>
    <n v="15000"/>
    <n v="28.387800059046626"/>
    <n v="528.39599999999996"/>
    <n v="6092137"/>
    <x v="1"/>
    <s v="090305006565--34"/>
    <x v="0"/>
    <s v="CONGO"/>
    <s v="o"/>
  </r>
  <r>
    <d v="2018-03-09T00:00:00"/>
    <s v="Frais de transfert à Crépin/OWANDO"/>
    <x v="9"/>
    <x v="4"/>
    <m/>
    <n v="4000"/>
    <n v="7.5700800157457673"/>
    <n v="528.39599999999996"/>
    <n v="6088137"/>
    <x v="2"/>
    <s v="84/GCF"/>
    <x v="1"/>
    <s v="CONGO"/>
    <s v="o"/>
  </r>
  <r>
    <d v="2018-03-09T00:00:00"/>
    <s v="Taxi: bureau-parquet pour depot courriers PG/ aller-retour"/>
    <x v="0"/>
    <x v="0"/>
    <m/>
    <n v="2000"/>
    <n v="3.7850400078728836"/>
    <n v="528.39599999999996"/>
    <n v="6086137"/>
    <x v="12"/>
    <s v="Décharge"/>
    <x v="0"/>
    <s v="CONGO"/>
    <s v="ɣ"/>
  </r>
  <r>
    <d v="2018-03-09T00:00:00"/>
    <s v="Taxi Office_Ambassade UE (visite maison)_MEF_WCS_Office"/>
    <x v="0"/>
    <x v="2"/>
    <m/>
    <n v="4000"/>
    <n v="7.5700800157457673"/>
    <n v="528.39599999999996"/>
    <n v="6082137"/>
    <x v="13"/>
    <s v="Décharge"/>
    <x v="0"/>
    <s v="CONGO"/>
    <s v="ɣ"/>
  </r>
  <r>
    <d v="2018-03-09T00:00:00"/>
    <s v="Taxi moto à Sibiti Hôtel-Gendarmerie"/>
    <x v="0"/>
    <x v="0"/>
    <m/>
    <n v="300"/>
    <n v="0.5677560011809325"/>
    <n v="528.39599999999996"/>
    <n v="6081837"/>
    <x v="3"/>
    <s v="Décharge"/>
    <x v="0"/>
    <s v="CONGO"/>
    <s v="ɣ"/>
  </r>
  <r>
    <d v="2018-03-09T00:00:00"/>
    <s v="Ration du prévenu à Sibiti"/>
    <x v="1"/>
    <x v="0"/>
    <m/>
    <n v="1500"/>
    <n v="2.8387800059046628"/>
    <n v="528.39599999999996"/>
    <n v="6080337"/>
    <x v="3"/>
    <s v="Décharge"/>
    <x v="0"/>
    <s v="CONGO"/>
    <s v="ɣ"/>
  </r>
  <r>
    <d v="2018-03-09T00:00:00"/>
    <s v="Taxi moto à Sibiti Gendarmerie-Restaurant"/>
    <x v="0"/>
    <x v="0"/>
    <m/>
    <n v="300"/>
    <n v="0.5677560011809325"/>
    <n v="528.39599999999996"/>
    <n v="6080037"/>
    <x v="3"/>
    <s v="Décharge"/>
    <x v="0"/>
    <s v="CONGO"/>
    <s v="ɣ"/>
  </r>
  <r>
    <d v="2018-03-09T00:00:00"/>
    <s v="Taxi moto à Sibiti Restaurant-Hôtel"/>
    <x v="0"/>
    <x v="0"/>
    <m/>
    <n v="300"/>
    <n v="0.5677560011809325"/>
    <n v="528.39599999999996"/>
    <n v="6079737"/>
    <x v="3"/>
    <s v="Décharge"/>
    <x v="0"/>
    <s v="CONGO"/>
    <s v="ɣ"/>
  </r>
  <r>
    <d v="2018-03-09T00:00:00"/>
    <s v="Food allowance mission Sibiti du 01 au 09/03/18"/>
    <x v="6"/>
    <x v="3"/>
    <m/>
    <n v="90000"/>
    <n v="170.32680035427975"/>
    <n v="528.39599999999996"/>
    <n v="5989737"/>
    <x v="4"/>
    <s v="Décharge"/>
    <x v="1"/>
    <s v="CONGO"/>
    <s v="ɣ"/>
  </r>
  <r>
    <d v="2018-03-09T00:00:00"/>
    <s v="Ticket de péage POSTE DE DJIRI"/>
    <x v="0"/>
    <x v="3"/>
    <m/>
    <n v="1000"/>
    <n v="1.8925200039364418"/>
    <n v="528.39599999999996"/>
    <n v="5988737"/>
    <x v="4"/>
    <n v="193751"/>
    <x v="1"/>
    <s v="CONGO"/>
    <s v="o"/>
  </r>
  <r>
    <d v="2018-03-09T00:00:00"/>
    <s v="Taxi bureau-Ouenze (arrivé à Brazzaville)"/>
    <x v="0"/>
    <x v="3"/>
    <m/>
    <n v="1500"/>
    <n v="2.8387800059046628"/>
    <n v="528.39599999999996"/>
    <n v="5987237"/>
    <x v="4"/>
    <s v="Décharge"/>
    <x v="1"/>
    <s v="CONGO"/>
    <s v="ɣ"/>
  </r>
  <r>
    <d v="2018-03-09T00:00:00"/>
    <s v="Taxi bureau PNR- Agence SNE pour payer la facture d’electricite "/>
    <x v="0"/>
    <x v="3"/>
    <m/>
    <n v="1000"/>
    <n v="1.8925200039364418"/>
    <n v="528.39599999999996"/>
    <n v="5986237"/>
    <x v="5"/>
    <s v="Décharge"/>
    <x v="1"/>
    <s v="CONGO"/>
    <s v="ɤ"/>
  </r>
  <r>
    <d v="2018-03-09T00:00:00"/>
    <s v="Paiement de la facture d'éléctricité pour la période de Janvier-Février/Bureau de BZV"/>
    <x v="15"/>
    <x v="4"/>
    <m/>
    <n v="25546"/>
    <n v="48.346316020560344"/>
    <n v="528.39599999999996"/>
    <n v="5960691"/>
    <x v="5"/>
    <m/>
    <x v="1"/>
    <s v="CONGO"/>
    <s v="o"/>
  </r>
  <r>
    <d v="2018-03-09T00:00:00"/>
    <s v="Taxi SNE Camp Clairon Huawei - Marché Total Huawei - Bureau pour l'achat du telephone "/>
    <x v="0"/>
    <x v="3"/>
    <m/>
    <n v="3000"/>
    <n v="5.6775600118093257"/>
    <n v="528.39599999999996"/>
    <n v="5957691"/>
    <x v="5"/>
    <s v="Décharge"/>
    <x v="1"/>
    <s v="CONGO"/>
    <s v="ɤ"/>
  </r>
  <r>
    <d v="2018-03-09T00:00:00"/>
    <s v="Achat Téléphone Huawei Y3 Lite pour Mavy"/>
    <x v="16"/>
    <x v="4"/>
    <m/>
    <n v="38900"/>
    <n v="73.619028153127587"/>
    <n v="528.39599999999996"/>
    <n v="5918791"/>
    <x v="5"/>
    <n v="48"/>
    <x v="1"/>
    <s v="CONGO"/>
    <s v="o"/>
  </r>
  <r>
    <d v="2018-03-09T00:00:00"/>
    <s v="Taxi  à Sibiti : hôtel - gendarmerie pour le suivi des pv "/>
    <x v="0"/>
    <x v="0"/>
    <m/>
    <n v="300"/>
    <n v="0.5677560011809325"/>
    <n v="528.39599999999996"/>
    <n v="5918491"/>
    <x v="6"/>
    <s v="Décharge"/>
    <x v="0"/>
    <s v="CONGO"/>
    <s v="ɣ"/>
  </r>
  <r>
    <d v="2018-03-09T00:00:00"/>
    <s v="Bonus Eaux et forêts à Sibiti  (opération Jitel ) "/>
    <x v="2"/>
    <x v="5"/>
    <m/>
    <n v="30000"/>
    <n v="56.775600118093251"/>
    <n v="528.39599999999996"/>
    <n v="5888491"/>
    <x v="6"/>
    <s v="Oui"/>
    <x v="1"/>
    <s v="CONGO"/>
    <s v="o"/>
  </r>
  <r>
    <d v="2018-03-09T00:00:00"/>
    <s v="Taxi à  Sibiti : Gendarmerie - restaurant - hôtel après le suivi des pv gendarmerie et EF "/>
    <x v="0"/>
    <x v="0"/>
    <m/>
    <n v="900"/>
    <n v="1.7032680035427976"/>
    <n v="528.39599999999996"/>
    <n v="5887591"/>
    <x v="6"/>
    <s v="Décharge "/>
    <x v="0"/>
    <s v="CONGO"/>
    <s v="ɣ"/>
  </r>
  <r>
    <d v="2018-03-09T00:00:00"/>
    <s v="Taxi Domicile -Bureau"/>
    <x v="0"/>
    <x v="3"/>
    <m/>
    <n v="1000"/>
    <n v="1.8925200039364418"/>
    <n v="528.39599999999996"/>
    <n v="5886591"/>
    <x v="7"/>
    <s v="Decharge"/>
    <x v="1"/>
    <s v="CONGO"/>
    <s v="ɣ"/>
  </r>
  <r>
    <d v="2018-03-09T00:00:00"/>
    <s v="Food allowance pendant la pause"/>
    <x v="3"/>
    <x v="3"/>
    <m/>
    <n v="1000"/>
    <n v="1.8925200039364418"/>
    <n v="528.39599999999996"/>
    <n v="5885591"/>
    <x v="7"/>
    <s v="Decharge"/>
    <x v="1"/>
    <s v="CONGO"/>
    <s v="ɣ"/>
  </r>
  <r>
    <d v="2018-03-09T00:00:00"/>
    <s v="Taxi Bureau-Domicile"/>
    <x v="0"/>
    <x v="3"/>
    <m/>
    <n v="1000"/>
    <n v="1.8925200039364418"/>
    <n v="528.39599999999996"/>
    <n v="5884591"/>
    <x v="7"/>
    <s v="Decharge"/>
    <x v="1"/>
    <s v="CONGO"/>
    <s v="ɣ"/>
  </r>
  <r>
    <d v="2018-03-09T00:00:00"/>
    <s v="Taxi Bureau-Marché Mikalou"/>
    <x v="0"/>
    <x v="3"/>
    <m/>
    <n v="1000"/>
    <n v="1.8925200039364418"/>
    <n v="528.39599999999996"/>
    <n v="5883591"/>
    <x v="7"/>
    <s v="Decharge"/>
    <x v="1"/>
    <s v="CONGO"/>
    <s v="ɣ"/>
  </r>
  <r>
    <d v="2018-03-09T00:00:00"/>
    <s v="Taxi mikalou-bureau"/>
    <x v="0"/>
    <x v="3"/>
    <m/>
    <n v="1000"/>
    <n v="1.8925200039364418"/>
    <n v="528.39599999999996"/>
    <n v="5882591"/>
    <x v="7"/>
    <s v="Decharge"/>
    <x v="1"/>
    <s v="CONGO"/>
    <s v="ɣ"/>
  </r>
  <r>
    <d v="2018-03-09T00:00:00"/>
    <s v="Taxi domicile-Bureau"/>
    <x v="0"/>
    <x v="0"/>
    <m/>
    <n v="1000"/>
    <n v="1.8925200039364418"/>
    <n v="528.39599999999996"/>
    <n v="5881591"/>
    <x v="8"/>
    <s v="Décharge"/>
    <x v="0"/>
    <s v="CONGO"/>
    <s v="ɣ"/>
  </r>
  <r>
    <d v="2018-03-09T00:00:00"/>
    <s v="Food allowance pendant la pause"/>
    <x v="3"/>
    <x v="0"/>
    <m/>
    <n v="1000"/>
    <n v="1.8925200039364418"/>
    <n v="528.39599999999996"/>
    <n v="5880591"/>
    <x v="8"/>
    <s v="Décharge"/>
    <x v="0"/>
    <s v="CONGO"/>
    <s v="ɣ"/>
  </r>
  <r>
    <d v="2018-03-09T00:00:00"/>
    <s v="Taxi Bureau-domicile"/>
    <x v="0"/>
    <x v="0"/>
    <m/>
    <n v="1000"/>
    <n v="1.8925200039364418"/>
    <n v="528.39599999999996"/>
    <n v="5879591"/>
    <x v="8"/>
    <s v="Décharge"/>
    <x v="0"/>
    <s v="CONGO"/>
    <s v="ɣ"/>
  </r>
  <r>
    <d v="2018-03-09T00:00:00"/>
    <s v="Location voiture BZV-SIBITI pour l'opération du 08 mars-Mr KIVOUNZI Guy Didier Serge le chauffeur/CHQ N 03593731"/>
    <x v="0"/>
    <x v="5"/>
    <m/>
    <n v="300000"/>
    <n v="567.75600118093257"/>
    <n v="528.39599999999996"/>
    <n v="5579591"/>
    <x v="10"/>
    <n v="3593731"/>
    <x v="1"/>
    <s v="CONGO"/>
    <s v="o"/>
  </r>
  <r>
    <d v="2018-03-09T00:00:00"/>
    <s v="FRAIS RET.DEPLACE Chq n°03593731"/>
    <x v="7"/>
    <x v="4"/>
    <m/>
    <n v="3401"/>
    <n v="6.4364605333878382"/>
    <n v="528.39599999999996"/>
    <n v="5576190"/>
    <x v="10"/>
    <n v="3593731"/>
    <x v="1"/>
    <s v="CONGO"/>
    <s v="o"/>
  </r>
  <r>
    <d v="2018-03-10T00:00:00"/>
    <s v="Taxi moto à Sibiti Hôtel-Maison d'arrêt pour la visite geôle du matin"/>
    <x v="0"/>
    <x v="0"/>
    <m/>
    <n v="300"/>
    <n v="0.5677560011809325"/>
    <n v="528.39599999999996"/>
    <n v="5575890"/>
    <x v="0"/>
    <s v="Décharge"/>
    <x v="0"/>
    <s v="CONGO"/>
    <s v="ɣ"/>
  </r>
  <r>
    <d v="2018-03-10T00:00:00"/>
    <s v="Ration du prévenu à Sibiti"/>
    <x v="1"/>
    <x v="0"/>
    <m/>
    <n v="1000"/>
    <n v="1.8925200039364418"/>
    <n v="528.39599999999996"/>
    <n v="5574890"/>
    <x v="0"/>
    <s v="Décharge"/>
    <x v="0"/>
    <s v="CONGO"/>
    <s v="ɣ"/>
  </r>
  <r>
    <d v="2018-03-10T00:00:00"/>
    <s v="Taxi moto à Sibiti Maison d'arrêt-Gendarmerie pour rejoindre Herick et les autres "/>
    <x v="0"/>
    <x v="0"/>
    <m/>
    <n v="300"/>
    <n v="0.5677560011809325"/>
    <n v="528.39599999999996"/>
    <n v="5574590"/>
    <x v="0"/>
    <s v="Décharge"/>
    <x v="0"/>
    <s v="CONGO"/>
    <s v="ɣ"/>
  </r>
  <r>
    <d v="2018-03-10T00:00:00"/>
    <s v="Taxi moto à Sibiti-Gendarmerie- Hôtel"/>
    <x v="0"/>
    <x v="0"/>
    <m/>
    <n v="300"/>
    <n v="0.5677560011809325"/>
    <n v="528.39599999999996"/>
    <n v="5574290"/>
    <x v="0"/>
    <s v="Décharge"/>
    <x v="0"/>
    <s v="CONGO"/>
    <s v="ɣ"/>
  </r>
  <r>
    <d v="2018-03-10T00:00:00"/>
    <s v="Taxi moto à Sibiti Hôtel-Maison d'arrêt pour la visite geôle du soir "/>
    <x v="0"/>
    <x v="0"/>
    <m/>
    <n v="300"/>
    <n v="0.5677560011809325"/>
    <n v="528.39599999999996"/>
    <n v="5573990"/>
    <x v="0"/>
    <s v="Décharge"/>
    <x v="0"/>
    <s v="CONGO"/>
    <s v="ɣ"/>
  </r>
  <r>
    <d v="2018-03-10T00:00:00"/>
    <s v="Ration du prévenu à Sibiti"/>
    <x v="1"/>
    <x v="0"/>
    <m/>
    <n v="1000"/>
    <n v="1.8925200039364418"/>
    <n v="528.39599999999996"/>
    <n v="5572990"/>
    <x v="0"/>
    <s v="Décharge"/>
    <x v="0"/>
    <s v="CONGO"/>
    <s v="ɣ"/>
  </r>
  <r>
    <d v="2018-03-10T00:00:00"/>
    <s v="Taxi moto à Sibiti Maison d'arrêt-Restaurant"/>
    <x v="0"/>
    <x v="0"/>
    <m/>
    <n v="300"/>
    <n v="0.5677560011809325"/>
    <n v="528.39599999999996"/>
    <n v="5572690"/>
    <x v="0"/>
    <s v="Décharge"/>
    <x v="0"/>
    <s v="CONGO"/>
    <s v="ɣ"/>
  </r>
  <r>
    <d v="2018-03-10T00:00:00"/>
    <s v="Taxi moto à Sibiti-Restaurant-Hôtel"/>
    <x v="0"/>
    <x v="0"/>
    <m/>
    <n v="300"/>
    <n v="0.5677560011809325"/>
    <n v="528.39599999999996"/>
    <n v="5572390"/>
    <x v="0"/>
    <s v="Décharge"/>
    <x v="0"/>
    <s v="CONGO"/>
    <s v="ɣ"/>
  </r>
  <r>
    <d v="2018-03-10T00:00:00"/>
    <s v="Achat billet: Owando-Brazzaville"/>
    <x v="0"/>
    <x v="0"/>
    <m/>
    <n v="10000"/>
    <n v="18.925200039364416"/>
    <n v="528.39599999999996"/>
    <n v="5562390"/>
    <x v="1"/>
    <s v="OUI"/>
    <x v="0"/>
    <s v="CONGO"/>
    <s v="o"/>
  </r>
  <r>
    <d v="2018-03-10T00:00:00"/>
    <s v="Taxi moto: Hôtel-Agence Océan du Nord Owando"/>
    <x v="0"/>
    <x v="0"/>
    <m/>
    <n v="300"/>
    <n v="0.5677560011809325"/>
    <n v="528.39599999999996"/>
    <n v="5562090"/>
    <x v="1"/>
    <s v="Décharge"/>
    <x v="0"/>
    <s v="CONGO"/>
    <s v="ɣ"/>
  </r>
  <r>
    <d v="2018-03-10T00:00:00"/>
    <s v="Taxi: Agence Océan du Nord Brazzaville-Domicile"/>
    <x v="0"/>
    <x v="0"/>
    <m/>
    <n v="1000"/>
    <n v="1.8925200039364418"/>
    <n v="528.39599999999996"/>
    <n v="5561090"/>
    <x v="1"/>
    <s v="Décharge"/>
    <x v="0"/>
    <s v="CONGO"/>
    <s v="ɣ"/>
  </r>
  <r>
    <d v="2018-03-10T00:00:00"/>
    <s v="Taxi moto à Sibiti Hôtel-Gendarmerie"/>
    <x v="0"/>
    <x v="0"/>
    <m/>
    <n v="250"/>
    <n v="0.47313000098411045"/>
    <n v="528.39599999999996"/>
    <n v="5560840"/>
    <x v="14"/>
    <s v="Décharge"/>
    <x v="0"/>
    <s v="CONGO"/>
    <s v="ɣ"/>
  </r>
  <r>
    <d v="2018-03-10T00:00:00"/>
    <s v="Taxi moto à Sibiti Gendarmerie-Hôtel"/>
    <x v="0"/>
    <x v="0"/>
    <m/>
    <n v="250"/>
    <n v="0.47313000098411045"/>
    <n v="528.39599999999996"/>
    <n v="5560590"/>
    <x v="14"/>
    <s v="Décharge"/>
    <x v="0"/>
    <s v="CONGO"/>
    <s v="ɣ"/>
  </r>
  <r>
    <d v="2018-03-10T00:00:00"/>
    <s v="Taxi moto à Sibiti Hôtel-Gendarmerie"/>
    <x v="0"/>
    <x v="0"/>
    <m/>
    <n v="300"/>
    <n v="0.5677560011809325"/>
    <n v="528.39599999999996"/>
    <n v="5560290"/>
    <x v="3"/>
    <s v="Décharge"/>
    <x v="0"/>
    <s v="CONGO"/>
    <s v="ɣ"/>
  </r>
  <r>
    <d v="2018-03-10T00:00:00"/>
    <s v="Ration du prévenu à Sibiti"/>
    <x v="1"/>
    <x v="0"/>
    <m/>
    <n v="1500"/>
    <n v="2.8387800059046628"/>
    <n v="528.39599999999996"/>
    <n v="5558790"/>
    <x v="3"/>
    <s v="Décharge"/>
    <x v="0"/>
    <s v="CONGO"/>
    <s v="ɣ"/>
  </r>
  <r>
    <d v="2018-03-10T00:00:00"/>
    <s v="Taxi moto à Sibiti Gendarmerie-Restaurant"/>
    <x v="0"/>
    <x v="0"/>
    <m/>
    <n v="300"/>
    <n v="0.5677560011809325"/>
    <n v="528.39599999999996"/>
    <n v="5558490"/>
    <x v="3"/>
    <s v="Décharge"/>
    <x v="0"/>
    <s v="CONGO"/>
    <s v="ɣ"/>
  </r>
  <r>
    <d v="2018-03-10T00:00:00"/>
    <s v="Taxi moto à Sibiti Restaurant-Hôtel"/>
    <x v="0"/>
    <x v="0"/>
    <m/>
    <n v="300"/>
    <n v="0.5677560011809325"/>
    <n v="528.39599999999996"/>
    <n v="5558190"/>
    <x v="3"/>
    <s v="Décharge"/>
    <x v="0"/>
    <s v="CONGO"/>
    <s v="ɣ"/>
  </r>
  <r>
    <d v="2018-03-10T00:00:00"/>
    <s v="Taxi à Sibiti : hôtel - gendarmerie pour le suivi des pv cas Jitel "/>
    <x v="0"/>
    <x v="0"/>
    <m/>
    <n v="300"/>
    <n v="0.5677560011809325"/>
    <n v="528.39599999999996"/>
    <n v="5557890"/>
    <x v="6"/>
    <s v="Décharge "/>
    <x v="0"/>
    <s v="CONGO"/>
    <s v="ɣ"/>
  </r>
  <r>
    <d v="2018-03-10T00:00:00"/>
    <s v="Taxi à Sibiti : Gendarmerie - hôpital - pharmacie -gendarmerie  pour faire un test du palu et acheter des produits pharmaceutiques "/>
    <x v="0"/>
    <x v="0"/>
    <m/>
    <n v="900"/>
    <n v="1.7032680035427976"/>
    <n v="528.39599999999996"/>
    <n v="5556990"/>
    <x v="6"/>
    <s v="Décharge "/>
    <x v="0"/>
    <s v="CONGO"/>
    <s v="ɣ"/>
  </r>
  <r>
    <d v="2018-03-10T00:00:00"/>
    <s v="Frais de consultation à l'hôpital de Sibiti "/>
    <x v="3"/>
    <x v="7"/>
    <m/>
    <n v="1500"/>
    <n v="2.8387800059046628"/>
    <n v="528.39599999999996"/>
    <n v="5555490"/>
    <x v="6"/>
    <n v="10"/>
    <x v="0"/>
    <s v="CONGO"/>
    <s v="o"/>
  </r>
  <r>
    <d v="2018-03-10T00:00:00"/>
    <s v="Frais d'examen du paludisme à l'hôpital de Sibiti "/>
    <x v="3"/>
    <x v="7"/>
    <m/>
    <n v="1000"/>
    <n v="1.8925200039364418"/>
    <n v="528.39599999999996"/>
    <n v="5554490"/>
    <x v="6"/>
    <s v="Oui"/>
    <x v="0"/>
    <s v="CONGO"/>
    <s v="o"/>
  </r>
  <r>
    <d v="2018-03-10T00:00:00"/>
    <s v="Achat produits pharmaceutiques de paludisme à la pharmacie "/>
    <x v="3"/>
    <x v="7"/>
    <m/>
    <n v="3575"/>
    <n v="6.7657590140727795"/>
    <n v="528.39599999999996"/>
    <n v="5550915"/>
    <x v="6"/>
    <n v="4"/>
    <x v="0"/>
    <s v="CONGO"/>
    <s v="o"/>
  </r>
  <r>
    <d v="2018-03-10T00:00:00"/>
    <s v="Achat produits pharmaceutiques de paludisme à la pharmacie "/>
    <x v="3"/>
    <x v="7"/>
    <m/>
    <n v="2650"/>
    <n v="5.0151780104315709"/>
    <n v="528.39599999999996"/>
    <n v="5548265"/>
    <x v="6"/>
    <s v="Oui"/>
    <x v="0"/>
    <s v="CONGO"/>
    <s v="o"/>
  </r>
  <r>
    <d v="2018-03-10T00:00:00"/>
    <s v="Taxi à Sibiti : Gendarmerie - restaurant - hôtel après le suivi des pv gendarmerie et EF cas Jitel "/>
    <x v="0"/>
    <x v="0"/>
    <m/>
    <n v="900"/>
    <n v="1.7032680035427976"/>
    <n v="528.39599999999996"/>
    <n v="5547365"/>
    <x v="6"/>
    <s v="Décharge "/>
    <x v="0"/>
    <s v="CONGO"/>
    <s v="ɣ"/>
  </r>
  <r>
    <d v="2018-03-11T00:00:00"/>
    <s v="Paiement Frais d'hôtel à Sibiti du 08 au 11 mars 2018 soit trois (03) nuitées"/>
    <x v="6"/>
    <x v="0"/>
    <m/>
    <n v="45000"/>
    <n v="85.163400177139877"/>
    <n v="528.39599999999996"/>
    <n v="5502365"/>
    <x v="0"/>
    <n v="246"/>
    <x v="0"/>
    <s v="CONGO"/>
    <s v="o"/>
  </r>
  <r>
    <d v="2018-03-11T00:00:00"/>
    <s v="Taxi moto à Sibiti Hôtel-Gare routière de Sibiti"/>
    <x v="0"/>
    <x v="0"/>
    <m/>
    <n v="300"/>
    <n v="0.5677560011809325"/>
    <n v="528.39599999999996"/>
    <n v="5502065"/>
    <x v="0"/>
    <s v="Décharge"/>
    <x v="0"/>
    <s v="CONGO"/>
    <s v="ɣ"/>
  </r>
  <r>
    <d v="2018-03-11T00:00:00"/>
    <s v="Taxi bus Sibiti-Brazzaville"/>
    <x v="0"/>
    <x v="0"/>
    <m/>
    <n v="11000"/>
    <n v="20.817720043300859"/>
    <n v="528.39599999999996"/>
    <n v="5491065"/>
    <x v="0"/>
    <s v="Décharge"/>
    <x v="0"/>
    <s v="CONGO"/>
    <s v="ɣ"/>
  </r>
  <r>
    <d v="2018-03-11T00:00:00"/>
    <s v="Food Allowance à Sibiti du 08 au 11  mars  2018 (soit 04 jours)"/>
    <x v="6"/>
    <x v="0"/>
    <m/>
    <n v="40000"/>
    <n v="75.700800157457664"/>
    <n v="528.39599999999996"/>
    <n v="5451065"/>
    <x v="0"/>
    <s v="Décharge"/>
    <x v="0"/>
    <s v="CONGO"/>
    <s v="ɣ"/>
  </r>
  <r>
    <d v="2018-03-11T00:00:00"/>
    <s v="Taxi à Brazzaville Gare Routière-Domicile/retour de la mission"/>
    <x v="0"/>
    <x v="0"/>
    <m/>
    <n v="1000"/>
    <n v="1.8925200039364418"/>
    <n v="528.39599999999996"/>
    <n v="5450065"/>
    <x v="0"/>
    <s v="Décharge"/>
    <x v="0"/>
    <s v="CONGO"/>
    <s v="ɣ"/>
  </r>
  <r>
    <d v="2018-03-11T00:00:00"/>
    <s v=" Taxi: Bureau-MEF"/>
    <x v="0"/>
    <x v="0"/>
    <m/>
    <n v="1000"/>
    <n v="1.8925200039364418"/>
    <n v="528.39599999999996"/>
    <n v="5449065"/>
    <x v="1"/>
    <s v="Décharge"/>
    <x v="0"/>
    <s v="CONGO"/>
    <s v="ɣ"/>
  </r>
  <r>
    <d v="2018-03-11T00:00:00"/>
    <s v="Taxi: MEF-Bureau"/>
    <x v="0"/>
    <x v="0"/>
    <m/>
    <n v="1000"/>
    <n v="1.8925200039364418"/>
    <n v="528.39599999999996"/>
    <n v="5448065"/>
    <x v="1"/>
    <s v="Décharge"/>
    <x v="0"/>
    <s v="CONGO"/>
    <s v="ɣ"/>
  </r>
  <r>
    <d v="2018-03-11T00:00:00"/>
    <s v="Taxi moto à Sibiti Hôtel-Marché"/>
    <x v="0"/>
    <x v="0"/>
    <m/>
    <n v="250"/>
    <n v="0.47313000098411045"/>
    <n v="528.39599999999996"/>
    <n v="5447815"/>
    <x v="14"/>
    <s v="Décharge"/>
    <x v="0"/>
    <s v="CONGO"/>
    <s v="ɣ"/>
  </r>
  <r>
    <d v="2018-03-11T00:00:00"/>
    <s v="Ration d'un prévenu en garde à vue à la gendarmerie de Sibiti "/>
    <x v="1"/>
    <x v="0"/>
    <m/>
    <n v="1600"/>
    <n v="3.0280320062983068"/>
    <n v="528.39599999999996"/>
    <n v="5446215"/>
    <x v="14"/>
    <s v="Décharge"/>
    <x v="0"/>
    <s v="CONGO"/>
    <s v="ɣ"/>
  </r>
  <r>
    <d v="2018-03-11T00:00:00"/>
    <s v="Taxi moto à Sibiti Gendarmerie-Hôtel"/>
    <x v="0"/>
    <x v="0"/>
    <m/>
    <n v="250"/>
    <n v="0.47313000098411045"/>
    <n v="528.39599999999996"/>
    <n v="5445965"/>
    <x v="14"/>
    <s v="Décharge"/>
    <x v="0"/>
    <s v="CONGO"/>
    <s v="ɣ"/>
  </r>
  <r>
    <d v="2018-03-11T00:00:00"/>
    <s v="Taxi moto à Sibiti Hôtel-Marché"/>
    <x v="0"/>
    <x v="0"/>
    <m/>
    <n v="250"/>
    <n v="0.47313000098411045"/>
    <n v="528.39599999999996"/>
    <n v="5445715"/>
    <x v="14"/>
    <s v="Décharge"/>
    <x v="0"/>
    <s v="CONGO"/>
    <s v="ɣ"/>
  </r>
  <r>
    <d v="2018-03-11T00:00:00"/>
    <s v="Ration d'un prévenu en garde à vue à la gendarmerie de Sibiti "/>
    <x v="1"/>
    <x v="0"/>
    <m/>
    <n v="1800"/>
    <n v="3.4065360070855952"/>
    <n v="528.39599999999996"/>
    <n v="5443915"/>
    <x v="14"/>
    <s v="Décharge"/>
    <x v="0"/>
    <s v="CONGO"/>
    <s v="ɣ"/>
  </r>
  <r>
    <d v="2018-03-11T00:00:00"/>
    <s v="Taxi moto à Sibiti Gendarmerie-Hôtel"/>
    <x v="0"/>
    <x v="0"/>
    <m/>
    <n v="250"/>
    <n v="0.47313000098411045"/>
    <n v="528.39599999999996"/>
    <n v="5443665"/>
    <x v="14"/>
    <s v="Décharge"/>
    <x v="0"/>
    <s v="CONGO"/>
    <s v="ɣ"/>
  </r>
  <r>
    <d v="2018-03-11T00:00:00"/>
    <s v="Taxi moto à Sibiti Hôtel-Maison d'arret pour la visite geôle du matin "/>
    <x v="0"/>
    <x v="0"/>
    <m/>
    <n v="300"/>
    <n v="0.5677560011809325"/>
    <n v="528.39599999999996"/>
    <n v="5443365"/>
    <x v="3"/>
    <s v="Décharge"/>
    <x v="0"/>
    <s v="CONGO"/>
    <s v="ɣ"/>
  </r>
  <r>
    <d v="2018-03-11T00:00:00"/>
    <s v="Ration du prévenu à Sibiti"/>
    <x v="1"/>
    <x v="0"/>
    <m/>
    <n v="1000"/>
    <n v="1.8925200039364418"/>
    <n v="528.39599999999996"/>
    <n v="5442365"/>
    <x v="3"/>
    <s v="Décharge"/>
    <x v="0"/>
    <s v="CONGO"/>
    <s v="ɣ"/>
  </r>
  <r>
    <d v="2018-03-11T00:00:00"/>
    <s v="Taxi moto à Sibiti Maison d'arret-Hotel"/>
    <x v="0"/>
    <x v="0"/>
    <m/>
    <n v="300"/>
    <n v="0.5677560011809325"/>
    <n v="528.39599999999996"/>
    <n v="5442065"/>
    <x v="3"/>
    <s v="Décharge"/>
    <x v="0"/>
    <s v="CONGO"/>
    <s v="ɣ"/>
  </r>
  <r>
    <d v="2018-03-11T00:00:00"/>
    <s v="Taxi moto à Sibiti Hôtel-Maison d'arrêt pour la visite geôle du soir"/>
    <x v="0"/>
    <x v="0"/>
    <m/>
    <n v="300"/>
    <n v="0.5677560011809325"/>
    <n v="528.39599999999996"/>
    <n v="5441765"/>
    <x v="3"/>
    <s v="Décharge"/>
    <x v="0"/>
    <s v="CONGO"/>
    <s v="ɣ"/>
  </r>
  <r>
    <d v="2018-03-11T00:00:00"/>
    <s v="Ration du prévenu à Sibiti"/>
    <x v="1"/>
    <x v="0"/>
    <m/>
    <n v="1000"/>
    <n v="1.8925200039364418"/>
    <n v="528.39599999999996"/>
    <n v="5440765"/>
    <x v="3"/>
    <s v="Décharge"/>
    <x v="0"/>
    <s v="CONGO"/>
    <s v="ɣ"/>
  </r>
  <r>
    <d v="2018-03-11T00:00:00"/>
    <s v="Taxi moto à Sibiti Maison d'arrêt-Hôtel"/>
    <x v="0"/>
    <x v="0"/>
    <m/>
    <n v="300"/>
    <n v="0.5677560011809325"/>
    <n v="528.39599999999996"/>
    <n v="5440465"/>
    <x v="3"/>
    <s v="Décharge"/>
    <x v="0"/>
    <s v="CONGO"/>
    <s v="ɣ"/>
  </r>
  <r>
    <d v="2018-03-11T00:00:00"/>
    <s v="Food allowance à Sibiti du 08 au 11 mars 2018"/>
    <x v="6"/>
    <x v="0"/>
    <m/>
    <n v="40000"/>
    <n v="75.700800157457664"/>
    <n v="528.39599999999996"/>
    <n v="5400465"/>
    <x v="6"/>
    <s v="Décharge "/>
    <x v="0"/>
    <s v="CONGO"/>
    <s v="ɣ"/>
  </r>
  <r>
    <d v="2018-03-11T00:00:00"/>
    <s v="Paiement frais d'hôtel-Nuitées à Sibiti du 08 au 11 mars 2018"/>
    <x v="6"/>
    <x v="0"/>
    <m/>
    <n v="45000"/>
    <n v="85.163400177139877"/>
    <n v="528.39599999999996"/>
    <n v="5355465"/>
    <x v="6"/>
    <n v="247"/>
    <x v="0"/>
    <s v="CONGO"/>
    <s v="o"/>
  </r>
  <r>
    <d v="2018-03-11T00:00:00"/>
    <s v="Taxi à Sibiti : hôtel - gare routière pour aller à BZV"/>
    <x v="0"/>
    <x v="0"/>
    <m/>
    <n v="300"/>
    <n v="0.5677560011809325"/>
    <n v="528.39599999999996"/>
    <n v="5355165"/>
    <x v="6"/>
    <s v="Décharge "/>
    <x v="0"/>
    <s v="CONGO"/>
    <s v="ɣ"/>
  </r>
  <r>
    <d v="2018-03-11T00:00:00"/>
    <s v="Achat Billet retour Sibiti -BZV"/>
    <x v="0"/>
    <x v="0"/>
    <m/>
    <n v="11000"/>
    <n v="20.817720043300859"/>
    <n v="528.39599999999996"/>
    <n v="5344165"/>
    <x v="6"/>
    <s v="Décharge "/>
    <x v="0"/>
    <s v="CONGO"/>
    <s v="ɣ"/>
  </r>
  <r>
    <d v="2018-03-11T00:00:00"/>
    <s v="Taxi à BZV : Gare routière - domicile après la mission de Sibiti "/>
    <x v="0"/>
    <x v="0"/>
    <m/>
    <n v="1000"/>
    <n v="1.8925200039364418"/>
    <n v="528.39599999999996"/>
    <n v="5343165"/>
    <x v="6"/>
    <s v="Décharge "/>
    <x v="0"/>
    <s v="CONGO"/>
    <s v="ɣ"/>
  </r>
  <r>
    <d v="2018-03-12T00:00:00"/>
    <s v="Taxi moto à Sibiti Hôtel-Marché"/>
    <x v="0"/>
    <x v="0"/>
    <m/>
    <n v="250"/>
    <n v="0.47313000098411045"/>
    <n v="528.39599999999996"/>
    <n v="5342915"/>
    <x v="14"/>
    <s v="Décharge"/>
    <x v="0"/>
    <s v="CONGO"/>
    <s v="ɣ"/>
  </r>
  <r>
    <d v="2018-03-12T00:00:00"/>
    <s v="Ration de trois prévenus en garde à vue à la gendarmerie de Sibiti "/>
    <x v="1"/>
    <x v="0"/>
    <m/>
    <n v="4500"/>
    <n v="8.5163400177139881"/>
    <n v="528.39599999999996"/>
    <n v="5338415"/>
    <x v="14"/>
    <s v="Décharge"/>
    <x v="0"/>
    <s v="CONGO"/>
    <s v="ɣ"/>
  </r>
  <r>
    <d v="2018-03-12T00:00:00"/>
    <s v="Bonus gendramerie relative au transport des deux prévenus en provenance de Bambama"/>
    <x v="2"/>
    <x v="5"/>
    <m/>
    <n v="48000"/>
    <n v="90.840960188949211"/>
    <n v="528.39599999999996"/>
    <n v="5290415"/>
    <x v="14"/>
    <s v="Oui"/>
    <x v="1"/>
    <s v="CONGO"/>
    <s v="o"/>
  </r>
  <r>
    <d v="2018-03-12T00:00:00"/>
    <s v="Taxi moto à Sibiti Gendarmerie-Bureautique"/>
    <x v="0"/>
    <x v="0"/>
    <m/>
    <n v="250"/>
    <n v="0.47313000098411045"/>
    <n v="528.39599999999996"/>
    <n v="5290165"/>
    <x v="14"/>
    <s v="Décharge"/>
    <x v="0"/>
    <s v="CONGO"/>
    <s v="ɣ"/>
  </r>
  <r>
    <d v="2018-03-12T00:00:00"/>
    <s v="Taxi moto à Sibiti Bureautique-Moussanda (Bureautique)"/>
    <x v="0"/>
    <x v="0"/>
    <m/>
    <n v="250"/>
    <n v="0.47313000098411045"/>
    <n v="528.39599999999996"/>
    <n v="5289915"/>
    <x v="14"/>
    <s v="Décharge"/>
    <x v="0"/>
    <s v="CONGO"/>
    <s v="ɣ"/>
  </r>
  <r>
    <d v="2018-03-12T00:00:00"/>
    <s v="Taxi moto à Sibiti Moussanda (Bureautique)-Marché"/>
    <x v="0"/>
    <x v="0"/>
    <m/>
    <n v="250"/>
    <n v="0.47313000098411045"/>
    <n v="528.39599999999996"/>
    <n v="5289665"/>
    <x v="14"/>
    <s v="Décharge"/>
    <x v="0"/>
    <s v="CONGO"/>
    <s v="ɣ"/>
  </r>
  <r>
    <d v="2018-03-12T00:00:00"/>
    <s v="Taxi moto à Sibiti Marché-Hôtel"/>
    <x v="0"/>
    <x v="0"/>
    <m/>
    <n v="250"/>
    <n v="0.47313000098411045"/>
    <n v="528.39599999999996"/>
    <n v="5289415"/>
    <x v="14"/>
    <s v="Décharge"/>
    <x v="0"/>
    <s v="CONGO"/>
    <s v="ɣ"/>
  </r>
  <r>
    <d v="2018-03-12T00:00:00"/>
    <s v="Achat billet d'avion BZV-PNR/Me KIANGUILA Cloud"/>
    <x v="12"/>
    <x v="0"/>
    <m/>
    <n v="36000"/>
    <n v="68.130720141711905"/>
    <n v="528.39599999999996"/>
    <n v="5253415"/>
    <x v="2"/>
    <n v="35"/>
    <x v="0"/>
    <s v="CONGO"/>
    <s v="o"/>
  </r>
  <r>
    <d v="2018-03-12T00:00:00"/>
    <s v="Avance Contrat d'engagement d'avocat N°04 du 12 mars 2018/Maitre Sevérin BIYOUDI"/>
    <x v="12"/>
    <x v="0"/>
    <m/>
    <n v="100000"/>
    <n v="189.25200039364418"/>
    <n v="528.39599999999996"/>
    <n v="5153415"/>
    <x v="2"/>
    <n v="20"/>
    <x v="0"/>
    <s v="CONGO"/>
    <s v="o"/>
  </r>
  <r>
    <d v="2018-03-12T00:00:00"/>
    <s v="Pour solde frais de mission OUESSO du 07 au 09 mars 2018/Me Severin BIYOUDI"/>
    <x v="12"/>
    <x v="0"/>
    <m/>
    <n v="36000"/>
    <n v="68.130720141711905"/>
    <n v="528.39599999999996"/>
    <n v="5117415"/>
    <x v="2"/>
    <n v="21"/>
    <x v="0"/>
    <s v="CONGO"/>
    <s v="o"/>
  </r>
  <r>
    <d v="2018-03-12T00:00:00"/>
    <s v="Frais de mission Me MOUYETI Scrutin/OWANDO du 13 au 15 mars 2018"/>
    <x v="12"/>
    <x v="0"/>
    <m/>
    <n v="76000"/>
    <n v="143.83152029916957"/>
    <n v="528.39599999999996"/>
    <n v="5041415"/>
    <x v="2"/>
    <n v="23"/>
    <x v="0"/>
    <s v="CONGO"/>
    <s v="o"/>
  </r>
  <r>
    <d v="2018-03-12T00:00:00"/>
    <s v="Taxi moto à Sibiti Hôtel-Maison d'arrêt pour la visite geôle du matin "/>
    <x v="0"/>
    <x v="0"/>
    <m/>
    <n v="300"/>
    <n v="0.5677560011809325"/>
    <n v="528.39599999999996"/>
    <n v="5041115"/>
    <x v="3"/>
    <s v="Décharge"/>
    <x v="0"/>
    <s v="CONGO"/>
    <s v="ɣ"/>
  </r>
  <r>
    <d v="2018-03-12T00:00:00"/>
    <s v="Ration du prévenu à Sibiti"/>
    <x v="1"/>
    <x v="0"/>
    <m/>
    <n v="1000"/>
    <n v="1.8925200039364418"/>
    <n v="528.39599999999996"/>
    <n v="5040115"/>
    <x v="3"/>
    <s v="Décharge"/>
    <x v="0"/>
    <s v="CONGO"/>
    <s v="ɣ"/>
  </r>
  <r>
    <d v="2018-03-12T00:00:00"/>
    <s v="Taxi moto à Sibiti Gendarmerie-Bureautique pour impression des pV "/>
    <x v="0"/>
    <x v="0"/>
    <m/>
    <n v="300"/>
    <n v="0.5677560011809325"/>
    <n v="528.39599999999996"/>
    <n v="5039815"/>
    <x v="3"/>
    <s v="Décharge"/>
    <x v="0"/>
    <s v="CONGO"/>
    <s v="ɣ"/>
  </r>
  <r>
    <d v="2018-03-12T00:00:00"/>
    <s v="Taxi moto à Sibiti Bureautique-Restaurant"/>
    <x v="0"/>
    <x v="0"/>
    <m/>
    <n v="300"/>
    <n v="0.5677560011809325"/>
    <n v="528.39599999999996"/>
    <n v="5039515"/>
    <x v="3"/>
    <s v="Décharge"/>
    <x v="0"/>
    <s v="CONGO"/>
    <s v="ɣ"/>
  </r>
  <r>
    <d v="2018-03-12T00:00:00"/>
    <s v="Taxi moto à Sibiti Restaurant-Gendarmerie pour interroger les déténus "/>
    <x v="0"/>
    <x v="0"/>
    <m/>
    <n v="300"/>
    <n v="0.5677560011809325"/>
    <n v="528.39599999999996"/>
    <n v="5039215"/>
    <x v="3"/>
    <s v="Décharge"/>
    <x v="0"/>
    <s v="CONGO"/>
    <s v="ɣ"/>
  </r>
  <r>
    <d v="2018-03-12T00:00:00"/>
    <s v="Ration des prévenus à Sibiti (03)"/>
    <x v="1"/>
    <x v="0"/>
    <m/>
    <n v="3600"/>
    <n v="6.8130720141711905"/>
    <n v="528.39599999999996"/>
    <n v="5035615"/>
    <x v="3"/>
    <s v="Décharge"/>
    <x v="0"/>
    <s v="CONGO"/>
    <s v="ɣ"/>
  </r>
  <r>
    <d v="2018-03-12T00:00:00"/>
    <s v="Taxi moto à Sibiti Gendarmerie -Hôtel"/>
    <x v="0"/>
    <x v="0"/>
    <m/>
    <n v="300"/>
    <n v="0.5677560011809325"/>
    <n v="528.39599999999996"/>
    <n v="5035315"/>
    <x v="3"/>
    <s v="Décharge"/>
    <x v="0"/>
    <s v="CONGO"/>
    <s v="ɣ"/>
  </r>
  <r>
    <d v="2018-03-12T00:00:00"/>
    <s v="Taxi Bureau PALF-Aéroport Maya Maya"/>
    <x v="0"/>
    <x v="1"/>
    <m/>
    <n v="800"/>
    <n v="1.5140160031491534"/>
    <n v="528.39599999999996"/>
    <n v="5034515"/>
    <x v="11"/>
    <s v="Décharge"/>
    <x v="0"/>
    <s v="CONGO"/>
    <s v="ɣ"/>
  </r>
  <r>
    <d v="2018-03-12T00:00:00"/>
    <s v="Taxi Aéroport Maya Maya-Agence Ocean du Nord de Talangaï"/>
    <x v="0"/>
    <x v="1"/>
    <m/>
    <n v="1500"/>
    <n v="2.8387800059046628"/>
    <n v="528.39599999999996"/>
    <n v="5033015"/>
    <x v="11"/>
    <s v="Décharge"/>
    <x v="0"/>
    <s v="CONGO"/>
    <s v="ɣ"/>
  </r>
  <r>
    <d v="2018-03-12T00:00:00"/>
    <s v="Taxi Agence Océan du Nord de Talangaï-Bureau PALF"/>
    <x v="0"/>
    <x v="1"/>
    <m/>
    <n v="1000"/>
    <n v="1.8925200039364418"/>
    <n v="528.39599999999996"/>
    <n v="5032015"/>
    <x v="11"/>
    <s v="Décharge"/>
    <x v="0"/>
    <s v="CONGO"/>
    <s v="ɣ"/>
  </r>
  <r>
    <d v="2018-03-12T00:00:00"/>
    <s v="Taxi Bureau-Domicile"/>
    <x v="0"/>
    <x v="3"/>
    <m/>
    <n v="1000"/>
    <n v="1.8925200039364418"/>
    <n v="528.39599999999996"/>
    <n v="5031015"/>
    <x v="7"/>
    <s v="Decharge"/>
    <x v="1"/>
    <s v="CONGO"/>
    <s v="ɣ"/>
  </r>
  <r>
    <d v="2018-03-12T00:00:00"/>
    <s v="Taxi domicile-bureau"/>
    <x v="0"/>
    <x v="3"/>
    <m/>
    <n v="1000"/>
    <n v="1.8925200039364418"/>
    <n v="528.39599999999996"/>
    <n v="5030015"/>
    <x v="7"/>
    <s v="Decharge"/>
    <x v="1"/>
    <s v="CONGO"/>
    <s v="ɣ"/>
  </r>
  <r>
    <d v="2018-03-12T00:00:00"/>
    <s v="Food allowance pendant la pause"/>
    <x v="3"/>
    <x v="3"/>
    <m/>
    <n v="1000"/>
    <n v="1.8925200039364418"/>
    <n v="528.39599999999996"/>
    <n v="5029015"/>
    <x v="7"/>
    <s v="Decharge"/>
    <x v="1"/>
    <s v="CONGO"/>
    <s v="ɣ"/>
  </r>
  <r>
    <d v="2018-03-12T00:00:00"/>
    <s v="Taxi domicile-Bureau"/>
    <x v="0"/>
    <x v="0"/>
    <m/>
    <n v="1000"/>
    <n v="1.8925200039364418"/>
    <n v="528.39599999999996"/>
    <n v="5028015"/>
    <x v="8"/>
    <s v="Décharge"/>
    <x v="0"/>
    <s v="CONGO"/>
    <s v="ɣ"/>
  </r>
  <r>
    <d v="2018-03-12T00:00:00"/>
    <s v="Taxi bureau-Ministère des Affaires Etrangrères pour la légalisation de la lettre d'invitation"/>
    <x v="0"/>
    <x v="0"/>
    <m/>
    <n v="1000"/>
    <n v="1.8925200039364418"/>
    <n v="528.39599999999996"/>
    <n v="5027015"/>
    <x v="8"/>
    <s v="Décharge"/>
    <x v="0"/>
    <s v="CONGO"/>
    <s v="ɣ"/>
  </r>
  <r>
    <d v="2018-03-12T00:00:00"/>
    <s v="Frais de légalisation de la lettre d'invitation au Ministere des Affaires Etrangeres de E8"/>
    <x v="4"/>
    <x v="4"/>
    <m/>
    <n v="2500"/>
    <n v="4.731300009841104"/>
    <n v="528.39599999999996"/>
    <n v="5024515"/>
    <x v="8"/>
    <n v="10480"/>
    <x v="1"/>
    <s v="CONGO"/>
    <s v="o"/>
  </r>
  <r>
    <d v="2018-03-12T00:00:00"/>
    <s v="Taxi Ministère des Affaires Etrngères-bureau"/>
    <x v="0"/>
    <x v="0"/>
    <m/>
    <n v="1000"/>
    <n v="1.8925200039364418"/>
    <n v="528.39599999999996"/>
    <n v="5023515"/>
    <x v="8"/>
    <s v="Décharge"/>
    <x v="0"/>
    <s v="CONGO"/>
    <s v="ɣ"/>
  </r>
  <r>
    <d v="2018-03-12T00:00:00"/>
    <s v="Taxi bureau-Ambassade du Gabon"/>
    <x v="0"/>
    <x v="0"/>
    <m/>
    <n v="1000"/>
    <n v="1.8925200039364418"/>
    <n v="528.39599999999996"/>
    <n v="5022515"/>
    <x v="8"/>
    <s v="Décharge"/>
    <x v="0"/>
    <s v="CONGO"/>
    <s v="ɣ"/>
  </r>
  <r>
    <d v="2018-03-12T00:00:00"/>
    <s v="Taxi ambassade du Gabon-bureau"/>
    <x v="0"/>
    <x v="0"/>
    <m/>
    <n v="1000"/>
    <n v="1.8925200039364418"/>
    <n v="528.39599999999996"/>
    <n v="5021515"/>
    <x v="8"/>
    <s v="Décharge"/>
    <x v="0"/>
    <s v="CONGO"/>
    <s v="ɣ"/>
  </r>
  <r>
    <d v="2018-03-12T00:00:00"/>
    <s v="Taxi Bureau-Agence Océan du nord"/>
    <x v="0"/>
    <x v="0"/>
    <m/>
    <n v="1000"/>
    <n v="1.8925200039364418"/>
    <n v="528.39599999999996"/>
    <n v="5020515"/>
    <x v="8"/>
    <s v="Décharge"/>
    <x v="0"/>
    <s v="CONGO"/>
    <s v="ɣ"/>
  </r>
  <r>
    <d v="2018-03-12T00:00:00"/>
    <s v="Taxi Agence Océan du nord-Bureau"/>
    <x v="0"/>
    <x v="0"/>
    <m/>
    <n v="1000"/>
    <n v="1.8925200039364418"/>
    <n v="528.39599999999996"/>
    <n v="5019515"/>
    <x v="8"/>
    <s v="Décharge"/>
    <x v="0"/>
    <s v="CONGO"/>
    <s v="ɣ"/>
  </r>
  <r>
    <d v="2018-03-12T00:00:00"/>
    <s v="Food allowance pendant la pause"/>
    <x v="3"/>
    <x v="0"/>
    <m/>
    <n v="1000"/>
    <n v="1.8925200039364418"/>
    <n v="528.39599999999996"/>
    <n v="5018515"/>
    <x v="8"/>
    <s v="Décharge"/>
    <x v="0"/>
    <s v="CONGO"/>
    <s v="ɣ"/>
  </r>
  <r>
    <d v="2018-03-12T00:00:00"/>
    <s v="Taxi Bureau-domicile"/>
    <x v="0"/>
    <x v="0"/>
    <m/>
    <n v="1000"/>
    <n v="1.8925200039364418"/>
    <n v="528.39599999999996"/>
    <n v="5017515"/>
    <x v="8"/>
    <s v="Décharge"/>
    <x v="0"/>
    <s v="CONGO"/>
    <s v="ɣ"/>
  </r>
  <r>
    <d v="2018-03-12T00:00:00"/>
    <s v="Salaire de Février 2018-Crépin Evariste IBOUILI IBOUILI/CHQ N 03592870"/>
    <x v="3"/>
    <x v="0"/>
    <m/>
    <n v="166755"/>
    <n v="315.58717325642135"/>
    <n v="528.39599999999996"/>
    <n v="4850760"/>
    <x v="10"/>
    <n v="3592870"/>
    <x v="0"/>
    <s v="CONGO"/>
    <s v="o"/>
  </r>
  <r>
    <d v="2018-03-12T00:00:00"/>
    <s v="FRAIS RET.DEPLACE Chq n°03592870"/>
    <x v="7"/>
    <x v="4"/>
    <m/>
    <n v="3401"/>
    <n v="6.4364605333878382"/>
    <n v="528.39599999999996"/>
    <n v="4847359"/>
    <x v="10"/>
    <n v="3592870"/>
    <x v="1"/>
    <s v="CONGO"/>
    <s v="o"/>
  </r>
  <r>
    <d v="2018-03-12T00:00:00"/>
    <s v="Virement Grant WILDCAT"/>
    <x v="13"/>
    <x v="6"/>
    <n v="10233055"/>
    <m/>
    <n v="0"/>
    <n v="528.39599999999996"/>
    <n v="15080414"/>
    <x v="10"/>
    <s v="Relevé"/>
    <x v="1"/>
    <s v="CONGO"/>
    <s v="o"/>
  </r>
  <r>
    <d v="2018-03-13T00:00:00"/>
    <s v="Taxi Bureau-Aeroport pour acheter les billets de Herick et de Me Malonga pour PNR"/>
    <x v="0"/>
    <x v="0"/>
    <m/>
    <n v="1000"/>
    <n v="1.8925200039364418"/>
    <n v="528.39599999999996"/>
    <n v="15079414"/>
    <x v="0"/>
    <s v="Décharge"/>
    <x v="0"/>
    <s v="CONGO"/>
    <s v="ɣ"/>
  </r>
  <r>
    <d v="2018-03-13T00:00:00"/>
    <s v="Taxi Aeroport-Bureau"/>
    <x v="0"/>
    <x v="0"/>
    <m/>
    <n v="1000"/>
    <n v="1.8925200039364418"/>
    <n v="528.39599999999996"/>
    <n v="15078414"/>
    <x v="0"/>
    <s v="Décharge"/>
    <x v="0"/>
    <s v="CONGO"/>
    <s v="ɣ"/>
  </r>
  <r>
    <d v="2018-03-13T00:00:00"/>
    <s v="Taxi: BCI-Ministère des Affaires Etrangères"/>
    <x v="0"/>
    <x v="0"/>
    <m/>
    <n v="1000"/>
    <n v="1.8925200039364418"/>
    <n v="528.39599999999996"/>
    <n v="15077414"/>
    <x v="1"/>
    <s v="Décharge"/>
    <x v="0"/>
    <s v="CONGO"/>
    <s v="ɣ"/>
  </r>
  <r>
    <d v="2018-03-13T00:00:00"/>
    <s v="Taxi: M.A.E.C-Bureau"/>
    <x v="0"/>
    <x v="0"/>
    <m/>
    <n v="1000"/>
    <n v="1.8925200039364418"/>
    <n v="528.39599999999996"/>
    <n v="15076414"/>
    <x v="1"/>
    <s v="Décharge"/>
    <x v="0"/>
    <s v="CONGO"/>
    <s v="ɣ"/>
  </r>
  <r>
    <d v="2018-03-13T00:00:00"/>
    <s v="Taxi moto à Sibiti Hôtel-Gendarmerie"/>
    <x v="0"/>
    <x v="0"/>
    <m/>
    <n v="250"/>
    <n v="0.47313000098411045"/>
    <n v="528.39599999999996"/>
    <n v="15076164"/>
    <x v="14"/>
    <s v="Décharge"/>
    <x v="0"/>
    <s v="CONGO"/>
    <s v="ɣ"/>
  </r>
  <r>
    <d v="2018-03-13T00:00:00"/>
    <s v="Taxi moto Sibiti Gendarmerie-DDEF-LEK (pour 4 personnes)"/>
    <x v="0"/>
    <x v="0"/>
    <m/>
    <n v="1400"/>
    <n v="2.6495280055110184"/>
    <n v="528.39599999999996"/>
    <n v="15074764"/>
    <x v="14"/>
    <s v="Décharge"/>
    <x v="0"/>
    <s v="CONGO"/>
    <s v="ɣ"/>
  </r>
  <r>
    <d v="2018-03-13T00:00:00"/>
    <s v="Taxi moto à Sibiti DDEF-LEK-Gendarmerie"/>
    <x v="0"/>
    <x v="0"/>
    <m/>
    <n v="150"/>
    <n v="0.28387800059046625"/>
    <n v="528.39599999999996"/>
    <n v="15074614"/>
    <x v="14"/>
    <s v="Décharge"/>
    <x v="0"/>
    <s v="CONGO"/>
    <s v="ɣ"/>
  </r>
  <r>
    <d v="2018-03-13T00:00:00"/>
    <s v="Taxi moto à Sibiti Gendarmerie-DDEF-LEK"/>
    <x v="0"/>
    <x v="0"/>
    <m/>
    <n v="150"/>
    <n v="0.28387800059046625"/>
    <n v="528.39599999999996"/>
    <n v="15074464"/>
    <x v="14"/>
    <s v="Décharge"/>
    <x v="0"/>
    <s v="CONGO"/>
    <s v="ɣ"/>
  </r>
  <r>
    <d v="2018-03-13T00:00:00"/>
    <s v="Taxi moto à Sibiti DDEF-LEK-Gendarmerie"/>
    <x v="0"/>
    <x v="0"/>
    <m/>
    <n v="350"/>
    <n v="0.6623820013777546"/>
    <n v="528.39599999999996"/>
    <n v="15074114"/>
    <x v="14"/>
    <s v="Décharge"/>
    <x v="0"/>
    <s v="CONGO"/>
    <s v="ɣ"/>
  </r>
  <r>
    <d v="2018-03-13T00:00:00"/>
    <s v="Taxi moto à Sibiti Gendarmerie-Hôtel"/>
    <x v="0"/>
    <x v="0"/>
    <m/>
    <n v="250"/>
    <n v="0.47313000098411045"/>
    <n v="528.39599999999996"/>
    <n v="15073864"/>
    <x v="14"/>
    <s v="Décharge"/>
    <x v="0"/>
    <s v="CONGO"/>
    <s v="ɣ"/>
  </r>
  <r>
    <d v="2018-03-13T00:00:00"/>
    <s v="Taxi moto à Sibiti Hôtel-Charden Farell"/>
    <x v="0"/>
    <x v="0"/>
    <m/>
    <n v="250"/>
    <n v="0.47313000098411045"/>
    <n v="528.39599999999996"/>
    <n v="15073614"/>
    <x v="14"/>
    <s v="Décharge"/>
    <x v="0"/>
    <s v="CONGO"/>
    <s v="ɣ"/>
  </r>
  <r>
    <d v="2018-03-13T00:00:00"/>
    <s v="Taxi moto à Sibiti Charden Farell-Hôtel"/>
    <x v="0"/>
    <x v="0"/>
    <m/>
    <n v="250"/>
    <n v="0.47313000098411045"/>
    <n v="528.39599999999996"/>
    <n v="15073364"/>
    <x v="14"/>
    <s v="Décharge"/>
    <x v="0"/>
    <s v="CONGO"/>
    <s v="ɣ"/>
  </r>
  <r>
    <d v="2018-03-13T00:00:00"/>
    <s v="Achat billet d'avion BZV-PNR/Me MALONGA Audrey"/>
    <x v="12"/>
    <x v="0"/>
    <m/>
    <n v="35000"/>
    <n v="66.238200137775465"/>
    <n v="528.39599999999996"/>
    <n v="15038364"/>
    <x v="2"/>
    <n v="59708"/>
    <x v="0"/>
    <s v="CONGO"/>
    <s v="o"/>
  </r>
  <r>
    <d v="2018-03-13T00:00:00"/>
    <s v="Achat billet d'avion BZV-PNR/Hérick TCHICAYA"/>
    <x v="8"/>
    <x v="0"/>
    <m/>
    <n v="38000"/>
    <n v="71.915760149584784"/>
    <n v="528.39599999999996"/>
    <n v="15000364"/>
    <x v="2"/>
    <n v="59709"/>
    <x v="0"/>
    <s v="CONGO"/>
    <s v="o"/>
  </r>
  <r>
    <d v="2018-03-13T00:00:00"/>
    <s v="Frais de mission Me MALONGA MBOKO/PNR du 14 au 16 mars 2018"/>
    <x v="12"/>
    <x v="0"/>
    <m/>
    <n v="107000"/>
    <n v="202.49964042119927"/>
    <n v="528.39599999999996"/>
    <n v="14893364"/>
    <x v="2"/>
    <n v="25"/>
    <x v="0"/>
    <s v="CONGO"/>
    <s v="o"/>
  </r>
  <r>
    <d v="2018-03-13T00:00:00"/>
    <s v="Frais de mission Me KIANGUILA/DOLISIE du 14 au 16 mars 2018"/>
    <x v="12"/>
    <x v="0"/>
    <m/>
    <n v="113000"/>
    <n v="213.85476044481791"/>
    <n v="528.39599999999996"/>
    <n v="14780364"/>
    <x v="2"/>
    <n v="26"/>
    <x v="0"/>
    <s v="CONGO"/>
    <s v="o"/>
  </r>
  <r>
    <d v="2018-03-13T00:00:00"/>
    <s v="Mésange CIGNAS-Bonus février 2018"/>
    <x v="2"/>
    <x v="0"/>
    <m/>
    <n v="20000"/>
    <n v="37.850400078728832"/>
    <n v="528.39599999999996"/>
    <n v="14760364"/>
    <x v="2"/>
    <n v="27"/>
    <x v="0"/>
    <s v="CONGO"/>
    <s v="o"/>
  </r>
  <r>
    <d v="2018-03-13T00:00:00"/>
    <s v="Mésange CIGNAS-Bonus de responsabilité, d'implication et d'initiative/février 2018"/>
    <x v="2"/>
    <x v="0"/>
    <m/>
    <n v="30000"/>
    <n v="56.775600118093251"/>
    <n v="528.39599999999996"/>
    <n v="14730364"/>
    <x v="2"/>
    <n v="28"/>
    <x v="0"/>
    <s v="CONGO"/>
    <s v="o"/>
  </r>
  <r>
    <d v="2018-03-13T00:00:00"/>
    <s v="i55s-Bonus février 2018"/>
    <x v="2"/>
    <x v="3"/>
    <m/>
    <n v="10000"/>
    <n v="18.925200039364416"/>
    <n v="528.39599999999996"/>
    <n v="14720364"/>
    <x v="2"/>
    <n v="29"/>
    <x v="1"/>
    <s v="CONGO"/>
    <s v="o"/>
  </r>
  <r>
    <d v="2018-03-13T00:00:00"/>
    <s v="Evariste LELOUSSI-Bonus février 2018"/>
    <x v="2"/>
    <x v="1"/>
    <m/>
    <n v="5000"/>
    <n v="9.462600019682208"/>
    <n v="528.39599999999996"/>
    <n v="14715364"/>
    <x v="2"/>
    <n v="30"/>
    <x v="0"/>
    <s v="CONGO"/>
    <s v="o"/>
  </r>
  <r>
    <d v="2018-03-13T00:00:00"/>
    <s v="Hérick TCHICAYA-Bonus février 2018"/>
    <x v="2"/>
    <x v="0"/>
    <m/>
    <n v="20000"/>
    <n v="37.850400078728832"/>
    <n v="528.39599999999996"/>
    <n v="14695364"/>
    <x v="2"/>
    <n v="31"/>
    <x v="0"/>
    <s v="CONGO"/>
    <s v="o"/>
  </r>
  <r>
    <d v="2018-03-13T00:00:00"/>
    <s v="Hérick TCHICAYA-Bonus opération SIBITI du 08 mars 2018"/>
    <x v="2"/>
    <x v="5"/>
    <m/>
    <n v="30000"/>
    <n v="56.775600118093251"/>
    <n v="528.39599999999996"/>
    <n v="14665364"/>
    <x v="2"/>
    <n v="32"/>
    <x v="1"/>
    <s v="CONGO"/>
    <s v="o"/>
  </r>
  <r>
    <d v="2018-03-13T00:00:00"/>
    <s v="Bley BEMY-Bonus février 2018"/>
    <x v="2"/>
    <x v="0"/>
    <m/>
    <n v="13000"/>
    <n v="24.602760051173743"/>
    <n v="528.39599999999996"/>
    <n v="14652364"/>
    <x v="2"/>
    <n v="34"/>
    <x v="0"/>
    <s v="CONGO"/>
    <s v="o"/>
  </r>
  <r>
    <d v="2018-03-13T00:00:00"/>
    <s v="Bley BEMY-Bonus opération SIBITI du 08 mars 2018"/>
    <x v="2"/>
    <x v="5"/>
    <m/>
    <n v="10000"/>
    <n v="18.925200039364416"/>
    <n v="528.39599999999996"/>
    <n v="14642364"/>
    <x v="2"/>
    <n v="35"/>
    <x v="1"/>
    <s v="CONGO"/>
    <s v="o"/>
  </r>
  <r>
    <d v="2018-03-13T00:00:00"/>
    <s v="Crépin IBOUILI-Bonus février 2018"/>
    <x v="2"/>
    <x v="0"/>
    <m/>
    <n v="15000"/>
    <n v="28.387800059046626"/>
    <n v="528.39599999999996"/>
    <n v="14627364"/>
    <x v="2"/>
    <n v="36"/>
    <x v="0"/>
    <s v="CONGO"/>
    <s v="o"/>
  </r>
  <r>
    <d v="2018-03-13T00:00:00"/>
    <s v="HI92-Bonus février 2018"/>
    <x v="2"/>
    <x v="3"/>
    <m/>
    <n v="5000"/>
    <n v="9.462600019682208"/>
    <n v="528.39599999999996"/>
    <n v="14622364"/>
    <x v="2"/>
    <n v="37"/>
    <x v="1"/>
    <s v="CONGO"/>
    <s v="o"/>
  </r>
  <r>
    <d v="2018-03-13T00:00:00"/>
    <s v="Mavy MALELA-Bonus février 2018"/>
    <x v="2"/>
    <x v="2"/>
    <m/>
    <n v="15000"/>
    <n v="28.387800059046626"/>
    <n v="528.39599999999996"/>
    <n v="14607364"/>
    <x v="2"/>
    <s v="Oui"/>
    <x v="0"/>
    <s v="CONGO"/>
    <s v="o"/>
  </r>
  <r>
    <d v="2018-03-13T00:00:00"/>
    <s v="i23c-Bonus février 2018"/>
    <x v="2"/>
    <x v="3"/>
    <m/>
    <n v="15000"/>
    <n v="28.387800059046626"/>
    <n v="528.39599999999996"/>
    <n v="14592364"/>
    <x v="2"/>
    <n v="40"/>
    <x v="1"/>
    <s v="CONGO"/>
    <s v="o"/>
  </r>
  <r>
    <d v="2018-03-13T00:00:00"/>
    <s v="i23c-Bonus de responsabilité-février 2018"/>
    <x v="2"/>
    <x v="3"/>
    <m/>
    <n v="20000"/>
    <n v="37.850400078728832"/>
    <n v="528.39599999999996"/>
    <n v="14572364"/>
    <x v="2"/>
    <n v="41"/>
    <x v="1"/>
    <s v="CONGO"/>
    <s v="o"/>
  </r>
  <r>
    <d v="2018-03-13T00:00:00"/>
    <s v="IT87-Bonus février 2018"/>
    <x v="2"/>
    <x v="3"/>
    <m/>
    <n v="15000"/>
    <n v="28.387800059046626"/>
    <n v="528.39599999999996"/>
    <n v="14557364"/>
    <x v="2"/>
    <n v="44"/>
    <x v="1"/>
    <s v="CONGO"/>
    <s v="o"/>
  </r>
  <r>
    <d v="2018-03-13T00:00:00"/>
    <s v="Frais de transfert à Jack Bénisson/SIBITI"/>
    <x v="9"/>
    <x v="4"/>
    <m/>
    <n v="4400"/>
    <n v="8.3270880173203441"/>
    <n v="528.39599999999996"/>
    <n v="14552964"/>
    <x v="2"/>
    <s v="162/GCF"/>
    <x v="1"/>
    <s v="CONGO"/>
    <s v="o"/>
  </r>
  <r>
    <d v="2018-03-13T00:00:00"/>
    <s v="Achat billet BZV-OWANDO/Me MOUYETI Scrutin"/>
    <x v="12"/>
    <x v="0"/>
    <m/>
    <n v="10000"/>
    <n v="18.925200039364416"/>
    <n v="528.39599999999996"/>
    <n v="14542964"/>
    <x v="2"/>
    <s v="130307007070--64"/>
    <x v="0"/>
    <s v="CONGO"/>
    <s v="o"/>
  </r>
  <r>
    <d v="2018-03-13T00:00:00"/>
    <s v="Taxi moto à Sibiti Hôtel-Maison d'arrêt pour la visite geôle du matin "/>
    <x v="0"/>
    <x v="0"/>
    <m/>
    <n v="300"/>
    <n v="0.5677560011809325"/>
    <n v="528.39599999999996"/>
    <n v="14542664"/>
    <x v="3"/>
    <s v="Décharge"/>
    <x v="0"/>
    <s v="CONGO"/>
    <s v="ɣ"/>
  </r>
  <r>
    <d v="2018-03-13T00:00:00"/>
    <s v="Ration du prévenu à Sibiti"/>
    <x v="1"/>
    <x v="0"/>
    <m/>
    <n v="1000"/>
    <n v="1.8925200039364418"/>
    <n v="528.39599999999996"/>
    <n v="14541664"/>
    <x v="3"/>
    <s v="Décharge"/>
    <x v="0"/>
    <s v="CONGO"/>
    <s v="ɣ"/>
  </r>
  <r>
    <d v="2018-03-13T00:00:00"/>
    <s v="Taxi moto à Sibiti DDEF-Gendarmerie pour l'impression des pv EF"/>
    <x v="0"/>
    <x v="0"/>
    <m/>
    <n v="300"/>
    <n v="0.5677560011809325"/>
    <n v="528.39599999999996"/>
    <n v="14541364"/>
    <x v="3"/>
    <s v="Décharge"/>
    <x v="0"/>
    <s v="CONGO"/>
    <s v="ɣ"/>
  </r>
  <r>
    <d v="2018-03-13T00:00:00"/>
    <s v="Taxi moto à Sibiti Gendarmerie -Bureautique"/>
    <x v="0"/>
    <x v="0"/>
    <m/>
    <n v="300"/>
    <n v="0.5677560011809325"/>
    <n v="528.39599999999996"/>
    <n v="14541064"/>
    <x v="3"/>
    <s v="Décharge"/>
    <x v="0"/>
    <s v="CONGO"/>
    <s v="ɣ"/>
  </r>
  <r>
    <d v="2018-03-13T00:00:00"/>
    <s v="Impression de la planche photographique et la photocopie des pv "/>
    <x v="5"/>
    <x v="4"/>
    <m/>
    <n v="1400"/>
    <n v="2.6495280055110184"/>
    <n v="528.39599999999996"/>
    <n v="14539664"/>
    <x v="3"/>
    <n v="56"/>
    <x v="1"/>
    <s v="CONGO"/>
    <s v="o"/>
  </r>
  <r>
    <d v="2018-03-13T00:00:00"/>
    <s v="Taxi moto à Sibiti Bureautique-Gendarmerie "/>
    <x v="0"/>
    <x v="0"/>
    <m/>
    <n v="300"/>
    <n v="0.5677560011809325"/>
    <n v="528.39599999999996"/>
    <n v="14539364"/>
    <x v="3"/>
    <s v="Décharge"/>
    <x v="0"/>
    <s v="CONGO"/>
    <s v="ɣ"/>
  </r>
  <r>
    <d v="2018-03-13T00:00:00"/>
    <s v="Ration des prévenus à la gendarmerie -SIBITI"/>
    <x v="1"/>
    <x v="0"/>
    <m/>
    <n v="4250"/>
    <n v="8.0432100167298781"/>
    <n v="528.39599999999996"/>
    <n v="14535114"/>
    <x v="3"/>
    <s v="Décharge"/>
    <x v="0"/>
    <s v="CONGO"/>
    <s v="ɣ"/>
  </r>
  <r>
    <d v="2018-03-13T00:00:00"/>
    <s v="Taxi moto à Sibiti Gendarmerie-Hôtel"/>
    <x v="0"/>
    <x v="0"/>
    <m/>
    <n v="300"/>
    <n v="0.5677560011809325"/>
    <n v="528.39599999999996"/>
    <n v="14534814"/>
    <x v="3"/>
    <s v="Décharge"/>
    <x v="0"/>
    <s v="CONGO"/>
    <s v="ɣ"/>
  </r>
  <r>
    <d v="2018-03-13T00:00:00"/>
    <s v="Taxi Bureau PALF-Radio Rurale"/>
    <x v="0"/>
    <x v="1"/>
    <m/>
    <n v="1000"/>
    <n v="1.8925200039364418"/>
    <n v="528.39599999999996"/>
    <n v="14533814"/>
    <x v="11"/>
    <s v="Décharge"/>
    <x v="0"/>
    <s v="CONGO"/>
    <s v="ɣ"/>
  </r>
  <r>
    <d v="2018-03-13T00:00:00"/>
    <s v="Taxi Radio Rurale-TOP TV"/>
    <x v="0"/>
    <x v="1"/>
    <m/>
    <n v="1000"/>
    <n v="1.8925200039364418"/>
    <n v="528.39599999999996"/>
    <n v="14532814"/>
    <x v="11"/>
    <s v="Décharge"/>
    <x v="0"/>
    <s v="CONGO"/>
    <s v="ɣ"/>
  </r>
  <r>
    <d v="2018-03-13T00:00:00"/>
    <s v="Taxi TOP TV-MN TV"/>
    <x v="0"/>
    <x v="1"/>
    <m/>
    <n v="1000"/>
    <n v="1.8925200039364418"/>
    <n v="528.39599999999996"/>
    <n v="14531814"/>
    <x v="11"/>
    <s v="Décharge"/>
    <x v="0"/>
    <s v="CONGO"/>
    <s v="ɣ"/>
  </r>
  <r>
    <d v="2018-03-13T00:00:00"/>
    <s v="Taxi MN TV-Bureau PALF"/>
    <x v="0"/>
    <x v="1"/>
    <m/>
    <n v="1000"/>
    <n v="1.8925200039364418"/>
    <n v="528.39599999999996"/>
    <n v="14530814"/>
    <x v="11"/>
    <s v="Décharge"/>
    <x v="0"/>
    <s v="CONGO"/>
    <s v="ɣ"/>
  </r>
  <r>
    <d v="2018-03-13T00:00:00"/>
    <s v="Taxi Bureau PALF-Agence Charden Farell"/>
    <x v="0"/>
    <x v="1"/>
    <m/>
    <n v="500"/>
    <n v="0.94626000196822091"/>
    <n v="528.39599999999996"/>
    <n v="14530314"/>
    <x v="11"/>
    <s v="Décharge"/>
    <x v="0"/>
    <s v="CONGO"/>
    <s v="ɣ"/>
  </r>
  <r>
    <d v="2018-03-13T00:00:00"/>
    <s v="Taxi bureau-Marché mikalou-bureau (inspecter la place tradipraticienne)"/>
    <x v="0"/>
    <x v="3"/>
    <m/>
    <n v="2000"/>
    <n v="3.7850400078728836"/>
    <n v="528.39599999999996"/>
    <n v="14528314"/>
    <x v="4"/>
    <s v="Décharge"/>
    <x v="1"/>
    <s v="CONGO"/>
    <s v="ɣ"/>
  </r>
  <r>
    <d v="2018-03-13T00:00:00"/>
    <s v="Envoie du crédit à l'informateur de pointe-noire (approvisonner l'informateur en crédit téléphonique)"/>
    <x v="10"/>
    <x v="3"/>
    <m/>
    <n v="2500"/>
    <n v="4.731300009841104"/>
    <n v="528.39599999999996"/>
    <n v="14525814"/>
    <x v="4"/>
    <s v="Décharge"/>
    <x v="1"/>
    <s v="CONGO"/>
    <s v="ɣ"/>
  </r>
  <r>
    <d v="2018-03-13T00:00:00"/>
    <s v="Taxi Bureau-Marché Moungali pour l'achat de la Batterie du Telephone portable SAMSUNG"/>
    <x v="0"/>
    <x v="3"/>
    <m/>
    <n v="2000"/>
    <n v="3.7850400078728836"/>
    <n v="528.39599999999996"/>
    <n v="14523814"/>
    <x v="5"/>
    <s v="Décharge"/>
    <x v="1"/>
    <s v="CONGO"/>
    <s v="ɤ"/>
  </r>
  <r>
    <d v="2018-03-13T00:00:00"/>
    <s v="Achat batterie pour le téléphone SAMSUNG"/>
    <x v="5"/>
    <x v="4"/>
    <m/>
    <n v="2500"/>
    <n v="4.731300009841104"/>
    <n v="528.39599999999996"/>
    <n v="14521314"/>
    <x v="5"/>
    <s v="Décharge"/>
    <x v="1"/>
    <s v="CONGO"/>
    <s v="ɤ"/>
  </r>
  <r>
    <d v="2018-03-13T00:00:00"/>
    <s v="Taxi à BZV : Bureau - Domicile-bureau pour aller chercher mon passeport en vue de son scannage pour le voyage au Gabon "/>
    <x v="0"/>
    <x v="0"/>
    <m/>
    <n v="2000"/>
    <n v="3.7850400078728836"/>
    <n v="528.39599999999996"/>
    <n v="14519314"/>
    <x v="6"/>
    <s v="Décharge "/>
    <x v="0"/>
    <s v="CONGO"/>
    <s v="ɣ"/>
  </r>
  <r>
    <d v="2018-03-13T00:00:00"/>
    <s v="Taxi Bureau-Domicile"/>
    <x v="0"/>
    <x v="3"/>
    <m/>
    <n v="1000"/>
    <n v="1.8925200039364418"/>
    <n v="528.39599999999996"/>
    <n v="14518314"/>
    <x v="7"/>
    <s v="Decharge"/>
    <x v="1"/>
    <s v="CONGO"/>
    <s v="ɣ"/>
  </r>
  <r>
    <d v="2018-03-13T00:00:00"/>
    <s v="Taxi domicile-bureau"/>
    <x v="0"/>
    <x v="3"/>
    <m/>
    <n v="1000"/>
    <n v="1.8925200039364418"/>
    <n v="528.39599999999996"/>
    <n v="14517314"/>
    <x v="7"/>
    <s v="Decharge"/>
    <x v="1"/>
    <s v="CONGO"/>
    <s v="ɣ"/>
  </r>
  <r>
    <d v="2018-03-13T00:00:00"/>
    <s v="Food allowance pendant la pause"/>
    <x v="3"/>
    <x v="3"/>
    <m/>
    <n v="1000"/>
    <n v="1.8925200039364418"/>
    <n v="528.39599999999996"/>
    <n v="14516314"/>
    <x v="7"/>
    <s v="Decharge"/>
    <x v="1"/>
    <s v="CONGO"/>
    <s v="ɣ"/>
  </r>
  <r>
    <d v="2018-03-13T00:00:00"/>
    <s v="Taxi Bureau-Agence Océan du Nord pour l'achat du Billet "/>
    <x v="0"/>
    <x v="3"/>
    <m/>
    <n v="1000"/>
    <n v="1.8925200039364418"/>
    <n v="528.39599999999996"/>
    <n v="14515314"/>
    <x v="7"/>
    <s v="Decharge"/>
    <x v="1"/>
    <s v="CONGO"/>
    <s v="ɣ"/>
  </r>
  <r>
    <d v="2018-03-13T00:00:00"/>
    <s v="Taxi Agence Océan du Nord-Bureau"/>
    <x v="0"/>
    <x v="3"/>
    <m/>
    <n v="1000"/>
    <n v="1.8925200039364418"/>
    <n v="528.39599999999996"/>
    <n v="14514314"/>
    <x v="7"/>
    <s v="Decharge"/>
    <x v="1"/>
    <s v="CONGO"/>
    <s v="ɣ"/>
  </r>
  <r>
    <d v="2018-03-13T00:00:00"/>
    <s v="Achat billet Brazzaville-Owando"/>
    <x v="0"/>
    <x v="0"/>
    <m/>
    <n v="10000"/>
    <n v="18.925200039364416"/>
    <n v="528.39599999999996"/>
    <n v="14504314"/>
    <x v="8"/>
    <s v="130306008787--33"/>
    <x v="0"/>
    <s v="CONGO"/>
    <s v="o"/>
  </r>
  <r>
    <d v="2018-03-13T00:00:00"/>
    <s v="Taxi domicile-Agence Océan du nord pour le voyage à OWANDO"/>
    <x v="0"/>
    <x v="0"/>
    <m/>
    <n v="2000"/>
    <n v="3.7850400078728836"/>
    <n v="528.39599999999996"/>
    <n v="14502314"/>
    <x v="8"/>
    <s v="Décharge"/>
    <x v="0"/>
    <s v="CONGO"/>
    <s v="ɣ"/>
  </r>
  <r>
    <d v="2018-03-13T00:00:00"/>
    <s v="Taxi Gare routière Owando-hôtel"/>
    <x v="0"/>
    <x v="0"/>
    <m/>
    <n v="300"/>
    <n v="0.5677560011809325"/>
    <n v="528.39599999999996"/>
    <n v="14502014"/>
    <x v="8"/>
    <s v="Décharge"/>
    <x v="0"/>
    <s v="CONGO"/>
    <s v="ɣ"/>
  </r>
  <r>
    <d v="2018-03-13T00:00:00"/>
    <s v="Taxi hôtel-restaurant"/>
    <x v="0"/>
    <x v="0"/>
    <m/>
    <n v="300"/>
    <n v="0.5677560011809325"/>
    <n v="528.39599999999996"/>
    <n v="14501714"/>
    <x v="8"/>
    <s v="Décharge"/>
    <x v="0"/>
    <s v="CONGO"/>
    <s v="ɣ"/>
  </r>
  <r>
    <d v="2018-03-13T00:00:00"/>
    <s v="Taxi restaurant-hôtel"/>
    <x v="0"/>
    <x v="0"/>
    <m/>
    <n v="300"/>
    <n v="0.5677560011809325"/>
    <n v="528.39599999999996"/>
    <n v="14501414"/>
    <x v="8"/>
    <s v="Décharge"/>
    <x v="0"/>
    <s v="CONGO"/>
    <s v="ɣ"/>
  </r>
  <r>
    <d v="2018-03-14T00:00:00"/>
    <s v="Taxi moto à Sibiti Hôtel-Gendarmerie"/>
    <x v="0"/>
    <x v="0"/>
    <m/>
    <n v="250"/>
    <n v="0.47313000098411045"/>
    <n v="528.39599999999996"/>
    <n v="14501164"/>
    <x v="14"/>
    <s v="Décharge"/>
    <x v="0"/>
    <s v="CONGO"/>
    <s v="ɣ"/>
  </r>
  <r>
    <d v="2018-03-14T00:00:00"/>
    <s v="Taxi moto à Sibiti Gendarmerie-Bureautique Moussanda (pour deux personnes)"/>
    <x v="0"/>
    <x v="0"/>
    <m/>
    <n v="500"/>
    <n v="0.94626000196822091"/>
    <n v="528.39599999999996"/>
    <n v="14500664"/>
    <x v="14"/>
    <s v="Décharge"/>
    <x v="0"/>
    <s v="CONGO"/>
    <s v="ɣ"/>
  </r>
  <r>
    <d v="2018-03-14T00:00:00"/>
    <s v="Photocopie procédure gendarmerie (1X4)"/>
    <x v="5"/>
    <x v="4"/>
    <m/>
    <n v="1000"/>
    <n v="1.8925200039364418"/>
    <n v="528.39599999999996"/>
    <n v="14499664"/>
    <x v="14"/>
    <n v="110"/>
    <x v="1"/>
    <s v="CONGO"/>
    <s v="o"/>
  </r>
  <r>
    <d v="2018-03-14T00:00:00"/>
    <s v="Taxi moto à Sibiti Bureautique Moussanda-Gendarmerie (pour deux personnes)"/>
    <x v="0"/>
    <x v="0"/>
    <m/>
    <n v="500"/>
    <n v="0.94626000196822091"/>
    <n v="528.39599999999996"/>
    <n v="14499164"/>
    <x v="14"/>
    <s v="Décharge"/>
    <x v="0"/>
    <s v="CONGO"/>
    <s v="ɣ"/>
  </r>
  <r>
    <d v="2018-03-14T00:00:00"/>
    <s v="Taxi moto à Sibiti Gendarmerie-TGI "/>
    <x v="0"/>
    <x v="0"/>
    <m/>
    <n v="250"/>
    <n v="0.47313000098411045"/>
    <n v="528.39599999999996"/>
    <n v="14498914"/>
    <x v="14"/>
    <s v="Décharge"/>
    <x v="0"/>
    <s v="CONGO"/>
    <s v="ɣ"/>
  </r>
  <r>
    <d v="2018-03-14T00:00:00"/>
    <s v="Taxi moto à Sibiti TGI -Maison d'arrêt "/>
    <x v="0"/>
    <x v="0"/>
    <m/>
    <n v="250"/>
    <n v="0.47313000098411045"/>
    <n v="528.39599999999996"/>
    <n v="14498664"/>
    <x v="14"/>
    <s v="Décharge"/>
    <x v="0"/>
    <s v="CONGO"/>
    <s v="ɣ"/>
  </r>
  <r>
    <d v="2018-03-14T00:00:00"/>
    <s v="Ration de 3 prévenus à la maison d'arrêt de Sibiti"/>
    <x v="1"/>
    <x v="0"/>
    <m/>
    <n v="3000"/>
    <n v="5.6775600118093257"/>
    <n v="528.39599999999996"/>
    <n v="14495664"/>
    <x v="14"/>
    <s v="Décharge"/>
    <x v="0"/>
    <s v="CONGO"/>
    <s v="ɣ"/>
  </r>
  <r>
    <d v="2018-03-14T00:00:00"/>
    <s v="Taxi moto à Sibiti Maison d'arrêt -Hôtel"/>
    <x v="0"/>
    <x v="0"/>
    <m/>
    <n v="250"/>
    <n v="0.47313000098411045"/>
    <n v="528.39599999999996"/>
    <n v="14495414"/>
    <x v="14"/>
    <s v="Décharge"/>
    <x v="0"/>
    <s v="CONGO"/>
    <s v="ɣ"/>
  </r>
  <r>
    <d v="2018-03-14T00:00:00"/>
    <s v="Taxi moto à Sibiti Hôtel-Quartier n°1 (récupération copie procédure gendarmerie)"/>
    <x v="0"/>
    <x v="0"/>
    <m/>
    <n v="250"/>
    <n v="0.47313000098411045"/>
    <n v="528.39599999999996"/>
    <n v="14495164"/>
    <x v="14"/>
    <s v="Décharge"/>
    <x v="0"/>
    <s v="CONGO"/>
    <s v="ɣ"/>
  </r>
  <r>
    <d v="2018-03-14T00:00:00"/>
    <s v="Taxi moto à Sibiti Quartier n°1-Hôtel"/>
    <x v="0"/>
    <x v="0"/>
    <m/>
    <n v="250"/>
    <n v="0.47313000098411045"/>
    <n v="528.39599999999996"/>
    <n v="14494914"/>
    <x v="14"/>
    <s v="Décharge"/>
    <x v="0"/>
    <s v="CONGO"/>
    <s v="ɣ"/>
  </r>
  <r>
    <d v="2018-03-14T00:00:00"/>
    <s v="Frais de transfert à Sven/OWANDO"/>
    <x v="9"/>
    <x v="4"/>
    <m/>
    <n v="2560"/>
    <n v="4.8448512100772909"/>
    <n v="528.39599999999996"/>
    <n v="14492354"/>
    <x v="2"/>
    <s v="93/GCF"/>
    <x v="1"/>
    <s v="CONGO"/>
    <s v="o"/>
  </r>
  <r>
    <d v="2018-03-14T00:00:00"/>
    <s v="Frais de transfert à Dieudonné/SIBITI"/>
    <x v="9"/>
    <x v="4"/>
    <m/>
    <n v="4000"/>
    <n v="7.5700800157457673"/>
    <n v="528.39599999999996"/>
    <n v="14488354"/>
    <x v="2"/>
    <s v="92/GCF"/>
    <x v="1"/>
    <s v="CONGO"/>
    <s v="o"/>
  </r>
  <r>
    <d v="2018-03-14T00:00:00"/>
    <s v="Taxi moto à Sibiti Hôtel-Gendarmerie pour le deferrement"/>
    <x v="0"/>
    <x v="0"/>
    <m/>
    <n v="300"/>
    <n v="0.5677560011809325"/>
    <n v="528.39599999999996"/>
    <n v="14488054"/>
    <x v="3"/>
    <s v="Décharge"/>
    <x v="0"/>
    <s v="CONGO"/>
    <s v="ɣ"/>
  </r>
  <r>
    <d v="2018-03-14T00:00:00"/>
    <s v="Taxi moto à Sibiti Gendarmerie-TGI "/>
    <x v="0"/>
    <x v="0"/>
    <m/>
    <n v="300"/>
    <n v="0.5677560011809325"/>
    <n v="528.39599999999996"/>
    <n v="14487754"/>
    <x v="3"/>
    <s v="Décharge"/>
    <x v="0"/>
    <s v="CONGO"/>
    <s v="ɣ"/>
  </r>
  <r>
    <d v="2018-03-14T00:00:00"/>
    <s v="Taxi moto à Sibiti TGI-Hôtel pour prendre le sac pour le voyage sur Dolisie"/>
    <x v="0"/>
    <x v="0"/>
    <m/>
    <n v="300"/>
    <n v="0.5677560011809325"/>
    <n v="528.39599999999996"/>
    <n v="14487454"/>
    <x v="3"/>
    <s v="Décharge"/>
    <x v="0"/>
    <s v="CONGO"/>
    <s v="ɣ"/>
  </r>
  <r>
    <d v="2018-03-14T00:00:00"/>
    <s v="Paiement Frais d'hôtel à Sibiti du 08 au 14 mars 2018 soit 06 nuitées"/>
    <x v="6"/>
    <x v="0"/>
    <m/>
    <n v="90000"/>
    <n v="170.32680035427975"/>
    <n v="528.39599999999996"/>
    <n v="14397454"/>
    <x v="3"/>
    <n v="314"/>
    <x v="0"/>
    <s v="CONGO"/>
    <s v="o"/>
  </r>
  <r>
    <d v="2018-03-14T00:00:00"/>
    <s v="Food Allowance à Sibiti du 08 au 14 mars 2018 soit 07 Jours "/>
    <x v="6"/>
    <x v="0"/>
    <m/>
    <n v="70000"/>
    <n v="132.47640027555093"/>
    <n v="528.39599999999996"/>
    <n v="14327454"/>
    <x v="3"/>
    <s v="Décharge"/>
    <x v="0"/>
    <s v="CONGO"/>
    <s v="ɣ"/>
  </r>
  <r>
    <d v="2018-03-14T00:00:00"/>
    <s v="Taxi moto à Sibiti Hôtel-Agence Charden Farell pour le retrait d'argent "/>
    <x v="0"/>
    <x v="0"/>
    <m/>
    <n v="300"/>
    <n v="0.5677560011809325"/>
    <n v="528.39599999999996"/>
    <n v="14327154"/>
    <x v="3"/>
    <s v="Décharge"/>
    <x v="0"/>
    <s v="CONGO"/>
    <s v="ɣ"/>
  </r>
  <r>
    <d v="2018-03-14T00:00:00"/>
    <s v="Taxi moto à Sibiti Charden Farell-Gare Routière de Sibiti"/>
    <x v="0"/>
    <x v="0"/>
    <m/>
    <n v="300"/>
    <n v="0.5677560011809325"/>
    <n v="528.39599999999996"/>
    <n v="14326854"/>
    <x v="3"/>
    <s v="Décharge"/>
    <x v="0"/>
    <s v="CONGO"/>
    <s v="ɣ"/>
  </r>
  <r>
    <d v="2018-03-14T00:00:00"/>
    <s v="Taxi Bus SIBITI-Dolisie"/>
    <x v="0"/>
    <x v="0"/>
    <m/>
    <n v="5000"/>
    <n v="9.462600019682208"/>
    <n v="528.39599999999996"/>
    <n v="14321854"/>
    <x v="3"/>
    <s v="Décharge"/>
    <x v="0"/>
    <s v="CONGO"/>
    <s v="ɣ"/>
  </r>
  <r>
    <d v="2018-03-14T00:00:00"/>
    <s v="Taxi à Dolisie Gare Routière-Hôtel"/>
    <x v="0"/>
    <x v="0"/>
    <m/>
    <n v="700"/>
    <n v="1.3247640027555092"/>
    <n v="528.39599999999996"/>
    <n v="14321154"/>
    <x v="3"/>
    <s v="Décharge"/>
    <x v="0"/>
    <s v="CONGO"/>
    <s v="ɣ"/>
  </r>
  <r>
    <d v="2018-03-14T00:00:00"/>
    <s v="Taxi à Dolisie Hôtel-Restaurant"/>
    <x v="0"/>
    <x v="0"/>
    <m/>
    <n v="700"/>
    <n v="1.3247640027555092"/>
    <n v="528.39599999999996"/>
    <n v="14320454"/>
    <x v="3"/>
    <s v="Décharge"/>
    <x v="0"/>
    <s v="CONGO"/>
    <s v="ɣ"/>
  </r>
  <r>
    <d v="2018-03-14T00:00:00"/>
    <s v="Taxi à Dolisie Restaurant-Hôtel"/>
    <x v="0"/>
    <x v="0"/>
    <m/>
    <n v="700"/>
    <n v="1.3247640027555092"/>
    <n v="528.39599999999996"/>
    <n v="14319754"/>
    <x v="3"/>
    <s v="Décharge"/>
    <x v="0"/>
    <s v="CONGO"/>
    <s v="ɣ"/>
  </r>
  <r>
    <d v="2018-03-14T00:00:00"/>
    <s v="Taxi à BZV : Domicile - Aéroport pour aller à PNR suivre l'audience du cas Massouémé "/>
    <x v="0"/>
    <x v="0"/>
    <m/>
    <n v="1000"/>
    <n v="1.8925200039364418"/>
    <n v="528.39599999999996"/>
    <n v="14318754"/>
    <x v="6"/>
    <s v="Décharge "/>
    <x v="0"/>
    <s v="CONGO"/>
    <s v="ɣ"/>
  </r>
  <r>
    <d v="2018-03-14T00:00:00"/>
    <s v="Taxi à PNR : Aéroport - Résidence PALF "/>
    <x v="0"/>
    <x v="0"/>
    <m/>
    <n v="1000"/>
    <n v="1.8925200039364418"/>
    <n v="528.39599999999996"/>
    <n v="14317754"/>
    <x v="6"/>
    <s v="Décharge "/>
    <x v="0"/>
    <s v="CONGO"/>
    <s v="ɣ"/>
  </r>
  <r>
    <d v="2018-03-14T00:00:00"/>
    <s v="Taxi à PNR : Résidence PALF -tribunal -DDEF pour vérifier les dossiers Diaby et Bopoma(tribunal ); faire établir les demandes de restitution de scellés cas Oumar et Massouémé  (DDEF )"/>
    <x v="0"/>
    <x v="0"/>
    <m/>
    <n v="2000"/>
    <n v="3.7850400078728836"/>
    <n v="528.39599999999996"/>
    <n v="14315754"/>
    <x v="6"/>
    <s v="Décharge "/>
    <x v="0"/>
    <s v="CONGO"/>
    <s v="ɣ"/>
  </r>
  <r>
    <d v="2018-03-14T00:00:00"/>
    <s v="Taxi à PNR : DDEF - restaurant - résidence PALF après l'établissement des demandes de restitution des scellés "/>
    <x v="0"/>
    <x v="0"/>
    <m/>
    <n v="2000"/>
    <n v="3.7850400078728836"/>
    <n v="528.39599999999996"/>
    <n v="14313754"/>
    <x v="6"/>
    <s v="Décharge "/>
    <x v="0"/>
    <s v="CONGO"/>
    <s v="ɣ"/>
  </r>
  <r>
    <d v="2018-03-14T00:00:00"/>
    <s v="Achat billet BZV-Ouesso pour la mission"/>
    <x v="0"/>
    <x v="3"/>
    <m/>
    <n v="20000"/>
    <n v="37.850400078728832"/>
    <n v="528.39599999999996"/>
    <n v="14293754"/>
    <x v="7"/>
    <s v="140306008282--6"/>
    <x v="1"/>
    <s v="CONGO"/>
    <s v="o"/>
  </r>
  <r>
    <d v="2018-03-14T00:00:00"/>
    <s v="Taxi Domicile-Gare routière Océan du Nord"/>
    <x v="0"/>
    <x v="3"/>
    <m/>
    <n v="1000"/>
    <n v="1.8925200039364418"/>
    <n v="528.39599999999996"/>
    <n v="14292754"/>
    <x v="7"/>
    <s v="Decharge"/>
    <x v="1"/>
    <s v="CONGO"/>
    <s v="ɣ"/>
  </r>
  <r>
    <d v="2018-03-14T00:00:00"/>
    <s v="Taxi gare routière Océan du Nord-hôtel"/>
    <x v="0"/>
    <x v="3"/>
    <m/>
    <n v="2000"/>
    <n v="3.7850400078728836"/>
    <n v="528.39599999999996"/>
    <n v="14290754"/>
    <x v="7"/>
    <s v="Decharge"/>
    <x v="1"/>
    <s v="CONGO"/>
    <s v="ɣ"/>
  </r>
  <r>
    <d v="2018-03-14T00:00:00"/>
    <s v="Achat boisson pour la cible"/>
    <x v="10"/>
    <x v="3"/>
    <m/>
    <n v="5000"/>
    <n v="9.462600019682208"/>
    <n v="528.39599999999996"/>
    <n v="14285754"/>
    <x v="7"/>
    <s v="Decharge"/>
    <x v="1"/>
    <s v="CONGO"/>
    <s v="ɣ"/>
  </r>
  <r>
    <d v="2018-03-14T00:00:00"/>
    <s v="Taxi hôtel-cour d'appel d'owando"/>
    <x v="0"/>
    <x v="0"/>
    <m/>
    <n v="300"/>
    <n v="0.5677560011809325"/>
    <n v="528.39599999999996"/>
    <n v="14285454"/>
    <x v="8"/>
    <s v="Décharge"/>
    <x v="0"/>
    <s v="CONGO"/>
    <s v="ɣ"/>
  </r>
  <r>
    <d v="2018-03-14T00:00:00"/>
    <s v="Taxi cour d'appel d'owando-gare routière océan du nord"/>
    <x v="0"/>
    <x v="0"/>
    <m/>
    <n v="300"/>
    <n v="0.5677560011809325"/>
    <n v="528.39599999999996"/>
    <n v="14285154"/>
    <x v="8"/>
    <s v="Décharge"/>
    <x v="0"/>
    <s v="CONGO"/>
    <s v="ɣ"/>
  </r>
  <r>
    <d v="2018-03-14T00:00:00"/>
    <s v="Taxi Gare routière Owando-hôtel"/>
    <x v="0"/>
    <x v="0"/>
    <m/>
    <n v="300"/>
    <n v="0.5677560011809325"/>
    <n v="528.39599999999996"/>
    <n v="14284854"/>
    <x v="8"/>
    <s v="Décharge"/>
    <x v="0"/>
    <s v="CONGO"/>
    <s v="ɣ"/>
  </r>
  <r>
    <d v="2018-03-14T00:00:00"/>
    <s v="Taxi hôtel- agence Charden Farrell pour le retrait du transfert"/>
    <x v="0"/>
    <x v="0"/>
    <m/>
    <n v="300"/>
    <n v="0.5677560011809325"/>
    <n v="528.39599999999996"/>
    <n v="14284554"/>
    <x v="8"/>
    <s v="Décharge"/>
    <x v="0"/>
    <s v="CONGO"/>
    <s v="ɣ"/>
  </r>
  <r>
    <d v="2018-03-14T00:00:00"/>
    <s v="Taxi agence Charden Farrell-hôtel"/>
    <x v="0"/>
    <x v="0"/>
    <m/>
    <n v="300"/>
    <n v="0.5677560011809325"/>
    <n v="528.39599999999996"/>
    <n v="14284254"/>
    <x v="8"/>
    <s v="Décharge"/>
    <x v="0"/>
    <s v="CONGO"/>
    <s v="ɣ"/>
  </r>
  <r>
    <d v="2018-03-14T00:00:00"/>
    <s v="Taxi hôtel-maison d'arrêt"/>
    <x v="0"/>
    <x v="0"/>
    <m/>
    <n v="300"/>
    <n v="0.5677560011809325"/>
    <n v="528.39599999999996"/>
    <n v="14283954"/>
    <x v="8"/>
    <s v="Décharge"/>
    <x v="0"/>
    <s v="CONGO"/>
    <s v="ɣ"/>
  </r>
  <r>
    <d v="2018-03-14T00:00:00"/>
    <s v="Ration des prévenus à OWANDO"/>
    <x v="1"/>
    <x v="0"/>
    <m/>
    <n v="2000"/>
    <n v="3.7850400078728836"/>
    <n v="528.39599999999996"/>
    <n v="14281954"/>
    <x v="8"/>
    <s v="Décharge"/>
    <x v="0"/>
    <s v="CONGO"/>
    <s v="ɣ"/>
  </r>
  <r>
    <d v="2018-03-14T00:00:00"/>
    <s v="Taxi maison d'arrêt-hôtel"/>
    <x v="0"/>
    <x v="0"/>
    <m/>
    <n v="300"/>
    <n v="0.5677560011809325"/>
    <n v="528.39599999999996"/>
    <n v="14281654"/>
    <x v="8"/>
    <s v="Décharge"/>
    <x v="0"/>
    <s v="CONGO"/>
    <s v="ɣ"/>
  </r>
  <r>
    <d v="2018-03-14T00:00:00"/>
    <s v="Taxi hôtel-restaurant"/>
    <x v="0"/>
    <x v="0"/>
    <m/>
    <n v="300"/>
    <n v="0.5677560011809325"/>
    <n v="528.39599999999996"/>
    <n v="14281354"/>
    <x v="8"/>
    <s v="Décharge"/>
    <x v="0"/>
    <s v="CONGO"/>
    <s v="ɣ"/>
  </r>
  <r>
    <d v="2018-03-14T00:00:00"/>
    <s v="Taxi restaurant-hôtel"/>
    <x v="0"/>
    <x v="0"/>
    <m/>
    <n v="300"/>
    <n v="0.5677560011809325"/>
    <n v="528.39599999999996"/>
    <n v="14281054"/>
    <x v="8"/>
    <s v="Décharge"/>
    <x v="0"/>
    <s v="CONGO"/>
    <s v="ɣ"/>
  </r>
  <r>
    <d v="2018-03-14T00:00:00"/>
    <s v="Avance sur honoraires de consultation I23c-mars 2018/CHQ N 03593732"/>
    <x v="3"/>
    <x v="3"/>
    <m/>
    <n v="100000"/>
    <n v="189.25200039364418"/>
    <n v="528.39599999999996"/>
    <n v="14181054"/>
    <x v="10"/>
    <n v="3593732"/>
    <x v="1"/>
    <s v="CONGO"/>
    <s v="o"/>
  </r>
  <r>
    <d v="2018-03-14T00:00:00"/>
    <s v="FRAIS RET.DEPLACE Chq n°03593732"/>
    <x v="7"/>
    <x v="4"/>
    <m/>
    <n v="3401"/>
    <n v="6.4364605333878382"/>
    <n v="528.39599999999996"/>
    <n v="14177653"/>
    <x v="10"/>
    <n v="3593732"/>
    <x v="1"/>
    <s v="CONGO"/>
    <s v="o"/>
  </r>
  <r>
    <d v="2018-03-15T00:00:00"/>
    <s v="Taxi: Bureau-TGI greffe de la 1ere chambre correctionnelle"/>
    <x v="0"/>
    <x v="0"/>
    <m/>
    <n v="1000"/>
    <n v="1.8925200039364418"/>
    <n v="528.39599999999996"/>
    <n v="14176653"/>
    <x v="1"/>
    <s v="Décharge"/>
    <x v="0"/>
    <s v="CONGO"/>
    <s v="ɣ"/>
  </r>
  <r>
    <d v="2018-03-15T00:00:00"/>
    <s v="Taxi: TGI-Bureau"/>
    <x v="0"/>
    <x v="0"/>
    <m/>
    <n v="1000"/>
    <n v="1.8925200039364418"/>
    <n v="528.39599999999996"/>
    <n v="14175653"/>
    <x v="1"/>
    <s v="Décharge"/>
    <x v="0"/>
    <s v="CONGO"/>
    <s v="ɣ"/>
  </r>
  <r>
    <d v="2018-03-15T00:00:00"/>
    <s v="Taxi moto à Sibiti Hôtel-Maison d'arrêt "/>
    <x v="0"/>
    <x v="0"/>
    <m/>
    <n v="250"/>
    <n v="0.47313000098411045"/>
    <n v="528.39599999999996"/>
    <n v="14175403"/>
    <x v="14"/>
    <s v="Décharge"/>
    <x v="0"/>
    <s v="CONGO"/>
    <s v="ɣ"/>
  </r>
  <r>
    <d v="2018-03-15T00:00:00"/>
    <s v="Ration de 3 prévenus à la maison d'arrêt de Sibiti"/>
    <x v="1"/>
    <x v="0"/>
    <m/>
    <n v="3000"/>
    <n v="5.6775600118093257"/>
    <n v="528.39599999999996"/>
    <n v="14172403"/>
    <x v="14"/>
    <s v="Décharge"/>
    <x v="0"/>
    <s v="CONGO"/>
    <s v="ɣ"/>
  </r>
  <r>
    <d v="2018-03-15T00:00:00"/>
    <s v="Taxi moto à Sibiti Maison d'arrêt -Hôtel"/>
    <x v="0"/>
    <x v="0"/>
    <m/>
    <n v="250"/>
    <n v="0.47313000098411045"/>
    <n v="528.39599999999996"/>
    <n v="14172153"/>
    <x v="14"/>
    <s v="Décharge"/>
    <x v="0"/>
    <s v="CONGO"/>
    <s v="ɣ"/>
  </r>
  <r>
    <d v="2018-03-15T00:00:00"/>
    <s v="Taxi moto à Sibiti Hôtel-Charden Farell"/>
    <x v="0"/>
    <x v="0"/>
    <m/>
    <n v="250"/>
    <n v="0.47313000098411045"/>
    <n v="528.39599999999996"/>
    <n v="14171903"/>
    <x v="14"/>
    <s v="Décharge"/>
    <x v="0"/>
    <s v="CONGO"/>
    <s v="ɣ"/>
  </r>
  <r>
    <d v="2018-03-15T00:00:00"/>
    <s v="Taxi moto à Sibiti Charden Farell-Hôtel"/>
    <x v="0"/>
    <x v="0"/>
    <m/>
    <n v="250"/>
    <n v="0.47313000098411045"/>
    <n v="528.39599999999996"/>
    <n v="14171653"/>
    <x v="14"/>
    <s v="Décharge"/>
    <x v="0"/>
    <s v="CONGO"/>
    <s v="ɣ"/>
  </r>
  <r>
    <d v="2018-03-15T00:00:00"/>
    <s v="Frais de transfert à Dieudonné/DOLISIE"/>
    <x v="9"/>
    <x v="4"/>
    <m/>
    <n v="2000"/>
    <n v="3.7850400078728836"/>
    <n v="528.39599999999996"/>
    <n v="14169653"/>
    <x v="2"/>
    <s v="93/GCF"/>
    <x v="1"/>
    <s v="CONGO"/>
    <s v="o"/>
  </r>
  <r>
    <d v="2018-03-15T00:00:00"/>
    <s v="Frais de transfert à Jack Bénisson/SIBITI"/>
    <x v="9"/>
    <x v="4"/>
    <m/>
    <n v="2000"/>
    <n v="3.7850400078728836"/>
    <n v="528.39599999999996"/>
    <n v="14167653"/>
    <x v="2"/>
    <s v="94/GCF"/>
    <x v="1"/>
    <s v="CONGO"/>
    <s v="o"/>
  </r>
  <r>
    <d v="2018-03-15T00:00:00"/>
    <s v="Taxi à Dolisie Hotel-Rencontre avec Me Kianguila"/>
    <x v="0"/>
    <x v="0"/>
    <m/>
    <n v="700"/>
    <n v="1.3247640027555092"/>
    <n v="528.39599999999996"/>
    <n v="14166953"/>
    <x v="3"/>
    <s v="Décharge"/>
    <x v="0"/>
    <s v="CONGO"/>
    <s v="ɣ"/>
  </r>
  <r>
    <d v="2018-03-15T00:00:00"/>
    <s v="Taxi à Dolisie Hôtel -DDEF pour rencontrer le chef faune"/>
    <x v="0"/>
    <x v="0"/>
    <m/>
    <n v="700"/>
    <n v="1.3247640027555092"/>
    <n v="528.39599999999996"/>
    <n v="14166253"/>
    <x v="3"/>
    <s v="Décharge"/>
    <x v="0"/>
    <s v="CONGO"/>
    <s v="ɣ"/>
  </r>
  <r>
    <d v="2018-03-15T00:00:00"/>
    <s v="Taxi à Dolisie DDEF-Cour d'appel pour suivre l'audience "/>
    <x v="0"/>
    <x v="0"/>
    <m/>
    <n v="500"/>
    <n v="0.94626000196822091"/>
    <n v="528.39599999999996"/>
    <n v="14165753"/>
    <x v="3"/>
    <s v="Décharge"/>
    <x v="0"/>
    <s v="CONGO"/>
    <s v="ɣ"/>
  </r>
  <r>
    <d v="2018-03-15T00:00:00"/>
    <s v="Taxi à Dolisie Cour d'appel-Bureautique pour la photo des actes d'appels et expedition "/>
    <x v="0"/>
    <x v="0"/>
    <m/>
    <n v="500"/>
    <n v="0.94626000196822091"/>
    <n v="528.39599999999996"/>
    <n v="14165253"/>
    <x v="3"/>
    <s v="Décharge"/>
    <x v="0"/>
    <s v="CONGO"/>
    <s v="ɣ"/>
  </r>
  <r>
    <d v="2018-03-15T00:00:00"/>
    <s v="Taxi à Dolisie Bureautique-Hôtel"/>
    <x v="0"/>
    <x v="0"/>
    <m/>
    <n v="700"/>
    <n v="1.3247640027555092"/>
    <n v="528.39599999999996"/>
    <n v="14164553"/>
    <x v="3"/>
    <s v="Décharge"/>
    <x v="0"/>
    <s v="CONGO"/>
    <s v="ɣ"/>
  </r>
  <r>
    <d v="2018-03-15T00:00:00"/>
    <s v="Taxi à Dolisie Hôtel-Aeroport pour acheter mon billet d'avion "/>
    <x v="0"/>
    <x v="0"/>
    <m/>
    <n v="700"/>
    <n v="1.3247640027555092"/>
    <n v="528.39599999999996"/>
    <n v="14163853"/>
    <x v="3"/>
    <s v="Décharge"/>
    <x v="0"/>
    <s v="CONGO"/>
    <s v="ɣ"/>
  </r>
  <r>
    <d v="2018-03-15T00:00:00"/>
    <s v="Achat Billet d'avion Dolisie-Brazzaville"/>
    <x v="8"/>
    <x v="0"/>
    <m/>
    <n v="30000"/>
    <n v="56.775600118093251"/>
    <n v="528.39599999999996"/>
    <n v="14133853"/>
    <x v="3"/>
    <n v="11300"/>
    <x v="0"/>
    <s v="CONGO"/>
    <s v="o"/>
  </r>
  <r>
    <d v="2018-03-15T00:00:00"/>
    <s v="Taxi à Dolisie  Aeroport-Restaurant"/>
    <x v="0"/>
    <x v="0"/>
    <m/>
    <n v="700"/>
    <n v="1.3247640027555092"/>
    <n v="528.39599999999996"/>
    <n v="14133153"/>
    <x v="3"/>
    <s v="Décharge"/>
    <x v="0"/>
    <s v="CONGO"/>
    <s v="ɣ"/>
  </r>
  <r>
    <d v="2018-03-15T00:00:00"/>
    <s v="Taxi à Dolisie Restaurant-Maison d'arrêt pour la visite geôle "/>
    <x v="0"/>
    <x v="0"/>
    <m/>
    <n v="700"/>
    <n v="1.3247640027555092"/>
    <n v="528.39599999999996"/>
    <n v="14132453"/>
    <x v="3"/>
    <s v="Décharge"/>
    <x v="0"/>
    <s v="CONGO"/>
    <s v="ɣ"/>
  </r>
  <r>
    <d v="2018-03-15T00:00:00"/>
    <s v="Ration des prévenus (02) à Dolisie"/>
    <x v="1"/>
    <x v="0"/>
    <m/>
    <n v="2000"/>
    <n v="3.7850400078728836"/>
    <n v="528.39599999999996"/>
    <n v="14130453"/>
    <x v="3"/>
    <s v="Décharge"/>
    <x v="0"/>
    <s v="CONGO"/>
    <s v="ɣ"/>
  </r>
  <r>
    <d v="2018-03-15T00:00:00"/>
    <s v="Taxi à Dolisie Maison d'arrêt-Charden Farell pour le retrait de l'argent"/>
    <x v="0"/>
    <x v="0"/>
    <m/>
    <n v="700"/>
    <n v="1.3247640027555092"/>
    <n v="528.39599999999996"/>
    <n v="14129753"/>
    <x v="3"/>
    <s v="Décharge"/>
    <x v="0"/>
    <s v="CONGO"/>
    <s v="ɣ"/>
  </r>
  <r>
    <d v="2018-03-15T00:00:00"/>
    <s v="Taxi à Dolisie Charden Farell-Hôtel"/>
    <x v="0"/>
    <x v="0"/>
    <m/>
    <n v="700"/>
    <n v="1.3247640027555092"/>
    <n v="528.39599999999996"/>
    <n v="14129053"/>
    <x v="3"/>
    <s v="Décharge"/>
    <x v="0"/>
    <s v="CONGO"/>
    <s v="ɣ"/>
  </r>
  <r>
    <d v="2018-03-15T00:00:00"/>
    <s v="Photocopie Actes d'appel et expedition "/>
    <x v="5"/>
    <x v="4"/>
    <m/>
    <n v="700"/>
    <n v="1.3247640027555092"/>
    <n v="528.39599999999996"/>
    <n v="14128353"/>
    <x v="3"/>
    <n v="77"/>
    <x v="1"/>
    <s v="CONGO"/>
    <s v="o"/>
  </r>
  <r>
    <d v="2018-03-15T00:00:00"/>
    <s v="Taxi Bureau PALF-Radio Rurale"/>
    <x v="0"/>
    <x v="1"/>
    <m/>
    <n v="1000"/>
    <n v="1.8925200039364418"/>
    <n v="528.39599999999996"/>
    <n v="14127353"/>
    <x v="11"/>
    <s v="Décharge"/>
    <x v="0"/>
    <s v="CONGO"/>
    <s v="ɣ"/>
  </r>
  <r>
    <d v="2018-03-15T00:00:00"/>
    <s v="Taxi Radio Rurale-TOP TV"/>
    <x v="0"/>
    <x v="1"/>
    <m/>
    <n v="1000"/>
    <n v="1.8925200039364418"/>
    <n v="528.39599999999996"/>
    <n v="14126353"/>
    <x v="11"/>
    <s v="Décharge"/>
    <x v="0"/>
    <s v="CONGO"/>
    <s v="ɣ"/>
  </r>
  <r>
    <d v="2018-03-15T00:00:00"/>
    <s v="Taxi TOP TV-MN TV"/>
    <x v="0"/>
    <x v="1"/>
    <m/>
    <n v="1000"/>
    <n v="1.8925200039364418"/>
    <n v="528.39599999999996"/>
    <n v="14125353"/>
    <x v="11"/>
    <s v="Décharge"/>
    <x v="0"/>
    <s v="CONGO"/>
    <s v="ɣ"/>
  </r>
  <r>
    <d v="2018-03-15T00:00:00"/>
    <s v="Taxi MN TV-Bureau PALF"/>
    <x v="0"/>
    <x v="1"/>
    <m/>
    <n v="1000"/>
    <n v="1.8925200039364418"/>
    <n v="528.39599999999996"/>
    <n v="14124353"/>
    <x v="11"/>
    <s v="Décharge"/>
    <x v="0"/>
    <s v="CONGO"/>
    <s v="ɣ"/>
  </r>
  <r>
    <d v="2018-03-15T00:00:00"/>
    <s v="Taxi à PNR: Résidence Palf-DDEF (prendre le chef faune avec les demandes de restitution de scellés)-CA (suivre l'audience cas Massouémé)"/>
    <x v="0"/>
    <x v="0"/>
    <m/>
    <n v="2000"/>
    <n v="3.7850400078728836"/>
    <n v="528.39599999999996"/>
    <n v="14122353"/>
    <x v="6"/>
    <s v="Décharge "/>
    <x v="0"/>
    <s v="CONGO"/>
    <s v="ɣ"/>
  </r>
  <r>
    <d v="2018-03-15T00:00:00"/>
    <s v="Taxi à PNR : Cour d'appel-TGI vérifier les cas OUMAR DIABY et Bopoma Ngamakala "/>
    <x v="0"/>
    <x v="0"/>
    <m/>
    <n v="1000"/>
    <n v="1.8925200039364418"/>
    <n v="528.39599999999996"/>
    <n v="14121353"/>
    <x v="6"/>
    <s v="Décharge "/>
    <x v="0"/>
    <s v="CONGO"/>
    <s v="ɣ"/>
  </r>
  <r>
    <d v="2018-03-15T00:00:00"/>
    <s v="Frais d'établissement de la grosse cas OUMAR Diaby et consorts au TGI de PNR "/>
    <x v="17"/>
    <x v="0"/>
    <m/>
    <n v="50000"/>
    <n v="94.626000196822091"/>
    <n v="528.39599999999996"/>
    <n v="14071353"/>
    <x v="6"/>
    <s v="005/18"/>
    <x v="0"/>
    <s v="CONGO"/>
    <s v="o"/>
  </r>
  <r>
    <d v="2018-03-15T00:00:00"/>
    <s v="Taxi à PNR : TGI - DDEF pour remettre les accusés de réception des demandes de restitution de scellés "/>
    <x v="0"/>
    <x v="0"/>
    <m/>
    <n v="1000"/>
    <n v="1.8925200039364418"/>
    <n v="528.39599999999996"/>
    <n v="14070353"/>
    <x v="6"/>
    <s v="Décharge "/>
    <x v="0"/>
    <s v="CONGO"/>
    <s v="ɣ"/>
  </r>
  <r>
    <d v="2018-03-15T00:00:00"/>
    <s v="Taxi à PNR : DDEF-agences de voyages pour achat billet retour sur BZV"/>
    <x v="0"/>
    <x v="0"/>
    <m/>
    <n v="1000"/>
    <n v="1.8925200039364418"/>
    <n v="528.39599999999996"/>
    <n v="14069353"/>
    <x v="6"/>
    <s v="Décharge "/>
    <x v="0"/>
    <s v="CONGO"/>
    <s v="ɣ"/>
  </r>
  <r>
    <d v="2018-03-15T00:00:00"/>
    <s v="Achat billet d'avion retour sur BZV "/>
    <x v="8"/>
    <x v="0"/>
    <m/>
    <n v="40000"/>
    <n v="75.700800157457664"/>
    <n v="528.39599999999996"/>
    <n v="14029353"/>
    <x v="6"/>
    <n v="35"/>
    <x v="0"/>
    <s v="CONGO"/>
    <s v="o"/>
  </r>
  <r>
    <d v="2018-03-15T00:00:00"/>
    <s v="Taxi à PNR : Agences de voyages - restaurant - résidence PALF "/>
    <x v="0"/>
    <x v="0"/>
    <m/>
    <n v="2000"/>
    <n v="3.7850400078728836"/>
    <n v="528.39599999999996"/>
    <n v="14027353"/>
    <x v="6"/>
    <s v="Décharge "/>
    <x v="0"/>
    <s v="CONGO"/>
    <s v="ɣ"/>
  </r>
  <r>
    <d v="2018-03-15T00:00:00"/>
    <s v="Taxi hôtel-maison d'arrêt"/>
    <x v="0"/>
    <x v="0"/>
    <m/>
    <n v="300"/>
    <n v="0.5677560011809325"/>
    <n v="528.39599999999996"/>
    <n v="14027053"/>
    <x v="8"/>
    <s v="Décharge"/>
    <x v="0"/>
    <s v="CONGO"/>
    <s v="ɣ"/>
  </r>
  <r>
    <d v="2018-03-15T00:00:00"/>
    <s v="Ration des prévenus à OWANDO"/>
    <x v="1"/>
    <x v="0"/>
    <m/>
    <n v="2000"/>
    <n v="3.7850400078728836"/>
    <n v="528.39599999999996"/>
    <n v="14025053"/>
    <x v="8"/>
    <s v="Décharge"/>
    <x v="0"/>
    <s v="CONGO"/>
    <s v="ɣ"/>
  </r>
  <r>
    <d v="2018-03-15T00:00:00"/>
    <s v="Taxi maison d'arrêt-restaurant"/>
    <x v="0"/>
    <x v="0"/>
    <m/>
    <n v="300"/>
    <n v="0.5677560011809325"/>
    <n v="528.39599999999996"/>
    <n v="14024753"/>
    <x v="8"/>
    <s v="Décharge"/>
    <x v="0"/>
    <s v="CONGO"/>
    <s v="ɣ"/>
  </r>
  <r>
    <d v="2018-03-15T00:00:00"/>
    <s v="Taxi restaurant-hôtel"/>
    <x v="0"/>
    <x v="0"/>
    <m/>
    <n v="300"/>
    <n v="0.5677560011809325"/>
    <n v="528.39599999999996"/>
    <n v="14024453"/>
    <x v="8"/>
    <s v="Décharge"/>
    <x v="0"/>
    <s v="CONGO"/>
    <s v="ɣ"/>
  </r>
  <r>
    <d v="2018-03-15T00:00:00"/>
    <s v="Taxi hôtel-maison d'arrêt"/>
    <x v="0"/>
    <x v="0"/>
    <m/>
    <n v="300"/>
    <n v="0.5677560011809325"/>
    <n v="528.39599999999996"/>
    <n v="14024153"/>
    <x v="8"/>
    <s v="Décharge"/>
    <x v="0"/>
    <s v="CONGO"/>
    <s v="ɣ"/>
  </r>
  <r>
    <d v="2018-03-15T00:00:00"/>
    <s v="Ration des prevenus à OWANDO"/>
    <x v="1"/>
    <x v="0"/>
    <m/>
    <n v="2000"/>
    <n v="3.7850400078728836"/>
    <n v="528.39599999999996"/>
    <n v="14022153"/>
    <x v="8"/>
    <s v="Décharge"/>
    <x v="0"/>
    <s v="CONGO"/>
    <s v="ɣ"/>
  </r>
  <r>
    <d v="2018-03-15T00:00:00"/>
    <s v="Taxi maison d'arrêt-restaurant"/>
    <x v="0"/>
    <x v="0"/>
    <m/>
    <n v="300"/>
    <n v="0.5677560011809325"/>
    <n v="528.39599999999996"/>
    <n v="14021853"/>
    <x v="8"/>
    <s v="Décharge"/>
    <x v="0"/>
    <s v="CONGO"/>
    <s v="ɣ"/>
  </r>
  <r>
    <d v="2018-03-15T00:00:00"/>
    <s v="Taxi restaurant-hôtel"/>
    <x v="0"/>
    <x v="0"/>
    <m/>
    <n v="300"/>
    <n v="0.5677560011809325"/>
    <n v="528.39599999999996"/>
    <n v="14021553"/>
    <x v="8"/>
    <s v="Décharge"/>
    <x v="0"/>
    <s v="CONGO"/>
    <s v="ɣ"/>
  </r>
  <r>
    <d v="2018-03-16T00:00:00"/>
    <s v="Taxi moto à Sibiti Hôtel-Gare routière"/>
    <x v="0"/>
    <x v="0"/>
    <m/>
    <n v="500"/>
    <n v="0.94626000196822091"/>
    <n v="528.39599999999996"/>
    <n v="14021053"/>
    <x v="14"/>
    <s v="Décharge"/>
    <x v="0"/>
    <s v="CONGO"/>
    <s v="ɣ"/>
  </r>
  <r>
    <d v="2018-03-16T00:00:00"/>
    <s v="Taxi Sibiti-Brazzaville"/>
    <x v="0"/>
    <x v="0"/>
    <m/>
    <n v="11000"/>
    <n v="20.817720043300859"/>
    <n v="528.39599999999996"/>
    <n v="14010053"/>
    <x v="14"/>
    <s v="Décharge"/>
    <x v="0"/>
    <s v="CONGO"/>
    <s v="ɣ"/>
  </r>
  <r>
    <d v="2018-03-16T00:00:00"/>
    <s v="Taxi Plateaux (Gare routière pour taxi de Sibiti)-Domicile"/>
    <x v="0"/>
    <x v="0"/>
    <m/>
    <n v="1000"/>
    <n v="1.8925200039364418"/>
    <n v="528.39599999999996"/>
    <n v="14009053"/>
    <x v="14"/>
    <s v="Décharge"/>
    <x v="0"/>
    <s v="CONGO"/>
    <s v="ɣ"/>
  </r>
  <r>
    <d v="2018-03-16T00:00:00"/>
    <s v="Paiement Frais d'hôtel mission 08 nuitées à Sibiti  du 08 au 16 Mars 2018"/>
    <x v="6"/>
    <x v="0"/>
    <m/>
    <n v="120000"/>
    <n v="227.10240047237301"/>
    <n v="528.39599999999996"/>
    <n v="13889053"/>
    <x v="14"/>
    <n v="437"/>
    <x v="0"/>
    <s v="CONGO"/>
    <s v="o"/>
  </r>
  <r>
    <d v="2018-03-16T00:00:00"/>
    <s v="Food allowance à Sibiti du 08 au 16 Mars 2018"/>
    <x v="6"/>
    <x v="0"/>
    <m/>
    <n v="90000"/>
    <n v="170.32680035427975"/>
    <n v="528.39599999999996"/>
    <n v="13799053"/>
    <x v="14"/>
    <s v="Décharge"/>
    <x v="0"/>
    <s v="CONGO"/>
    <s v="ɣ"/>
  </r>
  <r>
    <d v="2018-03-16T00:00:00"/>
    <s v="Frais du passeport -Bley Quercy BEMY"/>
    <x v="4"/>
    <x v="0"/>
    <m/>
    <n v="50000"/>
    <n v="94.626000196822091"/>
    <n v="528.39599999999996"/>
    <n v="13749053"/>
    <x v="2"/>
    <n v="46"/>
    <x v="0"/>
    <s v="CONGO"/>
    <s v="o"/>
  </r>
  <r>
    <d v="2018-03-16T00:00:00"/>
    <s v="Achat papier hygienique pour bureau PALF"/>
    <x v="5"/>
    <x v="4"/>
    <m/>
    <n v="3000"/>
    <n v="5.6775600118093257"/>
    <n v="528.39599999999996"/>
    <n v="13746053"/>
    <x v="2"/>
    <n v="1"/>
    <x v="1"/>
    <s v="CONGO"/>
    <s v="o"/>
  </r>
  <r>
    <d v="2018-03-16T00:00:00"/>
    <s v="Frais de transfert à HI92/OUESSO"/>
    <x v="9"/>
    <x v="4"/>
    <m/>
    <n v="4000"/>
    <n v="7.5700800157457673"/>
    <n v="528.39599999999996"/>
    <n v="13742053"/>
    <x v="2"/>
    <s v="99/GCF"/>
    <x v="1"/>
    <s v="CONGO"/>
    <s v="o"/>
  </r>
  <r>
    <d v="2018-03-16T00:00:00"/>
    <s v="Recharge Crédit téléphonique AIRTEL"/>
    <x v="11"/>
    <x v="4"/>
    <m/>
    <n v="100000"/>
    <n v="189.25200039364418"/>
    <n v="528.39599999999996"/>
    <n v="13642053"/>
    <x v="2"/>
    <n v="40"/>
    <x v="1"/>
    <s v="CONGO"/>
    <s v="o"/>
  </r>
  <r>
    <d v="2018-03-16T00:00:00"/>
    <s v="Recharge crédit téléphonique MTN"/>
    <x v="11"/>
    <x v="4"/>
    <m/>
    <n v="100000"/>
    <n v="189.25200039364418"/>
    <n v="528.39599999999996"/>
    <n v="13542053"/>
    <x v="2"/>
    <n v="39"/>
    <x v="1"/>
    <s v="CONGO"/>
    <s v="o"/>
  </r>
  <r>
    <d v="2018-03-16T00:00:00"/>
    <s v="Taxi Bureau-BCI"/>
    <x v="0"/>
    <x v="2"/>
    <m/>
    <n v="2000"/>
    <n v="3.7850400078728836"/>
    <n v="528.39599999999996"/>
    <n v="13540053"/>
    <x v="2"/>
    <s v="Décharge"/>
    <x v="0"/>
    <s v="CONGO"/>
    <s v="ɣ"/>
  </r>
  <r>
    <d v="2018-03-16T00:00:00"/>
    <s v="Taxi  à Dolisie Hotel-pour remettre Me Kianguila les actes d'appels"/>
    <x v="0"/>
    <x v="0"/>
    <m/>
    <n v="700"/>
    <n v="1.3247640027555092"/>
    <n v="528.39599999999996"/>
    <n v="13539353"/>
    <x v="3"/>
    <s v="Décharge"/>
    <x v="0"/>
    <s v="CONGO"/>
    <s v="ɣ"/>
  </r>
  <r>
    <d v="2018-03-16T00:00:00"/>
    <s v="Taxi à Dolisie Hôtel-Maison d'arrêt pour la visite geôle du matin "/>
    <x v="0"/>
    <x v="0"/>
    <m/>
    <n v="700"/>
    <n v="1.3247640027555092"/>
    <n v="528.39599999999996"/>
    <n v="13538653"/>
    <x v="3"/>
    <s v="Décharge"/>
    <x v="0"/>
    <s v="CONGO"/>
    <s v="ɣ"/>
  </r>
  <r>
    <d v="2018-03-16T00:00:00"/>
    <s v="Ration des prévenus à Dolisie "/>
    <x v="1"/>
    <x v="0"/>
    <m/>
    <n v="2000"/>
    <n v="3.7850400078728836"/>
    <n v="528.39599999999996"/>
    <n v="13536653"/>
    <x v="3"/>
    <s v="Décharge"/>
    <x v="0"/>
    <s v="CONGO"/>
    <s v="ɣ"/>
  </r>
  <r>
    <d v="2018-03-16T00:00:00"/>
    <s v="Taxi à Dolisie Maison d'arrêt-Hôtel"/>
    <x v="0"/>
    <x v="0"/>
    <m/>
    <n v="700"/>
    <n v="1.3247640027555092"/>
    <n v="528.39599999999996"/>
    <n v="13535953"/>
    <x v="3"/>
    <s v="Décharge"/>
    <x v="0"/>
    <s v="CONGO"/>
    <s v="ɣ"/>
  </r>
  <r>
    <d v="2018-03-16T00:00:00"/>
    <s v="Taxi à Dolisie Hôtel-Aeroport pour le voyage"/>
    <x v="0"/>
    <x v="0"/>
    <m/>
    <n v="700"/>
    <n v="1.3247640027555092"/>
    <n v="528.39599999999996"/>
    <n v="13535253"/>
    <x v="3"/>
    <s v="Décharge"/>
    <x v="0"/>
    <s v="CONGO"/>
    <s v="ɣ"/>
  </r>
  <r>
    <d v="2018-03-16T00:00:00"/>
    <s v="Taxi à Brazzaville Aeroport-Domicile"/>
    <x v="0"/>
    <x v="0"/>
    <m/>
    <n v="2000"/>
    <n v="3.7850400078728836"/>
    <n v="528.39599999999996"/>
    <n v="13533253"/>
    <x v="3"/>
    <s v="Décharge"/>
    <x v="0"/>
    <s v="CONGO"/>
    <s v="ɣ"/>
  </r>
  <r>
    <d v="2018-03-16T00:00:00"/>
    <s v="Paiement Frais d'hôtel à Dolisie  du 14 au 16 mars 2018 soit 02 nuitées"/>
    <x v="6"/>
    <x v="0"/>
    <m/>
    <n v="30000"/>
    <n v="56.775600118093251"/>
    <n v="528.39599999999996"/>
    <n v="13503253"/>
    <x v="3"/>
    <n v="32"/>
    <x v="0"/>
    <s v="CONGO"/>
    <s v="o"/>
  </r>
  <r>
    <d v="2018-03-16T00:00:00"/>
    <s v="Food Allowance à Dolisie du 15 au 16 soit 02 Jours "/>
    <x v="6"/>
    <x v="0"/>
    <m/>
    <n v="20000"/>
    <n v="37.850400078728832"/>
    <n v="528.39599999999996"/>
    <n v="13483253"/>
    <x v="3"/>
    <s v="Décharge"/>
    <x v="0"/>
    <s v="CONGO"/>
    <s v="ɣ"/>
  </r>
  <r>
    <d v="2018-03-16T00:00:00"/>
    <s v="Taxi Bureau PALF- La banque BCI"/>
    <x v="0"/>
    <x v="1"/>
    <m/>
    <n v="1000"/>
    <n v="1.8925200039364418"/>
    <n v="528.39599999999996"/>
    <n v="13482253"/>
    <x v="11"/>
    <s v="Décharge"/>
    <x v="0"/>
    <s v="CONGO"/>
    <s v="ɣ"/>
  </r>
  <r>
    <d v="2018-03-16T00:00:00"/>
    <s v="Taxi Banque BCI-Congo site"/>
    <x v="0"/>
    <x v="1"/>
    <m/>
    <n v="1000"/>
    <n v="1.8925200039364418"/>
    <n v="528.39599999999996"/>
    <n v="13481253"/>
    <x v="11"/>
    <s v="Décharge"/>
    <x v="0"/>
    <s v="CONGO"/>
    <s v="ɣ"/>
  </r>
  <r>
    <d v="2018-03-16T00:00:00"/>
    <s v="Taxi Congo Site-TOP TV"/>
    <x v="0"/>
    <x v="1"/>
    <m/>
    <n v="1000"/>
    <n v="1.8925200039364418"/>
    <n v="528.39599999999996"/>
    <n v="13480253"/>
    <x v="11"/>
    <s v="Décharge"/>
    <x v="0"/>
    <s v="CONGO"/>
    <s v="ɣ"/>
  </r>
  <r>
    <d v="2018-03-16T00:00:00"/>
    <s v="Taxi TOP TV-MN TV"/>
    <x v="0"/>
    <x v="1"/>
    <m/>
    <n v="1000"/>
    <n v="1.8925200039364418"/>
    <n v="528.39599999999996"/>
    <n v="13479253"/>
    <x v="11"/>
    <s v="Décharge"/>
    <x v="0"/>
    <s v="CONGO"/>
    <s v="ɣ"/>
  </r>
  <r>
    <d v="2018-03-16T00:00:00"/>
    <s v="Taxi MN TV-Vox.cg"/>
    <x v="0"/>
    <x v="1"/>
    <m/>
    <n v="1000"/>
    <n v="1.8925200039364418"/>
    <n v="528.39599999999996"/>
    <n v="13478253"/>
    <x v="11"/>
    <s v="Décharge"/>
    <x v="0"/>
    <s v="CONGO"/>
    <s v="ɣ"/>
  </r>
  <r>
    <d v="2018-03-16T00:00:00"/>
    <s v="Taxi vox.cg-Radio Rurale"/>
    <x v="0"/>
    <x v="1"/>
    <m/>
    <n v="1000"/>
    <n v="1.8925200039364418"/>
    <n v="528.39599999999996"/>
    <n v="13477253"/>
    <x v="11"/>
    <s v="Décharge"/>
    <x v="0"/>
    <s v="CONGO"/>
    <s v="ɣ"/>
  </r>
  <r>
    <d v="2018-03-16T00:00:00"/>
    <s v="Taxi Radio Rurale-La Semaine Africaine"/>
    <x v="0"/>
    <x v="1"/>
    <m/>
    <n v="1000"/>
    <n v="1.8925200039364418"/>
    <n v="528.39599999999996"/>
    <n v="13476253"/>
    <x v="11"/>
    <s v="Décharge"/>
    <x v="0"/>
    <s v="CONGO"/>
    <s v="ɣ"/>
  </r>
  <r>
    <d v="2018-03-16T00:00:00"/>
    <s v="Taxi La Semaine Africaine-Groupecongomedias"/>
    <x v="0"/>
    <x v="1"/>
    <m/>
    <n v="1000"/>
    <n v="1.8925200039364418"/>
    <n v="528.39599999999996"/>
    <n v="13475253"/>
    <x v="11"/>
    <s v="Décharge"/>
    <x v="0"/>
    <s v="CONGO"/>
    <s v="ɣ"/>
  </r>
  <r>
    <d v="2018-03-16T00:00:00"/>
    <s v="Taxi Groupecongomedias-Bureau PALF"/>
    <x v="0"/>
    <x v="1"/>
    <m/>
    <n v="1000"/>
    <n v="1.8925200039364418"/>
    <n v="528.39599999999996"/>
    <n v="13474253"/>
    <x v="11"/>
    <s v="Décharge"/>
    <x v="0"/>
    <s v="CONGO"/>
    <s v="ɣ"/>
  </r>
  <r>
    <d v="2018-03-16T00:00:00"/>
    <s v="Taxi bureau -moukondo - Bureau pour l'achat du billet -mission Owando"/>
    <x v="0"/>
    <x v="3"/>
    <m/>
    <n v="2000"/>
    <n v="3.7850400078728836"/>
    <n v="528.39599999999996"/>
    <n v="13472253"/>
    <x v="5"/>
    <s v="Décharge"/>
    <x v="1"/>
    <s v="CONGO"/>
    <s v="ɤ"/>
  </r>
  <r>
    <d v="2018-03-16T00:00:00"/>
    <s v="Food allowance à PNR du 14 au 16 mars 2018"/>
    <x v="6"/>
    <x v="0"/>
    <m/>
    <n v="30000"/>
    <n v="56.775600118093251"/>
    <n v="528.39599999999996"/>
    <n v="13442253"/>
    <x v="6"/>
    <s v="Décharge "/>
    <x v="0"/>
    <s v="CONGO"/>
    <s v="ɣ"/>
  </r>
  <r>
    <d v="2018-03-16T00:00:00"/>
    <s v="Taxi à PNR : Résidence PALF - Aéroport destination BZV"/>
    <x v="0"/>
    <x v="0"/>
    <m/>
    <n v="1000"/>
    <n v="1.8925200039364418"/>
    <n v="528.39599999999996"/>
    <n v="13441253"/>
    <x v="6"/>
    <s v="Décharge "/>
    <x v="0"/>
    <s v="CONGO"/>
    <s v="ɣ"/>
  </r>
  <r>
    <d v="2018-03-16T00:00:00"/>
    <s v="Taxi à BZV : Aéroport - domicile après la mission de PNR"/>
    <x v="0"/>
    <x v="0"/>
    <m/>
    <n v="1500"/>
    <n v="2.8387800059046628"/>
    <n v="528.39599999999996"/>
    <n v="13439753"/>
    <x v="6"/>
    <s v="Décharge "/>
    <x v="0"/>
    <s v="CONGO"/>
    <s v="ɣ"/>
  </r>
  <r>
    <d v="2018-03-16T00:00:00"/>
    <s v="Taxi hôtel-maison d'arrêt"/>
    <x v="0"/>
    <x v="0"/>
    <m/>
    <n v="300"/>
    <n v="0.5677560011809325"/>
    <n v="528.39599999999996"/>
    <n v="13439453"/>
    <x v="8"/>
    <s v="Décharge"/>
    <x v="0"/>
    <s v="CONGO"/>
    <s v="ɣ"/>
  </r>
  <r>
    <d v="2018-03-16T00:00:00"/>
    <s v="Ration des prévenus à OWANDO"/>
    <x v="1"/>
    <x v="0"/>
    <m/>
    <n v="2000"/>
    <n v="3.7850400078728836"/>
    <n v="528.39599999999996"/>
    <n v="13437453"/>
    <x v="8"/>
    <s v="Décharge"/>
    <x v="0"/>
    <s v="CONGO"/>
    <s v="ɣ"/>
  </r>
  <r>
    <d v="2018-03-16T00:00:00"/>
    <s v="Taxi maison d'arrêt-restaurant"/>
    <x v="0"/>
    <x v="0"/>
    <m/>
    <n v="300"/>
    <n v="0.5677560011809325"/>
    <n v="528.39599999999996"/>
    <n v="13437153"/>
    <x v="8"/>
    <s v="Décharge"/>
    <x v="0"/>
    <s v="CONGO"/>
    <s v="ɣ"/>
  </r>
  <r>
    <d v="2018-03-16T00:00:00"/>
    <s v="Taxi restaurant-hôtel"/>
    <x v="0"/>
    <x v="0"/>
    <m/>
    <n v="300"/>
    <n v="0.5677560011809325"/>
    <n v="528.39599999999996"/>
    <n v="13436853"/>
    <x v="8"/>
    <s v="Décharge"/>
    <x v="0"/>
    <s v="CONGO"/>
    <s v="ɣ"/>
  </r>
  <r>
    <d v="2018-03-16T00:00:00"/>
    <s v="Paiement frais d'hôtel-04 nuitées du 13 au 17 Mars 2018"/>
    <x v="6"/>
    <x v="0"/>
    <m/>
    <n v="60000"/>
    <n v="113.5512002361865"/>
    <n v="528.39599999999996"/>
    <n v="13376853"/>
    <x v="8"/>
    <n v="1"/>
    <x v="0"/>
    <s v="CONGO"/>
    <s v="o"/>
  </r>
  <r>
    <d v="2018-03-16T00:00:00"/>
    <s v="Food allowance mission Owando du 13 au 17 Mars 2018"/>
    <x v="6"/>
    <x v="0"/>
    <m/>
    <n v="50000"/>
    <n v="94.626000196822091"/>
    <n v="528.39599999999996"/>
    <n v="13326853"/>
    <x v="8"/>
    <s v="Décharge"/>
    <x v="0"/>
    <s v="CONGO"/>
    <s v="ɣ"/>
  </r>
  <r>
    <d v="2018-03-16T00:00:00"/>
    <s v="Taxi pour reperage des lieux- afin de préparer l'opération imminente"/>
    <x v="0"/>
    <x v="0"/>
    <m/>
    <n v="1500"/>
    <n v="2.8387800059046628"/>
    <n v="528.39599999999996"/>
    <n v="13325353"/>
    <x v="8"/>
    <s v="Décharge"/>
    <x v="0"/>
    <s v="CONGO"/>
    <s v="ɣ"/>
  </r>
  <r>
    <d v="2018-03-16T00:00:00"/>
    <s v="Taxi hôtel-maison d'arrêt"/>
    <x v="0"/>
    <x v="0"/>
    <m/>
    <n v="300"/>
    <n v="0.5677560011809325"/>
    <n v="528.39599999999996"/>
    <n v="13325053"/>
    <x v="8"/>
    <s v="Décharge"/>
    <x v="0"/>
    <s v="CONGO"/>
    <s v="ɣ"/>
  </r>
  <r>
    <d v="2018-03-16T00:00:00"/>
    <s v="Taxi maison d'arrêt-cyber café"/>
    <x v="0"/>
    <x v="0"/>
    <m/>
    <n v="300"/>
    <n v="0.5677560011809325"/>
    <n v="528.39599999999996"/>
    <n v="13324753"/>
    <x v="8"/>
    <s v="Décharge"/>
    <x v="0"/>
    <s v="CONGO"/>
    <s v="ɣ"/>
  </r>
  <r>
    <d v="2018-03-16T00:00:00"/>
    <s v="Ration des prévenus à OWANDO"/>
    <x v="1"/>
    <x v="0"/>
    <m/>
    <n v="2000"/>
    <n v="3.7850400078728836"/>
    <n v="528.39599999999996"/>
    <n v="13322753"/>
    <x v="8"/>
    <s v="Décharge"/>
    <x v="0"/>
    <s v="CONGO"/>
    <s v="ɣ"/>
  </r>
  <r>
    <d v="2018-03-16T00:00:00"/>
    <s v="Taxi cyber café-restaurant"/>
    <x v="0"/>
    <x v="0"/>
    <m/>
    <n v="300"/>
    <n v="0.5677560011809325"/>
    <n v="528.39599999999996"/>
    <n v="13322453"/>
    <x v="8"/>
    <s v="Décharge"/>
    <x v="0"/>
    <s v="CONGO"/>
    <s v="ɣ"/>
  </r>
  <r>
    <d v="2018-03-16T00:00:00"/>
    <s v="Taxi restaurant-hôtel"/>
    <x v="0"/>
    <x v="0"/>
    <m/>
    <n v="300"/>
    <n v="0.5677560011809325"/>
    <n v="528.39599999999996"/>
    <n v="13322153"/>
    <x v="8"/>
    <s v="Décharge"/>
    <x v="0"/>
    <s v="CONGO"/>
    <s v="ɣ"/>
  </r>
  <r>
    <d v="2018-03-16T00:00:00"/>
    <s v="Reglement facture bonus medias portant sur l'arrestation, à SIBITI dans la lékoumou, d'un présumé trafiquant d4ivoire et écailles de pangolin géant-CHQ n°03593733"/>
    <x v="2"/>
    <x v="1"/>
    <m/>
    <n v="200000"/>
    <n v="378.50400078728836"/>
    <n v="528.39599999999996"/>
    <n v="13122153"/>
    <x v="10"/>
    <n v="3593733"/>
    <x v="0"/>
    <s v="CONGO"/>
    <s v="o"/>
  </r>
  <r>
    <d v="2018-03-16T00:00:00"/>
    <s v="FRAIS RET.DEPLACE Chq n°03593733"/>
    <x v="7"/>
    <x v="4"/>
    <m/>
    <n v="3401"/>
    <n v="6.4364605333878382"/>
    <n v="528.39599999999996"/>
    <n v="13118752"/>
    <x v="10"/>
    <n v="3593733"/>
    <x v="1"/>
    <s v="CONGO"/>
    <s v="o"/>
  </r>
  <r>
    <d v="2018-03-16T00:00:00"/>
    <s v="FRAIS RET.DEPLACE Chq n°03593735"/>
    <x v="7"/>
    <x v="4"/>
    <m/>
    <n v="3401"/>
    <n v="6.4364605333878382"/>
    <n v="528.39599999999996"/>
    <n v="13115351"/>
    <x v="10"/>
    <n v="3593735"/>
    <x v="1"/>
    <s v="CONGO"/>
    <s v="o"/>
  </r>
  <r>
    <d v="2018-03-17T00:00:00"/>
    <s v="Taxi Domicile-Bureau (Urgence mission)"/>
    <x v="0"/>
    <x v="0"/>
    <m/>
    <n v="1000"/>
    <n v="1.8925200039364418"/>
    <n v="528.39599999999996"/>
    <n v="13114351"/>
    <x v="14"/>
    <s v="Décharge"/>
    <x v="0"/>
    <s v="CONGO"/>
    <s v="ɣ"/>
  </r>
  <r>
    <d v="2018-03-17T00:00:00"/>
    <s v="Taxi Bureau (Urgence mission)-Domicile"/>
    <x v="0"/>
    <x v="0"/>
    <m/>
    <n v="1000"/>
    <n v="1.8925200039364418"/>
    <n v="528.39599999999996"/>
    <n v="13113351"/>
    <x v="14"/>
    <s v="Décharge"/>
    <x v="0"/>
    <s v="CONGO"/>
    <s v="ɣ"/>
  </r>
  <r>
    <d v="2018-03-17T00:00:00"/>
    <s v="Achat Billet BZV-Owando pour la mission du 17 au 20 Mars 2017 "/>
    <x v="0"/>
    <x v="3"/>
    <m/>
    <n v="10000"/>
    <n v="18.925200039364416"/>
    <n v="528.39599999999996"/>
    <n v="13103351"/>
    <x v="5"/>
    <s v="170306008282--16"/>
    <x v="1"/>
    <s v="CONGO"/>
    <s v="o"/>
  </r>
  <r>
    <d v="2018-03-17T00:00:00"/>
    <s v="Taxi domicile gare ocean liberte pour la mission de Owando"/>
    <x v="0"/>
    <x v="3"/>
    <m/>
    <n v="2000"/>
    <n v="3.7850400078728836"/>
    <n v="528.39599999999996"/>
    <n v="13101351"/>
    <x v="5"/>
    <s v="Décharge"/>
    <x v="1"/>
    <s v="CONGO"/>
    <s v="ɤ"/>
  </r>
  <r>
    <d v="2018-03-17T00:00:00"/>
    <s v="Taxi moto pour rechercher l'hôtel à Owando "/>
    <x v="0"/>
    <x v="3"/>
    <m/>
    <n v="1000"/>
    <n v="1.8925200039364418"/>
    <n v="528.39599999999996"/>
    <n v="13100351"/>
    <x v="5"/>
    <s v="Décharge"/>
    <x v="1"/>
    <s v="CONGO"/>
    <s v="ɤ"/>
  </r>
  <r>
    <d v="2018-03-17T00:00:00"/>
    <s v="Paiement Frais d'hôtel Nuitée non consommée -probleme avec le gerant "/>
    <x v="6"/>
    <x v="3"/>
    <m/>
    <n v="10000"/>
    <n v="18.925200039364416"/>
    <n v="528.39599999999996"/>
    <n v="13090351"/>
    <x v="5"/>
    <s v="Decharge"/>
    <x v="1"/>
    <s v="CONGO"/>
    <s v="ɤ"/>
  </r>
  <r>
    <d v="2018-03-17T00:00:00"/>
    <s v="Taxi hôtel-maison d'arrêt"/>
    <x v="0"/>
    <x v="0"/>
    <m/>
    <n v="300"/>
    <n v="0.5677560011809325"/>
    <n v="528.39599999999996"/>
    <n v="13090051"/>
    <x v="8"/>
    <s v="Décharge"/>
    <x v="0"/>
    <s v="CONGO"/>
    <s v="ɣ"/>
  </r>
  <r>
    <d v="2018-03-17T00:00:00"/>
    <s v="Ration des prévenus à OWANDO"/>
    <x v="1"/>
    <x v="0"/>
    <m/>
    <n v="2000"/>
    <n v="3.7850400078728836"/>
    <n v="528.39599999999996"/>
    <n v="13088051"/>
    <x v="8"/>
    <s v="Décharge"/>
    <x v="0"/>
    <s v="CONGO"/>
    <s v="ɣ"/>
  </r>
  <r>
    <d v="2018-03-17T00:00:00"/>
    <s v="Taxi maison d'arrêt-restaurant"/>
    <x v="0"/>
    <x v="0"/>
    <m/>
    <n v="300"/>
    <n v="0.5677560011809325"/>
    <n v="528.39599999999996"/>
    <n v="13087751"/>
    <x v="8"/>
    <s v="Décharge"/>
    <x v="0"/>
    <s v="CONGO"/>
    <s v="ɣ"/>
  </r>
  <r>
    <d v="2018-03-17T00:00:00"/>
    <s v="Taxi restaurant-hôtel"/>
    <x v="0"/>
    <x v="0"/>
    <m/>
    <n v="300"/>
    <n v="0.5677560011809325"/>
    <n v="528.39599999999996"/>
    <n v="13087451"/>
    <x v="8"/>
    <s v="Décharge"/>
    <x v="0"/>
    <s v="CONGO"/>
    <s v="ɣ"/>
  </r>
  <r>
    <d v="2018-03-17T00:00:00"/>
    <s v="Taxi hôtel-restaurant"/>
    <x v="0"/>
    <x v="0"/>
    <m/>
    <n v="300"/>
    <n v="0.5677560011809325"/>
    <n v="528.39599999999996"/>
    <n v="13087151"/>
    <x v="8"/>
    <s v="Décharge"/>
    <x v="0"/>
    <s v="CONGO"/>
    <s v="ɣ"/>
  </r>
  <r>
    <d v="2018-03-17T00:00:00"/>
    <s v="Taxi restaurant-hôtel"/>
    <x v="0"/>
    <x v="0"/>
    <m/>
    <n v="300"/>
    <n v="0.5677560011809325"/>
    <n v="528.39599999999996"/>
    <n v="13086851"/>
    <x v="8"/>
    <s v="Décharge"/>
    <x v="0"/>
    <s v="CONGO"/>
    <s v="ɣ"/>
  </r>
  <r>
    <d v="2018-03-18T00:00:00"/>
    <s v="Taxi Domicile-Bureau pour le voyage"/>
    <x v="0"/>
    <x v="0"/>
    <m/>
    <n v="1000"/>
    <n v="1.8925200039364418"/>
    <n v="528.39599999999996"/>
    <n v="13085851"/>
    <x v="0"/>
    <s v="Décharge"/>
    <x v="0"/>
    <s v="CONGO"/>
    <s v="ɣ"/>
  </r>
  <r>
    <d v="2018-03-18T00:00:00"/>
    <s v="Taxi Bureau-Agence Ocèan du Nord pour le voyage "/>
    <x v="0"/>
    <x v="0"/>
    <m/>
    <n v="1000"/>
    <n v="1.8925200039364418"/>
    <n v="528.39599999999996"/>
    <n v="13084851"/>
    <x v="0"/>
    <s v="Décharge"/>
    <x v="0"/>
    <s v="CONGO"/>
    <s v="ɣ"/>
  </r>
  <r>
    <d v="2018-03-18T00:00:00"/>
    <s v="Taxi à Owando Gare routière-Hôtel"/>
    <x v="0"/>
    <x v="0"/>
    <m/>
    <n v="500"/>
    <n v="0.94626000196822091"/>
    <n v="528.39599999999996"/>
    <n v="13084351"/>
    <x v="0"/>
    <s v="Décharge"/>
    <x v="0"/>
    <s v="CONGO"/>
    <s v="ɣ"/>
  </r>
  <r>
    <d v="2018-03-18T00:00:00"/>
    <s v="Achat Billet Brazzaville-Owando"/>
    <x v="0"/>
    <x v="0"/>
    <m/>
    <n v="10000"/>
    <n v="18.925200039364416"/>
    <n v="528.39599999999996"/>
    <n v="13074351"/>
    <x v="0"/>
    <s v="180306007777--16"/>
    <x v="0"/>
    <s v="CONGO"/>
    <s v="o"/>
  </r>
  <r>
    <d v="2018-03-18T00:00:00"/>
    <s v="Taxi moto à Owando Hôtel-Restaurant"/>
    <x v="0"/>
    <x v="0"/>
    <m/>
    <n v="300"/>
    <n v="0.5677560011809325"/>
    <n v="528.39599999999996"/>
    <n v="13074051"/>
    <x v="0"/>
    <s v="Décharge"/>
    <x v="0"/>
    <s v="CONGO"/>
    <s v="ɣ"/>
  </r>
  <r>
    <d v="2018-03-18T00:00:00"/>
    <s v="Taxi moto à Owando Restaurant-Hôtel"/>
    <x v="0"/>
    <x v="0"/>
    <m/>
    <n v="300"/>
    <n v="0.5677560011809325"/>
    <n v="528.39599999999996"/>
    <n v="13073751"/>
    <x v="0"/>
    <s v="Décharge"/>
    <x v="0"/>
    <s v="CONGO"/>
    <s v="ɣ"/>
  </r>
  <r>
    <d v="2018-03-18T00:00:00"/>
    <s v="Taxi: Domicile-Agence  Ocean du Nord liberté"/>
    <x v="0"/>
    <x v="0"/>
    <m/>
    <n v="1500"/>
    <n v="2.8387800059046628"/>
    <n v="528.39599999999996"/>
    <n v="13072251"/>
    <x v="1"/>
    <s v="Décharge"/>
    <x v="0"/>
    <s v="CONGO"/>
    <s v="ɣ"/>
  </r>
  <r>
    <d v="2018-03-18T00:00:00"/>
    <s v="Achat billet: Brazzaville-Ouesso"/>
    <x v="0"/>
    <x v="0"/>
    <m/>
    <n v="15000"/>
    <n v="28.387800059046626"/>
    <n v="528.39599999999996"/>
    <n v="13057251"/>
    <x v="1"/>
    <s v="180306007777--21"/>
    <x v="0"/>
    <s v="CONGO"/>
    <s v="o"/>
  </r>
  <r>
    <d v="2018-03-18T00:00:00"/>
    <s v=" Taxi: Agence océan du nord Ouesso-Hôtel "/>
    <x v="0"/>
    <x v="0"/>
    <m/>
    <n v="500"/>
    <n v="0.94626000196822091"/>
    <n v="528.39599999999996"/>
    <n v="13056751"/>
    <x v="1"/>
    <s v="Décharge"/>
    <x v="0"/>
    <s v="CONGO"/>
    <s v="ɣ"/>
  </r>
  <r>
    <d v="2018-03-18T00:00:00"/>
    <s v="Taxi Domicile-Agence Océan du Nord"/>
    <x v="0"/>
    <x v="0"/>
    <m/>
    <n v="1000"/>
    <n v="1.8925200039364418"/>
    <n v="528.39599999999996"/>
    <n v="13055751"/>
    <x v="14"/>
    <s v="Décharge"/>
    <x v="0"/>
    <s v="CONGO"/>
    <s v="ɣ"/>
  </r>
  <r>
    <d v="2018-03-18T00:00:00"/>
    <s v="Achat billet Brazzaville-Ouesso (Océan du nord)"/>
    <x v="0"/>
    <x v="0"/>
    <m/>
    <n v="15000"/>
    <n v="28.387800059046626"/>
    <n v="528.39599999999996"/>
    <n v="13040751"/>
    <x v="14"/>
    <s v="180306007777--20"/>
    <x v="0"/>
    <s v="CONGO"/>
    <s v="o"/>
  </r>
  <r>
    <d v="2018-03-18T00:00:00"/>
    <s v="Taxi Ouesso Agence Océan du Nord-Hôtel"/>
    <x v="0"/>
    <x v="0"/>
    <m/>
    <n v="500"/>
    <n v="0.94626000196822091"/>
    <n v="528.39599999999996"/>
    <n v="13040251"/>
    <x v="14"/>
    <s v="Décharge"/>
    <x v="0"/>
    <s v="CONGO"/>
    <s v="ɣ"/>
  </r>
  <r>
    <d v="2018-03-18T00:00:00"/>
    <s v="Taxi Ouesso Hôtel-Hôtel HI92 pour répérage"/>
    <x v="0"/>
    <x v="0"/>
    <m/>
    <n v="500"/>
    <n v="0.94626000196822091"/>
    <n v="528.39599999999996"/>
    <n v="13039751"/>
    <x v="14"/>
    <s v="Décharge"/>
    <x v="0"/>
    <s v="CONGO"/>
    <s v="ɣ"/>
  </r>
  <r>
    <d v="2018-03-18T00:00:00"/>
    <s v="Taxi Domicile-Agence Océan du Nord pour le voyage "/>
    <x v="0"/>
    <x v="0"/>
    <m/>
    <n v="2000"/>
    <n v="3.7850400078728836"/>
    <n v="528.39599999999996"/>
    <n v="13037751"/>
    <x v="3"/>
    <s v="Décharge"/>
    <x v="0"/>
    <s v="CONGO"/>
    <s v="ɣ"/>
  </r>
  <r>
    <d v="2018-03-18T00:00:00"/>
    <s v="Achat Billet Brazzaville-Owando "/>
    <x v="0"/>
    <x v="0"/>
    <m/>
    <n v="10000"/>
    <n v="18.925200039364416"/>
    <n v="528.39599999999996"/>
    <n v="13027751"/>
    <x v="3"/>
    <s v="180306007777--17"/>
    <x v="0"/>
    <s v="CONGO"/>
    <s v="o"/>
  </r>
  <r>
    <d v="2018-03-18T00:00:00"/>
    <s v="Taxi à Owando Gare Routière-Hôtel"/>
    <x v="0"/>
    <x v="0"/>
    <m/>
    <n v="300"/>
    <n v="0.5677560011809325"/>
    <n v="528.39599999999996"/>
    <n v="13027451"/>
    <x v="3"/>
    <s v="Décharge"/>
    <x v="0"/>
    <s v="CONGO"/>
    <s v="ɣ"/>
  </r>
  <r>
    <d v="2018-03-18T00:00:00"/>
    <s v="Taxi à Owando Hôtel-Restaurant"/>
    <x v="0"/>
    <x v="0"/>
    <m/>
    <n v="300"/>
    <n v="0.5677560011809325"/>
    <n v="528.39599999999996"/>
    <n v="13027151"/>
    <x v="3"/>
    <s v="Décharge"/>
    <x v="0"/>
    <s v="CONGO"/>
    <s v="ɣ"/>
  </r>
  <r>
    <d v="2018-03-18T00:00:00"/>
    <s v="Taxi à Owando Restaurant-Hôtel"/>
    <x v="0"/>
    <x v="0"/>
    <m/>
    <n v="300"/>
    <n v="0.5677560011809325"/>
    <n v="528.39599999999996"/>
    <n v="13026851"/>
    <x v="3"/>
    <s v="Décharge"/>
    <x v="0"/>
    <s v="CONGO"/>
    <s v="ɣ"/>
  </r>
  <r>
    <d v="2018-03-18T00:00:00"/>
    <s v="Taxi à BZV : Domicile - gare routière destination Owando "/>
    <x v="0"/>
    <x v="0"/>
    <m/>
    <n v="1000"/>
    <n v="1.8925200039364418"/>
    <n v="528.39599999999996"/>
    <n v="13025851"/>
    <x v="6"/>
    <s v="Décharge "/>
    <x v="0"/>
    <s v="CONGO"/>
    <s v="ɣ"/>
  </r>
  <r>
    <d v="2018-03-18T00:00:00"/>
    <s v="Achat Billet pour aller à Owando "/>
    <x v="0"/>
    <x v="0"/>
    <m/>
    <n v="10000"/>
    <n v="18.925200039364416"/>
    <n v="528.39599999999996"/>
    <n v="13015851"/>
    <x v="6"/>
    <s v="180306007777--18"/>
    <x v="0"/>
    <s v="CONGO"/>
    <s v="o"/>
  </r>
  <r>
    <d v="2018-03-18T00:00:00"/>
    <s v="Taxi à Owando : Hôtel - restaurant - hôtel "/>
    <x v="0"/>
    <x v="0"/>
    <m/>
    <n v="600"/>
    <n v="1.135512002361865"/>
    <n v="528.39599999999996"/>
    <n v="13015251"/>
    <x v="6"/>
    <s v="Décharge "/>
    <x v="0"/>
    <s v="CONGO"/>
    <s v="ɣ"/>
  </r>
  <r>
    <d v="2018-03-18T00:00:00"/>
    <s v="Taxi hôtel-gare routière"/>
    <x v="0"/>
    <x v="0"/>
    <m/>
    <n v="300"/>
    <n v="0.5677560011809325"/>
    <n v="528.39599999999996"/>
    <n v="13014951"/>
    <x v="8"/>
    <s v="Décharge"/>
    <x v="0"/>
    <s v="CONGO"/>
    <s v="ɣ"/>
  </r>
  <r>
    <d v="2018-03-18T00:00:00"/>
    <s v="Achat billet Owando-Ouesso"/>
    <x v="0"/>
    <x v="0"/>
    <m/>
    <n v="10000"/>
    <n v="18.925200039364416"/>
    <n v="528.39599999999996"/>
    <n v="13004951"/>
    <x v="8"/>
    <s v="Oui"/>
    <x v="0"/>
    <s v="CONGO"/>
    <s v="o"/>
  </r>
  <r>
    <d v="2018-03-18T00:00:00"/>
    <s v="Taxi Gare routière Owando-hôtel"/>
    <x v="0"/>
    <x v="0"/>
    <m/>
    <n v="300"/>
    <n v="0.5677560011809325"/>
    <n v="528.39599999999996"/>
    <n v="13004651"/>
    <x v="8"/>
    <s v="Décharge"/>
    <x v="0"/>
    <s v="CONGO"/>
    <s v="ɣ"/>
  </r>
  <r>
    <d v="2018-03-18T00:00:00"/>
    <s v="Taxi hôtel-gare routière Owando"/>
    <x v="0"/>
    <x v="0"/>
    <m/>
    <n v="300"/>
    <n v="0.5677560011809325"/>
    <n v="528.39599999999996"/>
    <n v="13004351"/>
    <x v="8"/>
    <s v="Décharge"/>
    <x v="0"/>
    <s v="CONGO"/>
    <s v="ɣ"/>
  </r>
  <r>
    <d v="2018-03-18T00:00:00"/>
    <s v="Paiement frais d'hôtel-01 nuitée du 17 au 18 Mars 2018 à Owando"/>
    <x v="6"/>
    <x v="0"/>
    <m/>
    <n v="15000"/>
    <n v="28.387800059046626"/>
    <n v="528.39599999999996"/>
    <n v="12989351"/>
    <x v="8"/>
    <n v="112"/>
    <x v="0"/>
    <s v="CONGO"/>
    <s v="o"/>
  </r>
  <r>
    <d v="2018-03-18T00:00:00"/>
    <s v="Food allowance mission Owando du 18 Mars 2018"/>
    <x v="6"/>
    <x v="0"/>
    <m/>
    <n v="10000"/>
    <n v="18.925200039364416"/>
    <n v="528.39599999999996"/>
    <n v="12979351"/>
    <x v="8"/>
    <s v="Décharge"/>
    <x v="0"/>
    <s v="CONGO"/>
    <s v="ɣ"/>
  </r>
  <r>
    <d v="2018-03-18T00:00:00"/>
    <s v="Taxi gare routière Ouesso-hôtel"/>
    <x v="0"/>
    <x v="0"/>
    <m/>
    <n v="500"/>
    <n v="0.94626000196822091"/>
    <n v="528.39599999999996"/>
    <n v="12978851"/>
    <x v="8"/>
    <s v="Décharge"/>
    <x v="0"/>
    <s v="CONGO"/>
    <s v="ɣ"/>
  </r>
  <r>
    <d v="2018-03-18T00:00:00"/>
    <s v="Taxi hôtel-restaurant"/>
    <x v="0"/>
    <x v="0"/>
    <m/>
    <n v="500"/>
    <n v="0.94626000196822091"/>
    <n v="528.39599999999996"/>
    <n v="12978351"/>
    <x v="8"/>
    <s v="Décharge"/>
    <x v="0"/>
    <s v="CONGO"/>
    <s v="ɣ"/>
  </r>
  <r>
    <d v="2018-03-18T00:00:00"/>
    <s v="Taxi restaurant-hôtel"/>
    <x v="0"/>
    <x v="0"/>
    <m/>
    <n v="500"/>
    <n v="0.94626000196822091"/>
    <n v="528.39599999999996"/>
    <n v="12977851"/>
    <x v="8"/>
    <s v="Décharge"/>
    <x v="0"/>
    <s v="CONGO"/>
    <s v="ɣ"/>
  </r>
  <r>
    <d v="2018-03-18T00:00:00"/>
    <s v="Achat billet d'avion PNR-BZV/Me MALONGA MBOKO Audrey"/>
    <x v="12"/>
    <x v="0"/>
    <m/>
    <n v="36000"/>
    <n v="68.130720141711905"/>
    <n v="528.39599999999996"/>
    <n v="12941851"/>
    <x v="2"/>
    <n v="126348"/>
    <x v="0"/>
    <s v="CONGO"/>
    <s v="o"/>
  </r>
  <r>
    <d v="2018-03-19T00:00:00"/>
    <s v="Taxi moto à Owando Hôtel-Restaurant"/>
    <x v="0"/>
    <x v="0"/>
    <m/>
    <n v="300"/>
    <n v="0.5677560011809325"/>
    <n v="528.39599999999996"/>
    <n v="12941551"/>
    <x v="0"/>
    <s v="Décharge"/>
    <x v="0"/>
    <s v="CONGO"/>
    <s v="ɣ"/>
  </r>
  <r>
    <d v="2018-03-19T00:00:00"/>
    <s v="Taxi moto à Owando Restaurant-Hôtel"/>
    <x v="0"/>
    <x v="0"/>
    <m/>
    <n v="300"/>
    <n v="0.5677560011809325"/>
    <n v="528.39599999999996"/>
    <n v="12941251"/>
    <x v="0"/>
    <s v="Décharge"/>
    <x v="0"/>
    <s v="CONGO"/>
    <s v="ɣ"/>
  </r>
  <r>
    <d v="2018-03-19T00:00:00"/>
    <s v="Taxi: Hotels pour le reperage des lieux avant l'opération"/>
    <x v="0"/>
    <x v="0"/>
    <m/>
    <n v="500"/>
    <n v="0.94626000196822091"/>
    <n v="528.39599999999996"/>
    <n v="12940751"/>
    <x v="1"/>
    <s v="Décharge"/>
    <x v="0"/>
    <s v="CONGO"/>
    <s v="ɣ"/>
  </r>
  <r>
    <d v="2018-03-19T00:00:00"/>
    <s v="Taxi: Hôtel-Restaurant"/>
    <x v="0"/>
    <x v="0"/>
    <m/>
    <n v="500"/>
    <n v="0.94626000196822091"/>
    <n v="528.39599999999996"/>
    <n v="12940251"/>
    <x v="1"/>
    <s v="Décharge"/>
    <x v="0"/>
    <s v="CONGO"/>
    <s v="ɣ"/>
  </r>
  <r>
    <d v="2018-03-19T00:00:00"/>
    <s v="Taxi: Restaurant-Maison d'arrêt Ouesso"/>
    <x v="0"/>
    <x v="0"/>
    <m/>
    <n v="500"/>
    <n v="0.94626000196822091"/>
    <n v="528.39599999999996"/>
    <n v="12939751"/>
    <x v="1"/>
    <s v="Décharge"/>
    <x v="0"/>
    <s v="CONGO"/>
    <s v="ɣ"/>
  </r>
  <r>
    <d v="2018-03-19T00:00:00"/>
    <s v="Taxi: Maison d'Arrêt-Hôtel"/>
    <x v="0"/>
    <x v="0"/>
    <m/>
    <n v="500"/>
    <n v="0.94626000196822091"/>
    <n v="528.39599999999996"/>
    <n v="12939251"/>
    <x v="1"/>
    <s v="Décharge"/>
    <x v="0"/>
    <s v="CONGO"/>
    <s v="ɣ"/>
  </r>
  <r>
    <d v="2018-03-19T00:00:00"/>
    <s v="Taxi Ouesso Hôtel HI92 pour répérage-Restaurant"/>
    <x v="0"/>
    <x v="0"/>
    <m/>
    <n v="500"/>
    <n v="0.94626000196822091"/>
    <n v="528.39599999999996"/>
    <n v="12938751"/>
    <x v="14"/>
    <s v="Décharge"/>
    <x v="0"/>
    <s v="CONGO"/>
    <s v="ɣ"/>
  </r>
  <r>
    <d v="2018-03-19T00:00:00"/>
    <s v="Taxi Ouesso Restaurant-Hôtel"/>
    <x v="0"/>
    <x v="0"/>
    <m/>
    <n v="500"/>
    <n v="0.94626000196822091"/>
    <n v="528.39599999999996"/>
    <n v="12938251"/>
    <x v="14"/>
    <s v="Décharge"/>
    <x v="0"/>
    <s v="CONGO"/>
    <s v="ɣ"/>
  </r>
  <r>
    <d v="2018-03-19T00:00:00"/>
    <s v="Pour solde facture bonus médias portant sur l'arrestation à SIBITI d'un présumé trafiquant d'Ivoire et écailles de pangolin géant"/>
    <x v="2"/>
    <x v="1"/>
    <m/>
    <n v="50000"/>
    <n v="94.626000196822091"/>
    <n v="528.39599999999996"/>
    <n v="12888251"/>
    <x v="2"/>
    <n v="1"/>
    <x v="0"/>
    <s v="CONGO"/>
    <s v="o"/>
  </r>
  <r>
    <d v="2018-03-19T00:00:00"/>
    <s v="Taxi Office_Batignolle (visite maison)_ MEF_Wcs_Office"/>
    <x v="0"/>
    <x v="2"/>
    <m/>
    <n v="4000"/>
    <n v="7.5700800157457673"/>
    <n v="528.39599999999996"/>
    <n v="12884251"/>
    <x v="13"/>
    <s v="Décharge"/>
    <x v="0"/>
    <s v="CONGO"/>
    <s v="ɣ"/>
  </r>
  <r>
    <d v="2018-03-19T00:00:00"/>
    <s v="Taxi à Owando Hôtel-Maison d'arrêt pour la visite geôle "/>
    <x v="0"/>
    <x v="0"/>
    <m/>
    <n v="300"/>
    <n v="0.5677560011809325"/>
    <n v="528.39599999999996"/>
    <n v="12883951"/>
    <x v="3"/>
    <s v="Décharge"/>
    <x v="0"/>
    <s v="CONGO"/>
    <s v="ɣ"/>
  </r>
  <r>
    <d v="2018-03-19T00:00:00"/>
    <s v="Ration des prévenus à OWANDO"/>
    <x v="1"/>
    <x v="0"/>
    <m/>
    <n v="2000"/>
    <n v="3.7850400078728836"/>
    <n v="528.39599999999996"/>
    <n v="12881951"/>
    <x v="3"/>
    <s v="Décharge"/>
    <x v="0"/>
    <s v="CONGO"/>
    <s v="ɣ"/>
  </r>
  <r>
    <d v="2018-03-19T00:00:00"/>
    <s v="Taxi à Owando Maison d'arrêt-Restaurant"/>
    <x v="0"/>
    <x v="0"/>
    <m/>
    <n v="300"/>
    <n v="0.5677560011809325"/>
    <n v="528.39599999999996"/>
    <n v="12881651"/>
    <x v="3"/>
    <s v="Décharge"/>
    <x v="0"/>
    <s v="CONGO"/>
    <s v="ɣ"/>
  </r>
  <r>
    <d v="2018-03-19T00:00:00"/>
    <s v="Taxi à Restaurant -Hôtel"/>
    <x v="0"/>
    <x v="0"/>
    <m/>
    <n v="300"/>
    <n v="0.5677560011809325"/>
    <n v="528.39599999999996"/>
    <n v="12881351"/>
    <x v="3"/>
    <s v="Décharge"/>
    <x v="0"/>
    <s v="CONGO"/>
    <s v="ɣ"/>
  </r>
  <r>
    <d v="2018-03-19T00:00:00"/>
    <s v="Taxi à Owando Hôtel-Restaurant"/>
    <x v="0"/>
    <x v="0"/>
    <m/>
    <n v="300"/>
    <n v="0.5677560011809325"/>
    <n v="528.39599999999996"/>
    <n v="12881051"/>
    <x v="3"/>
    <s v="Décharge"/>
    <x v="0"/>
    <s v="CONGO"/>
    <s v="ɣ"/>
  </r>
  <r>
    <d v="2018-03-19T00:00:00"/>
    <s v="Taxi à Owando Restaurant-Hôtel"/>
    <x v="0"/>
    <x v="0"/>
    <m/>
    <n v="300"/>
    <n v="0.5677560011809325"/>
    <n v="528.39599999999996"/>
    <n v="12880751"/>
    <x v="3"/>
    <s v="Décharge"/>
    <x v="0"/>
    <s v="CONGO"/>
    <s v="ɣ"/>
  </r>
  <r>
    <d v="2018-03-19T00:00:00"/>
    <s v="Taxi Bureau PALF-La Semaine Africaine"/>
    <x v="0"/>
    <x v="1"/>
    <m/>
    <n v="1000"/>
    <n v="1.8925200039364418"/>
    <n v="528.39599999999996"/>
    <n v="12879751"/>
    <x v="11"/>
    <s v="Décharge"/>
    <x v="0"/>
    <s v="CONGO"/>
    <s v="ɣ"/>
  </r>
  <r>
    <d v="2018-03-19T00:00:00"/>
    <s v="Taxi La Semaine Africaine-MN Radio "/>
    <x v="0"/>
    <x v="1"/>
    <m/>
    <n v="1000"/>
    <n v="1.8925200039364418"/>
    <n v="528.39599999999996"/>
    <n v="12878751"/>
    <x v="11"/>
    <s v="Décharge"/>
    <x v="0"/>
    <s v="CONGO"/>
    <s v="ɣ"/>
  </r>
  <r>
    <d v="2018-03-19T00:00:00"/>
    <s v="Taxi MN Radio-Le Patriote"/>
    <x v="0"/>
    <x v="1"/>
    <m/>
    <n v="1000"/>
    <n v="1.8925200039364418"/>
    <n v="528.39599999999996"/>
    <n v="12877751"/>
    <x v="11"/>
    <s v="Décharge"/>
    <x v="0"/>
    <s v="CONGO"/>
    <s v="ɣ"/>
  </r>
  <r>
    <d v="2018-03-19T00:00:00"/>
    <s v="Taxi Le Patriote-Bureau PALF"/>
    <x v="0"/>
    <x v="1"/>
    <m/>
    <n v="1000"/>
    <n v="1.8925200039364418"/>
    <n v="528.39599999999996"/>
    <n v="12876751"/>
    <x v="11"/>
    <s v="Décharge"/>
    <x v="0"/>
    <s v="CONGO"/>
    <s v="ɣ"/>
  </r>
  <r>
    <d v="2018-03-19T00:00:00"/>
    <s v="Taxi Bureau -Agence Ocean du Nord Bacongo"/>
    <x v="0"/>
    <x v="3"/>
    <m/>
    <n v="1000"/>
    <n v="1.8925200039364418"/>
    <n v="528.39599999999996"/>
    <n v="12875751"/>
    <x v="15"/>
    <s v="Decharge"/>
    <x v="1"/>
    <s v="CONGO"/>
    <s v="ɣ"/>
  </r>
  <r>
    <d v="2018-03-19T00:00:00"/>
    <s v="Paiement frais d'hôtel-Nuitées à Owando du 18 au 20 mars 2018"/>
    <x v="6"/>
    <x v="0"/>
    <m/>
    <n v="30000"/>
    <n v="56.775600118093251"/>
    <n v="528.39599999999996"/>
    <n v="12845751"/>
    <x v="6"/>
    <n v="29"/>
    <x v="0"/>
    <s v="CONGO"/>
    <s v="o"/>
  </r>
  <r>
    <d v="2018-03-19T00:00:00"/>
    <s v="Taxi Agence Ocean du Nord Bacongo - Bureau"/>
    <x v="0"/>
    <x v="3"/>
    <m/>
    <n v="1000"/>
    <n v="1.8925200039364418"/>
    <n v="528.39599999999996"/>
    <n v="12844751"/>
    <x v="15"/>
    <s v="Decharge"/>
    <x v="1"/>
    <s v="CONGO"/>
    <s v="ɣ"/>
  </r>
  <r>
    <d v="2018-03-19T00:00:00"/>
    <s v="Taxi Bureau -Direction Airtel"/>
    <x v="0"/>
    <x v="3"/>
    <m/>
    <n v="1000"/>
    <n v="1.8925200039364418"/>
    <n v="528.39599999999996"/>
    <n v="12843751"/>
    <x v="15"/>
    <s v="Decharge"/>
    <x v="1"/>
    <s v="CONGO"/>
    <s v="ɣ"/>
  </r>
  <r>
    <d v="2018-03-19T00:00:00"/>
    <s v="Taxi Direction Airtel -Bureau"/>
    <x v="0"/>
    <x v="3"/>
    <m/>
    <n v="1000"/>
    <n v="1.8925200039364418"/>
    <n v="528.39599999999996"/>
    <n v="12842751"/>
    <x v="15"/>
    <s v="Decharge"/>
    <x v="1"/>
    <s v="CONGO"/>
    <s v="ɣ"/>
  </r>
  <r>
    <d v="2018-03-19T00:00:00"/>
    <s v="Taxi à Owando : Hôtel - restaurant - hôtel "/>
    <x v="0"/>
    <x v="0"/>
    <m/>
    <n v="600"/>
    <n v="1.135512002361865"/>
    <n v="528.39599999999996"/>
    <n v="12842151"/>
    <x v="6"/>
    <s v="Décharge "/>
    <x v="0"/>
    <s v="CONGO"/>
    <s v="ɣ"/>
  </r>
  <r>
    <d v="2018-03-19T00:00:00"/>
    <s v="Food allowance mission OUESSO"/>
    <x v="6"/>
    <x v="3"/>
    <m/>
    <n v="70000"/>
    <n v="132.47640027555093"/>
    <n v="528.39599999999996"/>
    <n v="12772151"/>
    <x v="7"/>
    <s v="Decharge"/>
    <x v="1"/>
    <s v="CONGO"/>
    <s v="ɣ"/>
  </r>
  <r>
    <d v="2018-03-19T00:00:00"/>
    <s v="Taxi hôtel-gare routière Océan du Nord pour l'achat du billet"/>
    <x v="0"/>
    <x v="3"/>
    <m/>
    <n v="1000"/>
    <n v="1.8925200039364418"/>
    <n v="528.39599999999996"/>
    <n v="12771151"/>
    <x v="7"/>
    <s v="Decharge"/>
    <x v="1"/>
    <s v="CONGO"/>
    <s v="ɣ"/>
  </r>
  <r>
    <d v="2018-03-19T00:00:00"/>
    <s v="Taxi Agence Océan du Nord-hôtel"/>
    <x v="0"/>
    <x v="3"/>
    <m/>
    <n v="1000"/>
    <n v="1.8925200039364418"/>
    <n v="528.39599999999996"/>
    <n v="12770151"/>
    <x v="7"/>
    <s v="Decharge"/>
    <x v="1"/>
    <s v="CONGO"/>
    <s v="ɣ"/>
  </r>
  <r>
    <d v="2018-03-19T00:00:00"/>
    <s v="Paiement Frais d'hôtel à Owando du 18 au 20 mars 2018 soit 02 nuitées"/>
    <x v="6"/>
    <x v="0"/>
    <m/>
    <n v="30000"/>
    <n v="56.775600118093251"/>
    <n v="528.39599999999996"/>
    <n v="12740151"/>
    <x v="0"/>
    <n v="27"/>
    <x v="0"/>
    <s v="CONGO"/>
    <s v="o"/>
  </r>
  <r>
    <d v="2018-03-19T00:00:00"/>
    <s v="Taxi hôtel-lieu de réperage"/>
    <x v="0"/>
    <x v="0"/>
    <m/>
    <n v="500"/>
    <n v="0.94626000196822091"/>
    <n v="528.39599999999996"/>
    <n v="12739651"/>
    <x v="8"/>
    <s v="Décharge"/>
    <x v="0"/>
    <s v="CONGO"/>
    <s v="ɣ"/>
  </r>
  <r>
    <d v="2018-03-19T00:00:00"/>
    <s v="Taxi lieu de réperage-gare routière pour négotiation du taxi pour extration de l'indic"/>
    <x v="0"/>
    <x v="0"/>
    <m/>
    <n v="500"/>
    <n v="0.94626000196822091"/>
    <n v="528.39599999999996"/>
    <n v="12739151"/>
    <x v="8"/>
    <s v="Décharge"/>
    <x v="0"/>
    <s v="CONGO"/>
    <s v="ɣ"/>
  </r>
  <r>
    <d v="2018-03-19T00:00:00"/>
    <s v="Taxi gare routière-hôtel"/>
    <x v="0"/>
    <x v="0"/>
    <m/>
    <n v="500"/>
    <n v="0.94626000196822091"/>
    <n v="528.39599999999996"/>
    <n v="12738651"/>
    <x v="8"/>
    <s v="Décharge"/>
    <x v="0"/>
    <s v="CONGO"/>
    <s v="ɣ"/>
  </r>
  <r>
    <d v="2018-03-19T00:00:00"/>
    <s v="Paiement Frais d'hôtel à Owando du 18 au 20 soit 02 nuitées "/>
    <x v="6"/>
    <x v="0"/>
    <m/>
    <n v="30000"/>
    <n v="56.775600118093251"/>
    <n v="528.39599999999996"/>
    <n v="12708651"/>
    <x v="3"/>
    <n v="28"/>
    <x v="0"/>
    <s v="CONGO"/>
    <s v="o"/>
  </r>
  <r>
    <d v="2018-03-20T00:00:00"/>
    <s v="Taxi moto à Owando Hôtel-Gare Routière"/>
    <x v="0"/>
    <x v="0"/>
    <m/>
    <n v="300"/>
    <n v="0.5677560011809325"/>
    <n v="528.39599999999996"/>
    <n v="12708351"/>
    <x v="0"/>
    <s v="Décharge"/>
    <x v="0"/>
    <s v="CONGO"/>
    <s v="ɣ"/>
  </r>
  <r>
    <d v="2018-03-20T00:00:00"/>
    <s v="Achat billet Brazzaville-Dolisie"/>
    <x v="0"/>
    <x v="3"/>
    <m/>
    <n v="7000"/>
    <n v="13.247640027555093"/>
    <n v="528.39599999999996"/>
    <n v="12701351"/>
    <x v="15"/>
    <s v="200307008282--48"/>
    <x v="1"/>
    <s v="CONGO"/>
    <s v="o"/>
  </r>
  <r>
    <d v="2018-03-20T00:00:00"/>
    <s v="Achat billet Brazzaville- Ngo pour IT87"/>
    <x v="0"/>
    <x v="3"/>
    <m/>
    <n v="5000"/>
    <n v="9.462600019682208"/>
    <n v="528.39599999999996"/>
    <n v="12696351"/>
    <x v="15"/>
    <s v="200306008282--5"/>
    <x v="1"/>
    <s v="CONGO"/>
    <s v="o"/>
  </r>
  <r>
    <d v="2018-03-20T00:00:00"/>
    <s v="Achat billet Owando Brazzaville "/>
    <x v="0"/>
    <x v="3"/>
    <m/>
    <n v="10000"/>
    <n v="18.925200039364416"/>
    <n v="528.39599999999996"/>
    <n v="12686351"/>
    <x v="5"/>
    <n v="33"/>
    <x v="1"/>
    <s v="CONGO"/>
    <s v="o"/>
  </r>
  <r>
    <d v="2018-03-20T00:00:00"/>
    <s v="Achat billet Ouesso-Brazzaville"/>
    <x v="0"/>
    <x v="3"/>
    <m/>
    <n v="15000"/>
    <n v="28.387800059046626"/>
    <n v="528.39599999999996"/>
    <n v="12671351"/>
    <x v="7"/>
    <s v="200305006565--46"/>
    <x v="1"/>
    <s v="CONGO"/>
    <s v="o"/>
  </r>
  <r>
    <d v="2018-03-20T00:00:00"/>
    <s v="Food Allowance à Owando du 18 au 20 mars soit 03 jours "/>
    <x v="6"/>
    <x v="0"/>
    <m/>
    <n v="30000"/>
    <n v="56.775600118093251"/>
    <n v="528.39599999999996"/>
    <n v="12641351"/>
    <x v="0"/>
    <s v="Décharge"/>
    <x v="0"/>
    <s v="CONGO"/>
    <s v="ɣ"/>
  </r>
  <r>
    <d v="2018-03-20T00:00:00"/>
    <s v="Achat Billet Owando-Brazzaville"/>
    <x v="0"/>
    <x v="0"/>
    <m/>
    <n v="10000"/>
    <n v="18.925200039364416"/>
    <n v="528.39599999999996"/>
    <n v="12631351"/>
    <x v="0"/>
    <s v="Oui "/>
    <x v="0"/>
    <s v="CONGO"/>
    <s v="o"/>
  </r>
  <r>
    <d v="2018-03-20T00:00:00"/>
    <s v="Taxi Agence Océan du nord -Domicile/retour de la mission"/>
    <x v="0"/>
    <x v="0"/>
    <m/>
    <n v="2000"/>
    <n v="3.7850400078728836"/>
    <n v="528.39599999999996"/>
    <n v="12629351"/>
    <x v="0"/>
    <s v="Décharge"/>
    <x v="0"/>
    <s v="CONGO"/>
    <s v="ɣ"/>
  </r>
  <r>
    <d v="2018-03-20T00:00:00"/>
    <s v="Paiement Frais d'hôtel 02 Nuitées à Ouesso du 18 au 19/03/2018"/>
    <x v="6"/>
    <x v="0"/>
    <m/>
    <n v="30000"/>
    <n v="56.775600118093251"/>
    <n v="528.39599999999996"/>
    <n v="12599351"/>
    <x v="1"/>
    <n v="11"/>
    <x v="0"/>
    <s v="CONGO"/>
    <s v="o"/>
  </r>
  <r>
    <d v="2018-03-20T00:00:00"/>
    <s v="Taxi: Hôtel-Agence Océan du Nord Ouesso"/>
    <x v="0"/>
    <x v="0"/>
    <m/>
    <n v="500"/>
    <n v="0.94626000196822091"/>
    <n v="528.39599999999996"/>
    <n v="12598851"/>
    <x v="1"/>
    <s v="Décharge"/>
    <x v="0"/>
    <s v="CONGO"/>
    <s v="ɣ"/>
  </r>
  <r>
    <d v="2018-03-20T00:00:00"/>
    <s v="Achat Billet OUESSO-Brazzaville"/>
    <x v="0"/>
    <x v="0"/>
    <m/>
    <n v="15000"/>
    <n v="28.387800059046626"/>
    <n v="528.39599999999996"/>
    <n v="12583851"/>
    <x v="1"/>
    <s v="OUI"/>
    <x v="0"/>
    <s v="CONGO"/>
    <s v="o"/>
  </r>
  <r>
    <d v="2018-03-20T00:00:00"/>
    <s v="Taxi: Agence Océan du Nord Brazzaville-Domicile"/>
    <x v="0"/>
    <x v="0"/>
    <m/>
    <n v="1000"/>
    <n v="1.8925200039364418"/>
    <n v="528.39599999999996"/>
    <n v="12582851"/>
    <x v="1"/>
    <s v="Décharge"/>
    <x v="0"/>
    <s v="CONGO"/>
    <s v="ɣ"/>
  </r>
  <r>
    <d v="2018-03-20T00:00:00"/>
    <s v="Food Allowance du 18 au20/03/2018 à Ouesso"/>
    <x v="6"/>
    <x v="0"/>
    <m/>
    <n v="30000"/>
    <n v="56.775600118093251"/>
    <n v="528.39599999999996"/>
    <n v="12552851"/>
    <x v="1"/>
    <s v="OUI"/>
    <x v="0"/>
    <s v="CONGO"/>
    <s v="ɣ"/>
  </r>
  <r>
    <d v="2018-03-20T00:00:00"/>
    <s v="Taxi Ouesso Hôtel-Agence Océan du Nord"/>
    <x v="0"/>
    <x v="0"/>
    <m/>
    <n v="500"/>
    <n v="0.94626000196822091"/>
    <n v="528.39599999999996"/>
    <n v="12552351"/>
    <x v="14"/>
    <s v="Décharge"/>
    <x v="0"/>
    <s v="CONGO"/>
    <s v="ɣ"/>
  </r>
  <r>
    <d v="2018-03-20T00:00:00"/>
    <s v="Achat billet Ouesso-Brazzaville(Océan du nord)"/>
    <x v="0"/>
    <x v="0"/>
    <m/>
    <n v="15000"/>
    <n v="28.387800059046626"/>
    <n v="528.39599999999996"/>
    <n v="12537351"/>
    <x v="14"/>
    <s v="Oui"/>
    <x v="0"/>
    <s v="CONGO"/>
    <s v="n"/>
  </r>
  <r>
    <d v="2018-03-20T00:00:00"/>
    <s v="Taxi Agence Océan du Nord-Brazzaville"/>
    <x v="0"/>
    <x v="0"/>
    <m/>
    <n v="1000"/>
    <n v="1.8925200039364418"/>
    <n v="528.39599999999996"/>
    <n v="12536351"/>
    <x v="14"/>
    <s v="Décharge"/>
    <x v="0"/>
    <s v="CONGO"/>
    <s v="ɣ"/>
  </r>
  <r>
    <d v="2018-03-20T00:00:00"/>
    <s v="Paiement Frais d'hôtel mission 02 nuitées à Sibiti  du 18 au 20 Mars 2018"/>
    <x v="6"/>
    <x v="0"/>
    <m/>
    <n v="30000"/>
    <n v="56.775600118093251"/>
    <n v="528.39599999999996"/>
    <n v="12506351"/>
    <x v="14"/>
    <n v="12"/>
    <x v="0"/>
    <s v="CONGO"/>
    <s v="o"/>
  </r>
  <r>
    <d v="2018-03-20T00:00:00"/>
    <s v="Food allowance  à Sibiti du 18 au 20 Mars 2018"/>
    <x v="6"/>
    <x v="0"/>
    <m/>
    <n v="30000"/>
    <n v="56.775600118093251"/>
    <n v="528.39599999999996"/>
    <n v="12476351"/>
    <x v="14"/>
    <s v="Décharge"/>
    <x v="0"/>
    <s v="CONGO"/>
    <s v="ɣ"/>
  </r>
  <r>
    <d v="2018-03-20T00:00:00"/>
    <s v="Frais de mission OUESSO du 21 au 23 mars 2018-Me Séverin BIYOUDI"/>
    <x v="12"/>
    <x v="0"/>
    <m/>
    <n v="131000"/>
    <n v="247.92012051567386"/>
    <n v="528.39599999999996"/>
    <n v="12345351"/>
    <x v="2"/>
    <n v="4"/>
    <x v="0"/>
    <s v="CONGO"/>
    <s v="o"/>
  </r>
  <r>
    <d v="2018-03-20T00:00:00"/>
    <s v="Food Allowance à Owando du 18 au 20 mars 2018 soit 03 jours "/>
    <x v="6"/>
    <x v="0"/>
    <m/>
    <n v="30000"/>
    <n v="56.775600118093251"/>
    <n v="528.39599999999996"/>
    <n v="12315351"/>
    <x v="3"/>
    <s v="Décharge"/>
    <x v="0"/>
    <s v="CONGO"/>
    <s v="ɣ"/>
  </r>
  <r>
    <d v="2018-03-20T00:00:00"/>
    <s v="Taxi moto à Owando Hôtel-Gare Routière"/>
    <x v="0"/>
    <x v="0"/>
    <m/>
    <n v="300"/>
    <n v="0.5677560011809325"/>
    <n v="528.39599999999996"/>
    <n v="12315051"/>
    <x v="3"/>
    <s v="Décharge"/>
    <x v="0"/>
    <s v="CONGO"/>
    <s v="ɣ"/>
  </r>
  <r>
    <d v="2018-03-20T00:00:00"/>
    <s v="Achat Billet Owando-Brazzaville"/>
    <x v="0"/>
    <x v="0"/>
    <m/>
    <n v="10000"/>
    <n v="18.925200039364416"/>
    <n v="528.39599999999996"/>
    <n v="12305051"/>
    <x v="3"/>
    <s v="Oui"/>
    <x v="0"/>
    <s v="CONGO"/>
    <s v="o"/>
  </r>
  <r>
    <d v="2018-03-20T00:00:00"/>
    <s v="Taxi Agence Océan du Nord-Bureau"/>
    <x v="0"/>
    <x v="0"/>
    <m/>
    <n v="1500"/>
    <n v="2.8387800059046628"/>
    <n v="528.39599999999996"/>
    <n v="12303551"/>
    <x v="3"/>
    <s v="Décharge"/>
    <x v="0"/>
    <s v="CONGO"/>
    <s v="ɣ"/>
  </r>
  <r>
    <d v="2018-03-20T00:00:00"/>
    <s v="Taxi Bureau-Domicile"/>
    <x v="0"/>
    <x v="0"/>
    <m/>
    <n v="1500"/>
    <n v="2.8387800059046628"/>
    <n v="528.39599999999996"/>
    <n v="12302051"/>
    <x v="3"/>
    <s v="Décharge"/>
    <x v="0"/>
    <s v="CONGO"/>
    <s v="ɣ"/>
  </r>
  <r>
    <d v="2018-03-20T00:00:00"/>
    <s v="Taxi Bureau PALF-WCS"/>
    <x v="0"/>
    <x v="1"/>
    <m/>
    <n v="1000"/>
    <n v="1.8925200039364418"/>
    <n v="528.39599999999996"/>
    <n v="12301051"/>
    <x v="11"/>
    <s v="Décharge"/>
    <x v="0"/>
    <s v="CONGO"/>
    <s v="ɣ"/>
  </r>
  <r>
    <d v="2018-03-20T00:00:00"/>
    <s v="Taxi WCS-Bureau"/>
    <x v="0"/>
    <x v="1"/>
    <m/>
    <n v="1000"/>
    <n v="1.8925200039364418"/>
    <n v="528.39599999999996"/>
    <n v="12300051"/>
    <x v="11"/>
    <s v="Décharge"/>
    <x v="0"/>
    <s v="CONGO"/>
    <s v="ɣ"/>
  </r>
  <r>
    <d v="2018-03-20T00:00:00"/>
    <s v="Taxi bureau-Mikalou-Bureau (achat billet pour Maître Severin)"/>
    <x v="0"/>
    <x v="3"/>
    <m/>
    <n v="3000"/>
    <n v="5.6775600118093257"/>
    <n v="528.39599999999996"/>
    <n v="12297051"/>
    <x v="4"/>
    <s v="Décharge"/>
    <x v="1"/>
    <s v="CONGO"/>
    <s v="ɣ"/>
  </r>
  <r>
    <d v="2018-03-20T00:00:00"/>
    <s v="Taxi bureau-Agence routière Moukondo-Bureau (achat billet mission Nkayi)"/>
    <x v="0"/>
    <x v="3"/>
    <m/>
    <n v="2500"/>
    <n v="4.731300009841104"/>
    <n v="528.39599999999996"/>
    <n v="12294551"/>
    <x v="4"/>
    <s v="Décharge"/>
    <x v="1"/>
    <s v="CONGO"/>
    <s v="ɣ"/>
  </r>
  <r>
    <d v="2018-03-20T00:00:00"/>
    <s v="Taxi Domicile - Agence Ocean du Nord"/>
    <x v="0"/>
    <x v="3"/>
    <m/>
    <n v="1500"/>
    <n v="2.8387800059046628"/>
    <n v="528.39599999999996"/>
    <n v="12293051"/>
    <x v="15"/>
    <s v="Decharge"/>
    <x v="1"/>
    <s v="CONGO"/>
    <s v="ɣ"/>
  </r>
  <r>
    <d v="2018-03-20T00:00:00"/>
    <s v="Taxi gare Routiere Ocean du Nord Dolisie-Hôtel "/>
    <x v="0"/>
    <x v="3"/>
    <m/>
    <n v="700"/>
    <n v="1.3247640027555092"/>
    <n v="528.39599999999996"/>
    <n v="12292351"/>
    <x v="15"/>
    <s v="Decharge"/>
    <x v="1"/>
    <s v="CONGO"/>
    <s v="ɣ"/>
  </r>
  <r>
    <d v="2018-03-20T00:00:00"/>
    <s v="Paiement Frais d'hôtel Nuitée du 20 au 21 mars 2018+3000 FCFA de food allowance- I73X  /DOLISIE"/>
    <x v="6"/>
    <x v="3"/>
    <m/>
    <n v="18000"/>
    <n v="34.065360070855952"/>
    <n v="528.39599999999996"/>
    <n v="12274351"/>
    <x v="15"/>
    <s v="oui"/>
    <x v="1"/>
    <s v="CONGO"/>
    <s v="o"/>
  </r>
  <r>
    <d v="2018-03-20T00:00:00"/>
    <s v="Paiement frais d'hôtel à Owando /du 17 au 20 mars 2018"/>
    <x v="6"/>
    <x v="3"/>
    <m/>
    <n v="45000"/>
    <n v="85.163400177139877"/>
    <n v="528.39599999999996"/>
    <n v="12229351"/>
    <x v="5"/>
    <n v="12"/>
    <x v="1"/>
    <s v="CONGO"/>
    <s v="o"/>
  </r>
  <r>
    <d v="2018-03-20T00:00:00"/>
    <s v="Food allowance du 17 au 20 mars 2018 pour la mission d'Owando"/>
    <x v="6"/>
    <x v="3"/>
    <m/>
    <n v="40000"/>
    <n v="75.700800157457664"/>
    <n v="528.39599999999996"/>
    <n v="12189351"/>
    <x v="5"/>
    <s v="Decharge"/>
    <x v="1"/>
    <s v="CONGO"/>
    <s v="ɤ"/>
  </r>
  <r>
    <d v="2018-03-20T00:00:00"/>
    <s v="Taxi gare océan du nord BZV - domicile /retour de la mission"/>
    <x v="0"/>
    <x v="3"/>
    <m/>
    <n v="2000"/>
    <n v="3.7850400078728836"/>
    <n v="528.39599999999996"/>
    <n v="12187351"/>
    <x v="5"/>
    <s v="Décharge"/>
    <x v="1"/>
    <s v="CONGO"/>
    <s v="ɤ"/>
  </r>
  <r>
    <d v="2018-03-20T00:00:00"/>
    <s v="Taxi à Owando : Hôtel - gare routière pour aller à BZV"/>
    <x v="0"/>
    <x v="0"/>
    <m/>
    <n v="300"/>
    <n v="0.5677560011809325"/>
    <n v="528.39599999999996"/>
    <n v="12187051"/>
    <x v="6"/>
    <s v="Décharge "/>
    <x v="0"/>
    <s v="CONGO"/>
    <s v="ɣ"/>
  </r>
  <r>
    <d v="2018-03-20T00:00:00"/>
    <s v="Achat à Owando du billet retour sur BZV "/>
    <x v="0"/>
    <x v="0"/>
    <m/>
    <n v="10000"/>
    <n v="18.925200039364416"/>
    <n v="528.39599999999996"/>
    <n v="12177051"/>
    <x v="6"/>
    <s v="Oui"/>
    <x v="0"/>
    <s v="CONGO"/>
    <s v="o"/>
  </r>
  <r>
    <d v="2018-03-20T00:00:00"/>
    <s v="Food allowance à Owando du 18 au 20 mars 2018"/>
    <x v="6"/>
    <x v="0"/>
    <m/>
    <n v="30000"/>
    <n v="56.775600118093251"/>
    <n v="528.39599999999996"/>
    <n v="12147051"/>
    <x v="6"/>
    <s v="Décharge "/>
    <x v="0"/>
    <s v="CONGO"/>
    <s v="ɣ"/>
  </r>
  <r>
    <d v="2018-03-20T00:00:00"/>
    <s v="Taxi à BZV : Gare routière - domicile après la mission d'Owando "/>
    <x v="0"/>
    <x v="0"/>
    <m/>
    <n v="1000"/>
    <n v="1.8925200039364418"/>
    <n v="528.39599999999996"/>
    <n v="12146051"/>
    <x v="6"/>
    <s v="Décharge "/>
    <x v="0"/>
    <s v="CONGO"/>
    <s v="ɣ"/>
  </r>
  <r>
    <d v="2018-03-20T00:00:00"/>
    <s v="Paiement frais d'hôtel mission Ouesso"/>
    <x v="6"/>
    <x v="3"/>
    <m/>
    <n v="90000"/>
    <n v="170.32680035427975"/>
    <n v="528.39599999999996"/>
    <n v="12056051"/>
    <x v="7"/>
    <s v="Oui"/>
    <x v="1"/>
    <s v="CONGO"/>
    <s v="o"/>
  </r>
  <r>
    <d v="2018-03-20T00:00:00"/>
    <s v="Taxi hôtel-gare routière Océan du Nord de Ouesso"/>
    <x v="0"/>
    <x v="3"/>
    <m/>
    <n v="1000"/>
    <n v="1.8925200039364418"/>
    <n v="528.39599999999996"/>
    <n v="12055051"/>
    <x v="7"/>
    <s v="Decharge"/>
    <x v="1"/>
    <s v="CONGO"/>
    <s v="ɣ"/>
  </r>
  <r>
    <d v="2018-03-20T00:00:00"/>
    <s v="Taxi gare routière Océan du Nord BZV-domicile"/>
    <x v="0"/>
    <x v="3"/>
    <m/>
    <n v="1000"/>
    <n v="1.8925200039364418"/>
    <n v="528.39599999999996"/>
    <n v="12054051"/>
    <x v="7"/>
    <s v="Decharge"/>
    <x v="1"/>
    <s v="CONGO"/>
    <s v="ɣ"/>
  </r>
  <r>
    <d v="2018-03-20T00:00:00"/>
    <s v="Taxi hôtel-maison d'arrêt Ouesso"/>
    <x v="0"/>
    <x v="0"/>
    <m/>
    <n v="500"/>
    <n v="0.94626000196822091"/>
    <n v="528.39599999999996"/>
    <n v="12053551"/>
    <x v="8"/>
    <s v="Décharge"/>
    <x v="0"/>
    <s v="CONGO"/>
    <s v="ɣ"/>
  </r>
  <r>
    <d v="2018-03-20T00:00:00"/>
    <s v="Taxi maison d'arrêt Ouesso-hôtel"/>
    <x v="0"/>
    <x v="0"/>
    <m/>
    <n v="500"/>
    <n v="0.94626000196822091"/>
    <n v="528.39599999999996"/>
    <n v="12053051"/>
    <x v="8"/>
    <s v="Décharge"/>
    <x v="0"/>
    <s v="CONGO"/>
    <s v="ɣ"/>
  </r>
  <r>
    <d v="2018-03-20T00:00:00"/>
    <s v="Achat billet Océan du nord BZV - Ngo pour mission d'investigation"/>
    <x v="0"/>
    <x v="3"/>
    <m/>
    <n v="5000"/>
    <n v="9.462600019682208"/>
    <n v="528.39599999999996"/>
    <n v="12048051"/>
    <x v="9"/>
    <s v="200306008282--5"/>
    <x v="1"/>
    <s v="CONGO"/>
    <s v="o"/>
  </r>
  <r>
    <d v="2018-03-20T00:00:00"/>
    <s v="Taxi Domicile - Gare routière Océan du nord Talangai pour la mission de Ngo"/>
    <x v="0"/>
    <x v="3"/>
    <m/>
    <n v="1500"/>
    <n v="2.8387800059046628"/>
    <n v="528.39599999999996"/>
    <n v="12046551"/>
    <x v="9"/>
    <s v="Décharge"/>
    <x v="1"/>
    <s v="CONGO"/>
    <s v="ɣ"/>
  </r>
  <r>
    <d v="2018-03-20T00:00:00"/>
    <s v="Taxi Moto agence océan du nord - hôtel / mission de Ngo"/>
    <x v="0"/>
    <x v="3"/>
    <m/>
    <n v="300"/>
    <n v="0.5677560011809325"/>
    <n v="528.39599999999996"/>
    <n v="12046251"/>
    <x v="9"/>
    <s v="Décharge"/>
    <x v="1"/>
    <s v="CONGO"/>
    <s v="ɣ"/>
  </r>
  <r>
    <d v="2018-03-20T00:00:00"/>
    <s v="Taxi Moto hôtel - gare routière de Mpouya à Ngo - hôtel pour prendre des renseignements de voyage"/>
    <x v="0"/>
    <x v="3"/>
    <m/>
    <n v="600"/>
    <n v="1.135512002361865"/>
    <n v="528.39599999999996"/>
    <n v="12045651"/>
    <x v="9"/>
    <s v="Décharge"/>
    <x v="1"/>
    <s v="CONGO"/>
    <s v="ɣ"/>
  </r>
  <r>
    <d v="2018-03-21T00:00:00"/>
    <s v="Achat billet Brazzaville-Nkayi (Mission pour Nkayi)"/>
    <x v="0"/>
    <x v="3"/>
    <m/>
    <n v="6000"/>
    <n v="11.355120023618651"/>
    <n v="528.39599999999996"/>
    <n v="12039651"/>
    <x v="4"/>
    <n v="35722"/>
    <x v="1"/>
    <s v="CONGO"/>
    <s v="o"/>
  </r>
  <r>
    <d v="2018-03-21T00:00:00"/>
    <s v="Achat Billet BZV-OUESSO Me Séverin BIYOUDI"/>
    <x v="12"/>
    <x v="0"/>
    <m/>
    <n v="15000"/>
    <n v="28.387800059046626"/>
    <n v="528.39599999999996"/>
    <n v="12024651"/>
    <x v="2"/>
    <s v="210306008282--2"/>
    <x v="0"/>
    <s v="CONGO"/>
    <s v="o"/>
  </r>
  <r>
    <d v="2018-03-21T00:00:00"/>
    <s v="Taxi Bureau PALF-Radio Rurale"/>
    <x v="0"/>
    <x v="1"/>
    <m/>
    <n v="1000"/>
    <n v="1.8925200039364418"/>
    <n v="528.39599999999996"/>
    <n v="12023651"/>
    <x v="11"/>
    <s v="Décharge"/>
    <x v="0"/>
    <s v="CONGO"/>
    <s v="ɣ"/>
  </r>
  <r>
    <d v="2018-03-21T00:00:00"/>
    <s v="Taxi Radio Rurale-MN TV"/>
    <x v="0"/>
    <x v="1"/>
    <m/>
    <n v="1000"/>
    <n v="1.8925200039364418"/>
    <n v="528.39599999999996"/>
    <n v="12022651"/>
    <x v="11"/>
    <s v="Décharge"/>
    <x v="0"/>
    <s v="CONGO"/>
    <s v="ɣ"/>
  </r>
  <r>
    <d v="2018-03-21T00:00:00"/>
    <s v="Taxi MN TV-Top Tv"/>
    <x v="0"/>
    <x v="1"/>
    <m/>
    <n v="1000"/>
    <n v="1.8925200039364418"/>
    <n v="528.39599999999996"/>
    <n v="12021651"/>
    <x v="11"/>
    <s v="Décharge"/>
    <x v="0"/>
    <s v="CONGO"/>
    <s v="ɣ"/>
  </r>
  <r>
    <d v="2018-03-21T00:00:00"/>
    <s v="Taxi TOP TV-Bureau PALF"/>
    <x v="0"/>
    <x v="1"/>
    <m/>
    <n v="1000"/>
    <n v="1.8925200039364418"/>
    <n v="528.39599999999996"/>
    <n v="12020651"/>
    <x v="11"/>
    <s v="Décharge"/>
    <x v="0"/>
    <s v="CONGO"/>
    <s v="ɣ"/>
  </r>
  <r>
    <d v="2018-03-21T00:00:00"/>
    <s v="Taxi Bureau PALF-WCS"/>
    <x v="0"/>
    <x v="1"/>
    <m/>
    <n v="1000"/>
    <n v="1.8925200039364418"/>
    <n v="528.39599999999996"/>
    <n v="12019651"/>
    <x v="11"/>
    <s v="Décharge"/>
    <x v="0"/>
    <s v="CONGO"/>
    <s v="ɣ"/>
  </r>
  <r>
    <d v="2018-03-21T00:00:00"/>
    <s v="Taxi Ouenze-Gare routière moukondo (départ pour Nkayi)"/>
    <x v="0"/>
    <x v="3"/>
    <m/>
    <n v="1500"/>
    <n v="2.8387800059046628"/>
    <n v="528.39599999999996"/>
    <n v="12018151"/>
    <x v="4"/>
    <s v="Décharge"/>
    <x v="1"/>
    <s v="CONGO"/>
    <s v="ɣ"/>
  </r>
  <r>
    <d v="2018-03-21T00:00:00"/>
    <s v="Taxi Gare routière Nkayi-Hôtel (recherche de l'hôtel stratégique)"/>
    <x v="0"/>
    <x v="3"/>
    <m/>
    <n v="3000"/>
    <n v="5.6775600118093257"/>
    <n v="528.39599999999996"/>
    <n v="12015151"/>
    <x v="4"/>
    <s v="Décharge"/>
    <x v="1"/>
    <s v="CONGO"/>
    <s v="ɣ"/>
  </r>
  <r>
    <d v="2018-03-21T00:00:00"/>
    <s v="Taxi Hôtel-Marché Madibou-Grand marché-Gare Loudima-Hôtel (première prospection)"/>
    <x v="0"/>
    <x v="3"/>
    <m/>
    <n v="4000"/>
    <n v="7.5700800157457673"/>
    <n v="528.39599999999996"/>
    <n v="12011151"/>
    <x v="4"/>
    <s v="Décharge"/>
    <x v="1"/>
    <s v="CONGO"/>
    <s v="ɣ"/>
  </r>
  <r>
    <d v="2018-03-21T00:00:00"/>
    <s v="Achat Billet Dolisie-Divenie par Véhicule"/>
    <x v="0"/>
    <x v="3"/>
    <m/>
    <n v="10000"/>
    <n v="18.925200039364416"/>
    <n v="528.39599999999996"/>
    <n v="12001151"/>
    <x v="15"/>
    <s v="Decharge"/>
    <x v="1"/>
    <s v="CONGO"/>
    <s v="ɣ"/>
  </r>
  <r>
    <d v="2018-03-21T00:00:00"/>
    <s v="Taxi à BZV : Domicile - bureau - domicile  pour remettre le flash money et prendre le billet d'avion pour Libreville "/>
    <x v="0"/>
    <x v="0"/>
    <m/>
    <n v="2000"/>
    <n v="3.7850400078728836"/>
    <n v="528.39599999999996"/>
    <n v="11999151"/>
    <x v="6"/>
    <s v="Décharge "/>
    <x v="0"/>
    <s v="CONGO"/>
    <s v="ɣ"/>
  </r>
  <r>
    <d v="2018-03-21T00:00:00"/>
    <s v="Taxi Bureau-Domicile"/>
    <x v="0"/>
    <x v="3"/>
    <m/>
    <n v="1000"/>
    <n v="1.8925200039364418"/>
    <n v="528.39599999999996"/>
    <n v="11998151"/>
    <x v="7"/>
    <s v="Decharge"/>
    <x v="1"/>
    <s v="CONGO"/>
    <s v="ɣ"/>
  </r>
  <r>
    <d v="2018-03-21T00:00:00"/>
    <s v="Taxi domicile-bureau"/>
    <x v="0"/>
    <x v="3"/>
    <m/>
    <n v="1000"/>
    <n v="1.8925200039364418"/>
    <n v="528.39599999999996"/>
    <n v="11997151"/>
    <x v="7"/>
    <s v="Decharge"/>
    <x v="1"/>
    <s v="CONGO"/>
    <s v="ɣ"/>
  </r>
  <r>
    <d v="2018-03-21T00:00:00"/>
    <s v="Food allowance pendant la pause"/>
    <x v="3"/>
    <x v="3"/>
    <m/>
    <n v="1000"/>
    <n v="1.8925200039364418"/>
    <n v="528.39599999999996"/>
    <n v="11996151"/>
    <x v="7"/>
    <s v="Decharge"/>
    <x v="1"/>
    <s v="CONGO"/>
    <s v="ɣ"/>
  </r>
  <r>
    <d v="2018-03-21T00:00:00"/>
    <s v="Taxi hôtel-gare routière Océan du nord Ouesso"/>
    <x v="0"/>
    <x v="0"/>
    <m/>
    <n v="500"/>
    <n v="0.94626000196822091"/>
    <n v="528.39599999999996"/>
    <n v="11995651"/>
    <x v="8"/>
    <s v="Décharge"/>
    <x v="0"/>
    <s v="CONGO"/>
    <s v="ɣ"/>
  </r>
  <r>
    <d v="2018-03-21T00:00:00"/>
    <s v="Taxi gare routière océan do nord Ouesso-hôtel"/>
    <x v="0"/>
    <x v="0"/>
    <m/>
    <n v="500"/>
    <n v="0.94626000196822091"/>
    <n v="528.39599999999996"/>
    <n v="11995151"/>
    <x v="8"/>
    <s v="Décharge"/>
    <x v="0"/>
    <s v="CONGO"/>
    <s v="ɣ"/>
  </r>
  <r>
    <d v="2018-03-21T00:00:00"/>
    <s v="Taxi Moto hôtel - centre ville pour rendez-vous avec la cible "/>
    <x v="0"/>
    <x v="3"/>
    <m/>
    <n v="300"/>
    <n v="0.5677560011809325"/>
    <n v="528.39599999999996"/>
    <n v="11994851"/>
    <x v="9"/>
    <s v="Décharge"/>
    <x v="1"/>
    <s v="CONGO"/>
    <s v="ɣ"/>
  </r>
  <r>
    <d v="2018-03-21T00:00:00"/>
    <s v="Achat nourriture et boisson pour les cibles"/>
    <x v="10"/>
    <x v="3"/>
    <m/>
    <n v="6000"/>
    <n v="11.355120023618651"/>
    <n v="528.39599999999996"/>
    <n v="11988851"/>
    <x v="9"/>
    <s v="Décharge"/>
    <x v="1"/>
    <s v="CONGO"/>
    <s v="ɣ"/>
  </r>
  <r>
    <d v="2018-03-21T00:00:00"/>
    <s v="Taxi Moto Centre ville - gare routière de Mpouya à Ngo - hôtel pour prendre le programme de voyage"/>
    <x v="0"/>
    <x v="3"/>
    <m/>
    <n v="600"/>
    <n v="1.135512002361865"/>
    <n v="528.39599999999996"/>
    <n v="11988251"/>
    <x v="9"/>
    <s v="Décharge"/>
    <x v="1"/>
    <s v="CONGO"/>
    <s v="ɣ"/>
  </r>
  <r>
    <d v="2018-03-21T00:00:00"/>
    <s v="COTISATION WEB BANK"/>
    <x v="7"/>
    <x v="4"/>
    <m/>
    <n v="6504"/>
    <n v="12.308950105602618"/>
    <n v="528.39599999999996"/>
    <n v="11981747"/>
    <x v="10"/>
    <s v="Relevé"/>
    <x v="1"/>
    <s v="CONGO"/>
    <s v="o"/>
  </r>
  <r>
    <d v="2018-03-22T00:00:00"/>
    <s v="Taxi: Bureau-M.A.E.C"/>
    <x v="0"/>
    <x v="0"/>
    <m/>
    <n v="1000"/>
    <n v="1.8925200039364418"/>
    <n v="528.39599999999996"/>
    <n v="11980747"/>
    <x v="1"/>
    <s v="Décharge"/>
    <x v="0"/>
    <s v="CONGO"/>
    <s v="ɣ"/>
  </r>
  <r>
    <d v="2018-03-22T00:00:00"/>
    <s v="Taxi: M.A.E.C-Bureau"/>
    <x v="0"/>
    <x v="0"/>
    <m/>
    <n v="1000"/>
    <n v="1.8925200039364418"/>
    <n v="528.39599999999996"/>
    <n v="11979747"/>
    <x v="1"/>
    <s v="Décharge"/>
    <x v="0"/>
    <s v="CONGO"/>
    <s v="ɣ"/>
  </r>
  <r>
    <d v="2018-03-22T00:00:00"/>
    <s v="Taxi: Maison-aéroport pour voyage sur Libreville"/>
    <x v="0"/>
    <x v="0"/>
    <m/>
    <n v="1500"/>
    <n v="2.8387800059046628"/>
    <n v="528.39599999999996"/>
    <n v="11978247"/>
    <x v="12"/>
    <s v="Décharge"/>
    <x v="0"/>
    <s v="CONGO"/>
    <s v="ɣ"/>
  </r>
  <r>
    <d v="2018-03-22T00:00:00"/>
    <s v="Taxi-domicile-bureau"/>
    <x v="0"/>
    <x v="0"/>
    <m/>
    <n v="1000"/>
    <n v="1.8925200039364418"/>
    <n v="528.39599999999996"/>
    <n v="11977247"/>
    <x v="3"/>
    <s v="Décharge"/>
    <x v="0"/>
    <s v="CONGO"/>
    <s v="ɣ"/>
  </r>
  <r>
    <d v="2018-03-22T00:00:00"/>
    <s v="Food allowance pendant la pause"/>
    <x v="3"/>
    <x v="0"/>
    <m/>
    <n v="1000"/>
    <n v="1.8925200039364418"/>
    <n v="528.39599999999996"/>
    <n v="11976247"/>
    <x v="3"/>
    <s v="Décharge"/>
    <x v="0"/>
    <s v="CONGO"/>
    <s v="ɣ"/>
  </r>
  <r>
    <d v="2018-03-22T00:00:00"/>
    <s v="Taxi bureau-domicile"/>
    <x v="0"/>
    <x v="0"/>
    <m/>
    <n v="1000"/>
    <n v="1.8925200039364418"/>
    <n v="528.39599999999996"/>
    <n v="11975247"/>
    <x v="3"/>
    <s v="Décharge"/>
    <x v="0"/>
    <s v="CONGO"/>
    <s v="ɣ"/>
  </r>
  <r>
    <d v="2018-03-22T00:00:00"/>
    <s v="Taxi Bureau PALF-MN TV"/>
    <x v="0"/>
    <x v="1"/>
    <m/>
    <n v="1000"/>
    <n v="1.8925200039364418"/>
    <n v="528.39599999999996"/>
    <n v="11974247"/>
    <x v="11"/>
    <s v="Décharge"/>
    <x v="0"/>
    <s v="CONGO"/>
    <s v="ɣ"/>
  </r>
  <r>
    <d v="2018-03-22T00:00:00"/>
    <s v="Taxi MN TV-Top Tv"/>
    <x v="0"/>
    <x v="1"/>
    <m/>
    <n v="1000"/>
    <n v="1.8925200039364418"/>
    <n v="528.39599999999996"/>
    <n v="11973247"/>
    <x v="11"/>
    <s v="Décharge"/>
    <x v="0"/>
    <s v="CONGO"/>
    <s v="ɣ"/>
  </r>
  <r>
    <d v="2018-03-22T00:00:00"/>
    <s v="Taxi TOP TV-Bureau PALF"/>
    <x v="0"/>
    <x v="1"/>
    <m/>
    <n v="1000"/>
    <n v="1.8925200039364418"/>
    <n v="528.39599999999996"/>
    <n v="11972247"/>
    <x v="11"/>
    <s v="Décharge"/>
    <x v="0"/>
    <s v="CONGO"/>
    <s v="ɣ"/>
  </r>
  <r>
    <d v="2018-03-22T00:00:00"/>
    <s v="Taxi hôtel-Gare sibiti-Marché -Marché Hopital (Investigations sur terrain)"/>
    <x v="0"/>
    <x v="3"/>
    <m/>
    <n v="3000"/>
    <n v="5.6775600118093257"/>
    <n v="528.39599999999996"/>
    <n v="11969247"/>
    <x v="4"/>
    <s v="Décharge"/>
    <x v="1"/>
    <s v="CONGO"/>
    <s v="ɣ"/>
  </r>
  <r>
    <d v="2018-03-22T00:00:00"/>
    <s v="Taxi Marché-Gare Nkayi-Hôtel (suite des investigations)"/>
    <x v="0"/>
    <x v="3"/>
    <m/>
    <n v="2000"/>
    <n v="3.7850400078728836"/>
    <n v="528.39599999999996"/>
    <n v="11967247"/>
    <x v="4"/>
    <s v="Décharge"/>
    <x v="1"/>
    <s v="CONGO"/>
    <s v="ɣ"/>
  </r>
  <r>
    <d v="2018-03-22T00:00:00"/>
    <s v="Taxi Hôtel-Chez Hervé-Derrière marché-Hôtel (rencontre avec la cible Hervé)"/>
    <x v="0"/>
    <x v="3"/>
    <m/>
    <n v="3000"/>
    <n v="5.6775600118093257"/>
    <n v="528.39599999999996"/>
    <n v="11964247"/>
    <x v="4"/>
    <s v="Décharge"/>
    <x v="1"/>
    <s v="CONGO"/>
    <s v="ɣ"/>
  </r>
  <r>
    <d v="2018-03-22T00:00:00"/>
    <s v="Achat boisson (renforcement de la confiance avec la cible)"/>
    <x v="10"/>
    <x v="3"/>
    <m/>
    <n v="2500"/>
    <n v="4.731300009841104"/>
    <n v="528.39599999999996"/>
    <n v="11961747"/>
    <x v="4"/>
    <s v="Décharge"/>
    <x v="1"/>
    <s v="CONGO"/>
    <s v="ɣ"/>
  </r>
  <r>
    <d v="2018-03-22T00:00:00"/>
    <s v="Taxi hôtel-Marché syrie-Gare Mindouli-Hôtel (prospection et rencontre avec Valérie)"/>
    <x v="0"/>
    <x v="3"/>
    <m/>
    <n v="3000"/>
    <n v="5.6775600118093257"/>
    <n v="528.39599999999996"/>
    <n v="11958747"/>
    <x v="4"/>
    <s v="Décharge"/>
    <x v="1"/>
    <s v="CONGO"/>
    <s v="ɣ"/>
  </r>
  <r>
    <d v="2018-03-22T00:00:00"/>
    <s v="Taxi moto Hôtel -grand marché Divenie"/>
    <x v="0"/>
    <x v="3"/>
    <m/>
    <n v="300"/>
    <n v="0.5677560011809325"/>
    <n v="528.39599999999996"/>
    <n v="11958447"/>
    <x v="15"/>
    <s v="Decharge"/>
    <x v="1"/>
    <s v="CONGO"/>
    <s v="ɣ"/>
  </r>
  <r>
    <d v="2018-03-22T00:00:00"/>
    <s v="Taxi moto Grand marché Divenie-quartier Hôpital"/>
    <x v="0"/>
    <x v="3"/>
    <m/>
    <n v="500"/>
    <n v="0.94626000196822091"/>
    <n v="528.39599999999996"/>
    <n v="11957947"/>
    <x v="15"/>
    <s v="Decharge"/>
    <x v="1"/>
    <s v="CONGO"/>
    <s v="ɣ"/>
  </r>
  <r>
    <d v="2018-03-22T00:00:00"/>
    <s v="Taxi moto Grand marché -Hôtel"/>
    <x v="0"/>
    <x v="3"/>
    <m/>
    <n v="500"/>
    <n v="0.94626000196822091"/>
    <n v="528.39599999999996"/>
    <n v="11957447"/>
    <x v="15"/>
    <s v="Decharge"/>
    <x v="1"/>
    <s v="CONGO"/>
    <s v="ɣ"/>
  </r>
  <r>
    <d v="2018-03-22T00:00:00"/>
    <s v="Taxi à BZV : Domicile - aéroport pour aller à Libreville "/>
    <x v="0"/>
    <x v="0"/>
    <m/>
    <n v="1000"/>
    <n v="1.8925200039364418"/>
    <n v="528.39599999999996"/>
    <n v="11956447"/>
    <x v="6"/>
    <s v="Décharge "/>
    <x v="0"/>
    <s v="CONGO"/>
    <s v="ɣ"/>
  </r>
  <r>
    <d v="2018-03-22T00:00:00"/>
    <s v="Taxi Bureau-Domicile"/>
    <x v="0"/>
    <x v="3"/>
    <m/>
    <n v="1000"/>
    <n v="1.8925200039364418"/>
    <n v="528.39599999999996"/>
    <n v="11955447"/>
    <x v="7"/>
    <s v="Decharge"/>
    <x v="1"/>
    <s v="CONGO"/>
    <s v="ɣ"/>
  </r>
  <r>
    <d v="2018-03-22T00:00:00"/>
    <s v="Taxi domicile-bureau"/>
    <x v="0"/>
    <x v="3"/>
    <m/>
    <n v="1000"/>
    <n v="1.8925200039364418"/>
    <n v="528.39599999999996"/>
    <n v="11954447"/>
    <x v="7"/>
    <s v="Decharge"/>
    <x v="1"/>
    <s v="CONGO"/>
    <s v="ɣ"/>
  </r>
  <r>
    <d v="2018-03-22T00:00:00"/>
    <s v="Food allowance pendant la pause"/>
    <x v="3"/>
    <x v="3"/>
    <m/>
    <n v="1000"/>
    <n v="1.8925200039364418"/>
    <n v="528.39599999999996"/>
    <n v="11953447"/>
    <x v="7"/>
    <s v="Decharge"/>
    <x v="1"/>
    <s v="CONGO"/>
    <s v="ɣ"/>
  </r>
  <r>
    <d v="2018-03-22T00:00:00"/>
    <s v="Taxi hôtel-tribunal de Ouesso"/>
    <x v="0"/>
    <x v="0"/>
    <m/>
    <n v="500"/>
    <n v="0.94626000196822091"/>
    <n v="528.39599999999996"/>
    <n v="11952947"/>
    <x v="8"/>
    <s v="Décharge"/>
    <x v="0"/>
    <s v="CONGO"/>
    <s v="ɣ"/>
  </r>
  <r>
    <d v="2018-03-22T00:00:00"/>
    <s v="Taxi tribunal Ouesso-Aéroport "/>
    <x v="0"/>
    <x v="0"/>
    <m/>
    <n v="500"/>
    <n v="0.94626000196822091"/>
    <n v="528.39599999999996"/>
    <n v="11952447"/>
    <x v="8"/>
    <s v="Décharge"/>
    <x v="0"/>
    <s v="CONGO"/>
    <s v="ɣ"/>
  </r>
  <r>
    <d v="2018-03-22T00:00:00"/>
    <s v="Taxi Aéroport Ouesso-tribunal "/>
    <x v="0"/>
    <x v="0"/>
    <m/>
    <n v="500"/>
    <n v="0.94626000196822091"/>
    <n v="528.39599999999996"/>
    <n v="11951947"/>
    <x v="8"/>
    <s v="Décharge"/>
    <x v="0"/>
    <s v="CONGO"/>
    <s v="ɣ"/>
  </r>
  <r>
    <d v="2018-03-22T00:00:00"/>
    <s v="Taxi tribunal Ouesso-hôtel pour maitre Séverin et moi"/>
    <x v="0"/>
    <x v="0"/>
    <m/>
    <n v="1000"/>
    <n v="1.8925200039364418"/>
    <n v="528.39599999999996"/>
    <n v="11950947"/>
    <x v="8"/>
    <s v="Décharge"/>
    <x v="0"/>
    <s v="CONGO"/>
    <s v="ɣ"/>
  </r>
  <r>
    <d v="2018-03-22T00:00:00"/>
    <s v="Food allowance mission Ouesso du 19 au 23/03/2018"/>
    <x v="6"/>
    <x v="0"/>
    <m/>
    <n v="50000"/>
    <n v="94.626000196822091"/>
    <n v="528.39599999999996"/>
    <n v="11900947"/>
    <x v="8"/>
    <s v="Décharge"/>
    <x v="0"/>
    <s v="CONGO"/>
    <s v="ɣ"/>
  </r>
  <r>
    <d v="2018-03-22T00:00:00"/>
    <s v="Taxi hôtel-gare routière Océan du nord Ouesso"/>
    <x v="0"/>
    <x v="0"/>
    <m/>
    <n v="500"/>
    <n v="0.94626000196822091"/>
    <n v="528.39599999999996"/>
    <n v="11900447"/>
    <x v="8"/>
    <s v="Décharge"/>
    <x v="0"/>
    <s v="CONGO"/>
    <s v="ɣ"/>
  </r>
  <r>
    <d v="2018-03-22T00:00:00"/>
    <s v="Taxi gare routière océan du nord Ouesso-hôtel"/>
    <x v="0"/>
    <x v="0"/>
    <m/>
    <n v="500"/>
    <n v="0.94626000196822091"/>
    <n v="528.39599999999996"/>
    <n v="11899947"/>
    <x v="8"/>
    <s v="Décharge"/>
    <x v="0"/>
    <s v="CONGO"/>
    <s v="ɣ"/>
  </r>
  <r>
    <d v="2018-03-22T00:00:00"/>
    <s v="Taxi Moto hôtel - Rue Omambi - rue Antonetti - marché - hôtel pour investigations mission de Ngo"/>
    <x v="0"/>
    <x v="3"/>
    <m/>
    <n v="1200"/>
    <n v="2.27102400472373"/>
    <n v="528.39599999999996"/>
    <n v="11898747"/>
    <x v="9"/>
    <s v="Décharge"/>
    <x v="1"/>
    <s v="CONGO"/>
    <s v="ɣ"/>
  </r>
  <r>
    <d v="2018-03-22T00:00:00"/>
    <s v="Taxi Moto hôtel - marché pour rencontre avec la cible. Mission de Ngo"/>
    <x v="0"/>
    <x v="3"/>
    <m/>
    <n v="300"/>
    <n v="0.5677560011809325"/>
    <n v="528.39599999999996"/>
    <n v="11898447"/>
    <x v="9"/>
    <s v="Décharge"/>
    <x v="1"/>
    <s v="CONGO"/>
    <s v="ɣ"/>
  </r>
  <r>
    <d v="2018-03-22T00:00:00"/>
    <s v="Achat boison pour la cible"/>
    <x v="10"/>
    <x v="3"/>
    <m/>
    <n v="2000"/>
    <n v="3.7850400078728836"/>
    <n v="528.39599999999996"/>
    <n v="11896447"/>
    <x v="9"/>
    <s v="Décharge"/>
    <x v="1"/>
    <s v="CONGO"/>
    <s v="ɣ"/>
  </r>
  <r>
    <d v="2018-03-22T00:00:00"/>
    <s v="Taxi Moto marché - hôtel "/>
    <x v="0"/>
    <x v="3"/>
    <m/>
    <n v="300"/>
    <n v="0.5677560011809325"/>
    <n v="528.39599999999996"/>
    <n v="11896147"/>
    <x v="9"/>
    <s v="Décharge"/>
    <x v="1"/>
    <s v="CONGO"/>
    <s v="ɣ"/>
  </r>
  <r>
    <d v="2018-03-23T00:00:00"/>
    <s v="Paiement frais d'hôtel-05 nuitées du 18 au 23/03/2018"/>
    <x v="6"/>
    <x v="0"/>
    <m/>
    <n v="75000"/>
    <n v="141.93900029523314"/>
    <n v="528.39599999999996"/>
    <n v="11821147"/>
    <x v="8"/>
    <n v="21"/>
    <x v="0"/>
    <s v="CONGO"/>
    <s v="o"/>
  </r>
  <r>
    <d v="2018-03-23T00:00:00"/>
    <s v="Taxi domicile-bureau"/>
    <x v="0"/>
    <x v="0"/>
    <m/>
    <n v="1000"/>
    <n v="1.8925200039364418"/>
    <n v="528.39599999999996"/>
    <n v="11820147"/>
    <x v="3"/>
    <s v="Décharge"/>
    <x v="0"/>
    <s v="CONGO"/>
    <s v="ɣ"/>
  </r>
  <r>
    <d v="2018-03-23T00:00:00"/>
    <s v="Food allowance pendant la pause"/>
    <x v="3"/>
    <x v="0"/>
    <m/>
    <n v="1000"/>
    <n v="1.8925200039364418"/>
    <n v="528.39599999999996"/>
    <n v="11819147"/>
    <x v="3"/>
    <s v="Décharge"/>
    <x v="0"/>
    <s v="CONGO"/>
    <s v="ɣ"/>
  </r>
  <r>
    <d v="2018-03-23T00:00:00"/>
    <s v="Taxi bureau-Domicile"/>
    <x v="0"/>
    <x v="0"/>
    <m/>
    <n v="1000"/>
    <n v="1.8925200039364418"/>
    <n v="528.39599999999996"/>
    <n v="11818147"/>
    <x v="3"/>
    <s v="Décharge"/>
    <x v="0"/>
    <s v="CONGO"/>
    <s v="ɣ"/>
  </r>
  <r>
    <d v="2018-03-23T00:00:00"/>
    <s v="Taxi Radio Rurale-Bureau PALF"/>
    <x v="0"/>
    <x v="1"/>
    <m/>
    <n v="1000"/>
    <n v="1.8925200039364418"/>
    <n v="528.39599999999996"/>
    <n v="11817147"/>
    <x v="11"/>
    <s v="Décharge"/>
    <x v="0"/>
    <s v="CONGO"/>
    <s v="ɣ"/>
  </r>
  <r>
    <d v="2018-03-23T00:00:00"/>
    <s v="Taxi hôtel-Gare Mindouli-Marché Nkayi-Gare Sibiti (prospection)"/>
    <x v="0"/>
    <x v="3"/>
    <m/>
    <n v="3000"/>
    <n v="5.6775600118093257"/>
    <n v="528.39599999999996"/>
    <n v="11814147"/>
    <x v="4"/>
    <s v="Décharge"/>
    <x v="1"/>
    <s v="CONGO"/>
    <s v="ɣ"/>
  </r>
  <r>
    <d v="2018-03-23T00:00:00"/>
    <s v="Taxi Gare Sibiti-Gare Madingou-Charden Farell-Hôtel (retrait d'argent)"/>
    <x v="0"/>
    <x v="3"/>
    <m/>
    <n v="3000"/>
    <n v="5.6775600118093257"/>
    <n v="528.39599999999996"/>
    <n v="11811147"/>
    <x v="4"/>
    <s v="Décharge"/>
    <x v="1"/>
    <s v="CONGO"/>
    <s v="ɣ"/>
  </r>
  <r>
    <d v="2018-03-23T00:00:00"/>
    <s v="Taxi Hôtel-Bistro-Derrière marché-Hôtel (rencontre avec les cibles Yves et hervé)"/>
    <x v="0"/>
    <x v="3"/>
    <m/>
    <n v="2000"/>
    <n v="3.7850400078728836"/>
    <n v="528.39599999999996"/>
    <n v="11809147"/>
    <x v="4"/>
    <s v="Décharge"/>
    <x v="1"/>
    <s v="CONGO"/>
    <s v="ɣ"/>
  </r>
  <r>
    <d v="2018-03-23T00:00:00"/>
    <s v="Achat boisson + transport (renforcement de la confiance avec les cibles)"/>
    <x v="10"/>
    <x v="3"/>
    <m/>
    <n v="4500"/>
    <n v="8.5163400177139881"/>
    <n v="528.39599999999996"/>
    <n v="11804647"/>
    <x v="4"/>
    <s v="Décharge"/>
    <x v="1"/>
    <s v="CONGO"/>
    <s v="ɣ"/>
  </r>
  <r>
    <d v="2018-03-23T00:00:00"/>
    <s v="Taxi hôtel-Grand marché-Marché Syrie-Hôtel (Rencontre avec Matitu et Valérie et prospection)"/>
    <x v="0"/>
    <x v="3"/>
    <m/>
    <n v="3000"/>
    <n v="5.6775600118093257"/>
    <n v="528.39599999999996"/>
    <n v="11801647"/>
    <x v="4"/>
    <s v="Décharge"/>
    <x v="1"/>
    <s v="CONGO"/>
    <s v="ɣ"/>
  </r>
  <r>
    <d v="2018-03-23T00:00:00"/>
    <s v="Taxi moto Hôtel -Quartier 4 Chemins"/>
    <x v="0"/>
    <x v="3"/>
    <m/>
    <n v="500"/>
    <n v="0.94626000196822091"/>
    <n v="528.39599999999996"/>
    <n v="11801147"/>
    <x v="15"/>
    <s v="Decharge"/>
    <x v="1"/>
    <s v="CONGO"/>
    <s v="ɣ"/>
  </r>
  <r>
    <d v="2018-03-23T00:00:00"/>
    <s v="Taxi moto quartier 4 chemins-quartier moussabou"/>
    <x v="0"/>
    <x v="3"/>
    <m/>
    <n v="500"/>
    <n v="0.94626000196822091"/>
    <n v="528.39599999999996"/>
    <n v="11800647"/>
    <x v="15"/>
    <s v="Decharge"/>
    <x v="1"/>
    <s v="CONGO"/>
    <s v="ɣ"/>
  </r>
  <r>
    <d v="2018-03-23T00:00:00"/>
    <s v="Taxi moto quartier moussabou-quartier bibaka"/>
    <x v="0"/>
    <x v="3"/>
    <m/>
    <n v="500"/>
    <n v="0.94626000196822091"/>
    <n v="528.39599999999996"/>
    <n v="11800147"/>
    <x v="15"/>
    <s v="Decharge"/>
    <x v="1"/>
    <s v="CONGO"/>
    <s v="ɣ"/>
  </r>
  <r>
    <d v="2018-03-23T00:00:00"/>
    <s v="Achat Repas et boisson pour la cible "/>
    <x v="10"/>
    <x v="3"/>
    <m/>
    <n v="3000"/>
    <n v="5.6775600118093257"/>
    <n v="528.39599999999996"/>
    <n v="11797147"/>
    <x v="15"/>
    <s v="Decharge"/>
    <x v="1"/>
    <s v="CONGO"/>
    <s v="ɣ"/>
  </r>
  <r>
    <d v="2018-03-23T00:00:00"/>
    <s v="Taxi moto quartier Bibaka- Hôtel "/>
    <x v="0"/>
    <x v="3"/>
    <m/>
    <n v="500"/>
    <n v="0.94626000196822091"/>
    <n v="528.39599999999996"/>
    <n v="11796647"/>
    <x v="15"/>
    <s v="Decharge"/>
    <x v="1"/>
    <s v="CONGO"/>
    <s v="ɣ"/>
  </r>
  <r>
    <d v="2018-03-23T00:00:00"/>
    <s v="Frais de transfert à i23c/NKAYI"/>
    <x v="9"/>
    <x v="4"/>
    <m/>
    <n v="4200"/>
    <n v="7.9485840165330552"/>
    <n v="528.39599999999996"/>
    <n v="11792447"/>
    <x v="5"/>
    <s v="53/GCF"/>
    <x v="1"/>
    <s v="CONGO"/>
    <s v="o"/>
  </r>
  <r>
    <d v="2018-03-23T00:00:00"/>
    <s v="Frais de transfert à it87/NGO"/>
    <x v="9"/>
    <x v="4"/>
    <m/>
    <n v="4000"/>
    <n v="7.5700800157457673"/>
    <n v="528.39599999999996"/>
    <n v="11788447"/>
    <x v="5"/>
    <s v="52/GCF"/>
    <x v="1"/>
    <s v="CONGO"/>
    <s v="o"/>
  </r>
  <r>
    <d v="2018-03-23T00:00:00"/>
    <s v="Frais de transfert à i73x/DIVENIE"/>
    <x v="9"/>
    <x v="4"/>
    <m/>
    <n v="4600"/>
    <n v="8.7055920181076321"/>
    <n v="528.39599999999996"/>
    <n v="11783847"/>
    <x v="5"/>
    <s v="Oui"/>
    <x v="1"/>
    <s v="CONGO"/>
    <s v="o"/>
  </r>
  <r>
    <d v="2018-03-23T00:00:00"/>
    <s v="Taxi Bureau-Domicile"/>
    <x v="0"/>
    <x v="3"/>
    <m/>
    <n v="1000"/>
    <n v="1.8925200039364418"/>
    <n v="528.39599999999996"/>
    <n v="11782847"/>
    <x v="7"/>
    <s v="Decharge"/>
    <x v="1"/>
    <s v="CONGO"/>
    <s v="ɣ"/>
  </r>
  <r>
    <d v="2018-03-23T00:00:00"/>
    <s v="Taxi domicile-bureau"/>
    <x v="0"/>
    <x v="3"/>
    <m/>
    <n v="1000"/>
    <n v="1.8925200039364418"/>
    <n v="528.39599999999996"/>
    <n v="11781847"/>
    <x v="7"/>
    <s v="Decharge"/>
    <x v="1"/>
    <s v="CONGO"/>
    <s v="ɣ"/>
  </r>
  <r>
    <d v="2018-03-23T00:00:00"/>
    <s v="Food allowance pendant la pause"/>
    <x v="3"/>
    <x v="3"/>
    <m/>
    <n v="1000"/>
    <n v="1.8925200039364418"/>
    <n v="528.39599999999996"/>
    <n v="11780847"/>
    <x v="7"/>
    <s v="Decharge"/>
    <x v="1"/>
    <s v="CONGO"/>
    <s v="ɣ"/>
  </r>
  <r>
    <d v="2018-03-23T00:00:00"/>
    <s v="Achat billet Ouesso-Brazzaville"/>
    <x v="0"/>
    <x v="0"/>
    <m/>
    <n v="15000"/>
    <n v="28.387800059046626"/>
    <n v="528.39599999999996"/>
    <n v="11765847"/>
    <x v="8"/>
    <s v="230305006565--29"/>
    <x v="0"/>
    <s v="CONGO"/>
    <s v="o"/>
  </r>
  <r>
    <d v="2018-03-23T00:00:00"/>
    <s v="Taxi hôtel-gare routière océan du nord Ouesso Maitre Séverin et moi"/>
    <x v="0"/>
    <x v="0"/>
    <m/>
    <n v="1000"/>
    <n v="1.8925200039364418"/>
    <n v="528.39599999999996"/>
    <n v="11764847"/>
    <x v="8"/>
    <s v="Décharge"/>
    <x v="0"/>
    <s v="CONGO"/>
    <s v="ɣ"/>
  </r>
  <r>
    <d v="2018-03-23T00:00:00"/>
    <s v="Taxi gare routière océan du nord liberté-domicile/retour de la mission"/>
    <x v="0"/>
    <x v="0"/>
    <m/>
    <n v="2000"/>
    <n v="3.7850400078728836"/>
    <n v="528.39599999999996"/>
    <n v="11762847"/>
    <x v="8"/>
    <s v="Décharge"/>
    <x v="0"/>
    <s v="CONGO"/>
    <s v="ɣ"/>
  </r>
  <r>
    <d v="2018-03-23T00:00:00"/>
    <s v="Paiement Frais d'hôtel 01 nuitée A NGO"/>
    <x v="6"/>
    <x v="3"/>
    <m/>
    <n v="15000"/>
    <n v="28.387800059046626"/>
    <n v="528.39599999999996"/>
    <n v="11747847"/>
    <x v="9"/>
    <n v="1003"/>
    <x v="1"/>
    <s v="CONGO"/>
    <s v="o"/>
  </r>
  <r>
    <d v="2018-03-23T00:00:00"/>
    <s v="Taxi Moto hôtel - gare routière de Mpouya à Ngo "/>
    <x v="0"/>
    <x v="3"/>
    <m/>
    <n v="300"/>
    <n v="0.5677560011809325"/>
    <n v="528.39599999999996"/>
    <n v="11747547"/>
    <x v="9"/>
    <s v="Décharge"/>
    <x v="1"/>
    <s v="CONGO"/>
    <s v="ɣ"/>
  </r>
  <r>
    <d v="2018-03-23T00:00:00"/>
    <s v="Achat billet Ngo - Mpouya pour mission d'investigation"/>
    <x v="0"/>
    <x v="3"/>
    <m/>
    <n v="3000"/>
    <n v="5.6775600118093257"/>
    <n v="528.39599999999996"/>
    <n v="11744547"/>
    <x v="9"/>
    <s v="Décharge"/>
    <x v="1"/>
    <s v="CONGO"/>
    <s v="ɣ"/>
  </r>
  <r>
    <d v="2018-03-23T00:00:00"/>
    <s v="Taxi Moto gare routière de Mpouya - hôtel "/>
    <x v="0"/>
    <x v="3"/>
    <m/>
    <n v="250"/>
    <n v="0.47313000098411045"/>
    <n v="528.39599999999996"/>
    <n v="11744297"/>
    <x v="9"/>
    <s v="Décharge"/>
    <x v="1"/>
    <s v="CONGO"/>
    <s v="ɣ"/>
  </r>
  <r>
    <d v="2018-03-23T00:00:00"/>
    <s v="Taxi Moto hôtel - marché - hôtel pour investigation sur le terrain"/>
    <x v="0"/>
    <x v="3"/>
    <m/>
    <n v="500"/>
    <n v="0.94626000196822091"/>
    <n v="528.39599999999996"/>
    <n v="11743797"/>
    <x v="9"/>
    <s v="Décharge"/>
    <x v="1"/>
    <s v="CONGO"/>
    <s v="ɣ"/>
  </r>
  <r>
    <d v="2018-03-24T00:00:00"/>
    <s v="Taxi: Aéroport-domicile/retour de Libreville"/>
    <x v="0"/>
    <x v="0"/>
    <m/>
    <n v="1500"/>
    <n v="2.8387800059046628"/>
    <n v="528.39599999999996"/>
    <n v="11742297"/>
    <x v="12"/>
    <s v="Décharge"/>
    <x v="0"/>
    <s v="CONGO"/>
    <s v="ɣ"/>
  </r>
  <r>
    <d v="2018-03-24T00:00:00"/>
    <s v="Taxi Hôtel-Marché hôpital-Marché Carrefour-Gare Sibiti (prospection en attendant les suites des cibles)"/>
    <x v="0"/>
    <x v="3"/>
    <m/>
    <n v="3000"/>
    <n v="5.6775600118093257"/>
    <n v="528.39599999999996"/>
    <n v="11739297"/>
    <x v="4"/>
    <s v="Décharge"/>
    <x v="1"/>
    <s v="CONGO"/>
    <s v="ɣ"/>
  </r>
  <r>
    <d v="2018-03-24T00:00:00"/>
    <s v="Taxi Gare Sibiti-Grand marché-Hôtel (investigations sur terrain)"/>
    <x v="0"/>
    <x v="3"/>
    <m/>
    <n v="2000"/>
    <n v="3.7850400078728836"/>
    <n v="528.39599999999996"/>
    <n v="11737297"/>
    <x v="4"/>
    <s v="Décharge"/>
    <x v="1"/>
    <s v="CONGO"/>
    <s v="ɣ"/>
  </r>
  <r>
    <d v="2018-03-24T00:00:00"/>
    <s v="Taxi moto Hôtel -gare routiere Divenie "/>
    <x v="0"/>
    <x v="3"/>
    <m/>
    <n v="500"/>
    <n v="0.94626000196822091"/>
    <n v="528.39599999999996"/>
    <n v="11736797"/>
    <x v="15"/>
    <s v="Decharge"/>
    <x v="1"/>
    <s v="CONGO"/>
    <s v="ɣ"/>
  </r>
  <r>
    <d v="2018-03-24T00:00:00"/>
    <s v="Taxi moto gare routiere - Hôtel "/>
    <x v="0"/>
    <x v="3"/>
    <m/>
    <n v="500"/>
    <n v="0.94626000196822091"/>
    <n v="528.39599999999996"/>
    <n v="11736297"/>
    <x v="15"/>
    <s v="Decharge"/>
    <x v="1"/>
    <s v="CONGO"/>
    <s v="ɣ"/>
  </r>
  <r>
    <d v="2018-03-24T00:00:00"/>
    <s v="Taxi moto Hôtel - quartier Hôpital "/>
    <x v="0"/>
    <x v="3"/>
    <m/>
    <n v="500"/>
    <n v="0.94626000196822091"/>
    <n v="528.39599999999996"/>
    <n v="11735797"/>
    <x v="15"/>
    <s v="Decharge"/>
    <x v="1"/>
    <s v="CONGO"/>
    <s v="ɣ"/>
  </r>
  <r>
    <d v="2018-03-24T00:00:00"/>
    <s v="Achat Repas et boisson pour la cible "/>
    <x v="10"/>
    <x v="3"/>
    <m/>
    <n v="3000"/>
    <n v="5.6775600118093257"/>
    <n v="528.39599999999996"/>
    <n v="11732797"/>
    <x v="15"/>
    <s v="Decharge"/>
    <x v="1"/>
    <s v="CONGO"/>
    <s v="ɣ"/>
  </r>
  <r>
    <d v="2018-03-24T00:00:00"/>
    <s v="Taxi moto quartier hôpital -quartier 4 chemins"/>
    <x v="0"/>
    <x v="3"/>
    <m/>
    <n v="500"/>
    <n v="0.94626000196822091"/>
    <n v="528.39599999999996"/>
    <n v="11732297"/>
    <x v="15"/>
    <s v="decharge"/>
    <x v="1"/>
    <s v="CONGO"/>
    <s v="ɣ"/>
  </r>
  <r>
    <d v="2018-03-24T00:00:00"/>
    <s v="Taxi moto Quartier 4 chemins-Hôtel "/>
    <x v="0"/>
    <x v="3"/>
    <m/>
    <n v="500"/>
    <n v="0.94626000196822091"/>
    <n v="528.39599999999996"/>
    <n v="11731797"/>
    <x v="15"/>
    <s v="decharge"/>
    <x v="1"/>
    <s v="CONGO"/>
    <s v="ɣ"/>
  </r>
  <r>
    <d v="2018-03-24T00:00:00"/>
    <s v="Taxi à BZV : Aéroport - domicile après le voyage de Libreville "/>
    <x v="0"/>
    <x v="0"/>
    <m/>
    <n v="1500"/>
    <n v="2.8387800059046628"/>
    <n v="528.39599999999996"/>
    <n v="11730297"/>
    <x v="6"/>
    <s v="Décharge "/>
    <x v="0"/>
    <s v="CONGO"/>
    <s v="ɣ"/>
  </r>
  <r>
    <d v="2018-03-24T00:00:00"/>
    <s v="Taxi Moto hôtel - marché - stade - petit port pour investigation"/>
    <x v="0"/>
    <x v="3"/>
    <m/>
    <n v="750"/>
    <n v="1.4193900029523314"/>
    <n v="528.39599999999996"/>
    <n v="11729547"/>
    <x v="9"/>
    <s v="Décharge"/>
    <x v="1"/>
    <s v="CONGO"/>
    <s v="ɣ"/>
  </r>
  <r>
    <d v="2018-03-24T00:00:00"/>
    <s v="Taxi Moto petit port - marché pour rendez vous avec la cible"/>
    <x v="0"/>
    <x v="3"/>
    <m/>
    <n v="250"/>
    <n v="0.47313000098411045"/>
    <n v="528.39599999999996"/>
    <n v="11729297"/>
    <x v="9"/>
    <s v="Décharge"/>
    <x v="1"/>
    <s v="CONGO"/>
    <s v="ɣ"/>
  </r>
  <r>
    <d v="2018-03-24T00:00:00"/>
    <s v="Achat boisson pour la cible"/>
    <x v="10"/>
    <x v="3"/>
    <m/>
    <n v="1200"/>
    <n v="2.27102400472373"/>
    <n v="528.39599999999996"/>
    <n v="11728097"/>
    <x v="9"/>
    <s v="Décharge"/>
    <x v="1"/>
    <s v="CONGO"/>
    <s v="ɣ"/>
  </r>
  <r>
    <d v="2018-03-24T00:00:00"/>
    <s v="Taxi Moto marché - hôtel"/>
    <x v="0"/>
    <x v="3"/>
    <m/>
    <n v="250"/>
    <n v="0.47313000098411045"/>
    <n v="528.39599999999996"/>
    <n v="11727847"/>
    <x v="9"/>
    <s v="Décharge"/>
    <x v="1"/>
    <s v="CONGO"/>
    <s v="ɣ"/>
  </r>
  <r>
    <d v="2018-03-25T00:00:00"/>
    <s v="Taxi hôtel-Rond point Nkayi-Gare Madibou-Marché Syrie (rencontre avec Valérie et prospection)"/>
    <x v="0"/>
    <x v="3"/>
    <m/>
    <n v="2500"/>
    <n v="4.731300009841104"/>
    <n v="528.39599999999996"/>
    <n v="11725347"/>
    <x v="4"/>
    <s v="Décharge"/>
    <x v="1"/>
    <s v="CONGO"/>
    <s v="ɣ"/>
  </r>
  <r>
    <d v="2018-03-25T00:00:00"/>
    <s v="Achat boisson (rencontre avec les cibles )"/>
    <x v="10"/>
    <x v="3"/>
    <m/>
    <n v="3500"/>
    <n v="6.6238200137775465"/>
    <n v="528.39599999999996"/>
    <n v="11721847"/>
    <x v="4"/>
    <s v="Décharge"/>
    <x v="1"/>
    <s v="CONGO"/>
    <s v="ɣ"/>
  </r>
  <r>
    <d v="2018-03-25T00:00:00"/>
    <s v="Taxi Marché Syrie-Marché Nkayi RN-Hôtel (investigation et retour à l'hôtel)"/>
    <x v="0"/>
    <x v="3"/>
    <m/>
    <n v="2000"/>
    <n v="3.7850400078728836"/>
    <n v="528.39599999999996"/>
    <n v="11719847"/>
    <x v="4"/>
    <s v="Décharge"/>
    <x v="1"/>
    <s v="CONGO"/>
    <s v="ɣ"/>
  </r>
  <r>
    <d v="2018-03-25T00:00:00"/>
    <s v="Taxi hôtel-Marché-Chez Yves-Gare sibiti-Hôtel(rencontre avec deux cibles Yves et Matiti)"/>
    <x v="0"/>
    <x v="3"/>
    <m/>
    <n v="3500"/>
    <n v="6.6238200137775465"/>
    <n v="528.39599999999996"/>
    <n v="11716347"/>
    <x v="4"/>
    <s v="Décharge"/>
    <x v="1"/>
    <s v="CONGO"/>
    <s v="ɣ"/>
  </r>
  <r>
    <d v="2018-03-25T00:00:00"/>
    <s v="Paiement Frais d'hôtel 03 Nuitées I73X à Divenie/du 22 au 25 mars 2018"/>
    <x v="6"/>
    <x v="3"/>
    <m/>
    <n v="30000"/>
    <n v="56.775600118093251"/>
    <n v="528.39599999999996"/>
    <n v="11686347"/>
    <x v="15"/>
    <s v="oui"/>
    <x v="1"/>
    <s v="CONGO"/>
    <s v="n"/>
  </r>
  <r>
    <d v="2018-03-25T00:00:00"/>
    <s v="Achat Repas et boisson pour deux cibles "/>
    <x v="10"/>
    <x v="3"/>
    <m/>
    <n v="4000"/>
    <n v="7.5700800157457673"/>
    <n v="528.39599999999996"/>
    <n v="11682347"/>
    <x v="15"/>
    <s v="decharge"/>
    <x v="1"/>
    <s v="CONGO"/>
    <s v="ɣ"/>
  </r>
  <r>
    <d v="2018-03-25T00:00:00"/>
    <s v="Taxi moto  Divenie -Nianga"/>
    <x v="0"/>
    <x v="3"/>
    <m/>
    <n v="10000"/>
    <n v="18.925200039364416"/>
    <n v="528.39599999999996"/>
    <n v="11672347"/>
    <x v="15"/>
    <s v="decharge"/>
    <x v="1"/>
    <s v="CONGO"/>
    <s v="ɣ"/>
  </r>
  <r>
    <d v="2018-03-25T00:00:00"/>
    <s v="Paiement Frais d'hôtel 02 nuitées du 23 au 25/03/18"/>
    <x v="6"/>
    <x v="3"/>
    <m/>
    <n v="30000"/>
    <n v="56.775600118093251"/>
    <n v="528.39599999999996"/>
    <n v="11642347"/>
    <x v="9"/>
    <n v="43"/>
    <x v="1"/>
    <s v="CONGO"/>
    <s v="o"/>
  </r>
  <r>
    <d v="2018-03-25T00:00:00"/>
    <s v="Paiement Frais d'hôtel 03 nuitées A NGO"/>
    <x v="6"/>
    <x v="3"/>
    <m/>
    <n v="45000"/>
    <n v="85.163400177139877"/>
    <n v="528.39599999999996"/>
    <n v="11597347"/>
    <x v="9"/>
    <n v="1002"/>
    <x v="1"/>
    <s v="CONGO"/>
    <s v="o"/>
  </r>
  <r>
    <d v="2018-03-25T00:00:00"/>
    <s v="Achat billet moto Mpouya - Ngo"/>
    <x v="0"/>
    <x v="3"/>
    <m/>
    <n v="6500"/>
    <n v="12.301380025586871"/>
    <n v="528.39599999999996"/>
    <n v="11590847"/>
    <x v="9"/>
    <s v="Décharge"/>
    <x v="1"/>
    <s v="CONGO"/>
    <s v="ɣ"/>
  </r>
  <r>
    <d v="2018-03-25T00:00:00"/>
    <s v="Taxi Moto gare routière Ngo - hôtel "/>
    <x v="0"/>
    <x v="3"/>
    <m/>
    <n v="300"/>
    <n v="0.5677560011809325"/>
    <n v="528.39599999999996"/>
    <n v="11590547"/>
    <x v="9"/>
    <s v="Décharge"/>
    <x v="1"/>
    <s v="CONGO"/>
    <s v="ɣ"/>
  </r>
  <r>
    <d v="2018-03-25T00:00:00"/>
    <s v="Food Allowance mission de Ngo/Mpouya du 20 au 26/03/18"/>
    <x v="6"/>
    <x v="3"/>
    <m/>
    <n v="70000"/>
    <n v="132.47640027555093"/>
    <n v="528.39599999999996"/>
    <n v="11520547"/>
    <x v="9"/>
    <s v="Décharge"/>
    <x v="1"/>
    <s v="CONGO"/>
    <s v="ɣ"/>
  </r>
  <r>
    <d v="2018-03-26T00:00:00"/>
    <s v="Taxi Bureau-ONEMO pour faire établir les certifictas médicaux Mavy, Herick, JB, Crepin, Evariste et moi taxi Allez-Retour "/>
    <x v="0"/>
    <x v="0"/>
    <m/>
    <n v="2000"/>
    <n v="3.7850400078728836"/>
    <n v="528.39599999999996"/>
    <n v="11518547"/>
    <x v="0"/>
    <s v="Décharge"/>
    <x v="0"/>
    <s v="CONGO"/>
    <s v="ɣ"/>
  </r>
  <r>
    <d v="2018-03-26T00:00:00"/>
    <s v="Ration de 6 Prévenus à la maison d'arrêt de BZV"/>
    <x v="1"/>
    <x v="0"/>
    <m/>
    <n v="6000"/>
    <n v="11.355120023618651"/>
    <n v="528.39599999999996"/>
    <n v="11512547"/>
    <x v="14"/>
    <s v="Décharge"/>
    <x v="0"/>
    <s v="CONGO"/>
    <s v="ɣ"/>
  </r>
  <r>
    <d v="2018-03-26T00:00:00"/>
    <s v="Taxi TGI de Brazzaville-Bureau"/>
    <x v="0"/>
    <x v="0"/>
    <m/>
    <n v="500"/>
    <n v="0.94626000196822091"/>
    <n v="528.39599999999996"/>
    <n v="11512047"/>
    <x v="14"/>
    <s v="Décharge"/>
    <x v="0"/>
    <s v="CONGO"/>
    <s v="ɣ"/>
  </r>
  <r>
    <d v="2018-03-26T00:00:00"/>
    <s v="Jack Bénisson-Bonus février 2018"/>
    <x v="2"/>
    <x v="0"/>
    <m/>
    <n v="20000"/>
    <n v="37.850400078728832"/>
    <n v="528.39599999999996"/>
    <n v="11492047"/>
    <x v="2"/>
    <n v="8"/>
    <x v="0"/>
    <s v="CONGO"/>
    <s v="o"/>
  </r>
  <r>
    <d v="2018-03-26T00:00:00"/>
    <s v="Jack Bénisson-Bonus Opération SIBITI du 08 mars 2018"/>
    <x v="2"/>
    <x v="5"/>
    <m/>
    <n v="20000"/>
    <n v="37.850400078728832"/>
    <n v="528.39599999999996"/>
    <n v="11472047"/>
    <x v="2"/>
    <n v="9"/>
    <x v="1"/>
    <s v="CONGO"/>
    <s v="o"/>
  </r>
  <r>
    <d v="2018-03-26T00:00:00"/>
    <s v="Achat cartouche d'encre RICOH SP311-NOIR-SP311DNW/SFNW-3500P"/>
    <x v="5"/>
    <x v="4"/>
    <m/>
    <n v="85000"/>
    <n v="160.86420033459754"/>
    <n v="528.39599999999996"/>
    <n v="11387047"/>
    <x v="2"/>
    <s v="F-2018-03-0018"/>
    <x v="1"/>
    <s v="CONGO"/>
    <s v="o"/>
  </r>
  <r>
    <d v="2018-03-26T00:00:00"/>
    <s v="ONEMO: frais de visite pour certfificats medicaux (Mavy, Hérick, Crépin, Bley, Jack Bénisson et Evariste)"/>
    <x v="3"/>
    <x v="7"/>
    <m/>
    <n v="30000"/>
    <n v="56.775600118093251"/>
    <n v="528.39599999999996"/>
    <n v="11357047"/>
    <x v="2"/>
    <n v="340"/>
    <x v="0"/>
    <s v="CONGO"/>
    <s v="o"/>
  </r>
  <r>
    <d v="2018-03-26T00:00:00"/>
    <s v="Taxi  Domicile-Bureau"/>
    <x v="0"/>
    <x v="0"/>
    <m/>
    <n v="1000"/>
    <n v="1.8925200039364418"/>
    <n v="528.39599999999996"/>
    <n v="11356047"/>
    <x v="3"/>
    <s v="Décharge"/>
    <x v="0"/>
    <s v="CONGO"/>
    <s v="ɣ"/>
  </r>
  <r>
    <d v="2018-03-26T00:00:00"/>
    <s v="Food allowance pendant la pause"/>
    <x v="3"/>
    <x v="0"/>
    <m/>
    <n v="1000"/>
    <n v="1.8925200039364418"/>
    <n v="528.39599999999996"/>
    <n v="11355047"/>
    <x v="3"/>
    <s v="Décharge"/>
    <x v="0"/>
    <s v="CONGO"/>
    <s v="ɣ"/>
  </r>
  <r>
    <d v="2018-03-26T00:00:00"/>
    <s v="Taxi bureau-domicile"/>
    <x v="0"/>
    <x v="0"/>
    <m/>
    <n v="1000"/>
    <n v="1.8925200039364418"/>
    <n v="528.39599999999996"/>
    <n v="11354047"/>
    <x v="3"/>
    <s v="Décharge"/>
    <x v="0"/>
    <s v="CONGO"/>
    <s v="ɣ"/>
  </r>
  <r>
    <d v="2018-03-26T00:00:00"/>
    <s v="Taxi Bureau PALF-ONEMO"/>
    <x v="0"/>
    <x v="1"/>
    <m/>
    <n v="1000"/>
    <n v="1.8925200039364418"/>
    <n v="528.39599999999996"/>
    <n v="11353047"/>
    <x v="11"/>
    <s v="Décharge"/>
    <x v="0"/>
    <s v="CONGO"/>
    <s v="ɣ"/>
  </r>
  <r>
    <d v="2018-03-26T00:00:00"/>
    <s v="Taxi Bureau PALF-Banque BCI"/>
    <x v="0"/>
    <x v="1"/>
    <m/>
    <n v="1000"/>
    <n v="1.8925200039364418"/>
    <n v="528.39599999999996"/>
    <n v="11352047"/>
    <x v="11"/>
    <s v="Décharge"/>
    <x v="0"/>
    <s v="CONGO"/>
    <s v="ɣ"/>
  </r>
  <r>
    <d v="2018-03-26T00:00:00"/>
    <s v="Taxi Banque BCI-Congo site"/>
    <x v="0"/>
    <x v="1"/>
    <m/>
    <n v="1000"/>
    <n v="1.8925200039364418"/>
    <n v="528.39599999999996"/>
    <n v="11351047"/>
    <x v="11"/>
    <s v="Décharge"/>
    <x v="0"/>
    <s v="CONGO"/>
    <s v="ɣ"/>
  </r>
  <r>
    <d v="2018-03-26T00:00:00"/>
    <s v="Taxi congo Site-MN TV"/>
    <x v="0"/>
    <x v="1"/>
    <m/>
    <n v="1000"/>
    <n v="1.8925200039364418"/>
    <n v="528.39599999999996"/>
    <n v="11350047"/>
    <x v="11"/>
    <s v="Décharge"/>
    <x v="0"/>
    <s v="CONGO"/>
    <s v="ɣ"/>
  </r>
  <r>
    <d v="2018-03-26T00:00:00"/>
    <s v="Taxi MN TV-Top Tv"/>
    <x v="0"/>
    <x v="1"/>
    <m/>
    <n v="1000"/>
    <n v="1.8925200039364418"/>
    <n v="528.39599999999996"/>
    <n v="11349047"/>
    <x v="11"/>
    <s v="Décharge"/>
    <x v="0"/>
    <s v="CONGO"/>
    <s v="ɣ"/>
  </r>
  <r>
    <d v="2018-03-26T00:00:00"/>
    <s v="Taxi TOP TV-Radio Rurale"/>
    <x v="0"/>
    <x v="1"/>
    <m/>
    <n v="1000"/>
    <n v="1.8925200039364418"/>
    <n v="528.39599999999996"/>
    <n v="11348047"/>
    <x v="11"/>
    <s v="Décharge"/>
    <x v="0"/>
    <s v="CONGO"/>
    <s v="ɣ"/>
  </r>
  <r>
    <d v="2018-03-26T00:00:00"/>
    <s v="Taxi Radio Rurale-Vox.cg"/>
    <x v="0"/>
    <x v="1"/>
    <m/>
    <n v="1000"/>
    <n v="1.8925200039364418"/>
    <n v="528.39599999999996"/>
    <n v="11347047"/>
    <x v="11"/>
    <s v="Décharge"/>
    <x v="0"/>
    <s v="CONGO"/>
    <s v="ɣ"/>
  </r>
  <r>
    <d v="2018-03-26T00:00:00"/>
    <s v="Taxi vox.cg-groupecongomedias.com"/>
    <x v="0"/>
    <x v="1"/>
    <m/>
    <n v="1000"/>
    <n v="1.8925200039364418"/>
    <n v="528.39599999999996"/>
    <n v="11346047"/>
    <x v="11"/>
    <s v="Décharge"/>
    <x v="0"/>
    <s v="CONGO"/>
    <s v="ɣ"/>
  </r>
  <r>
    <d v="2018-03-26T00:00:00"/>
    <s v="Taxi groupecongomedias.com-Bureau PALF"/>
    <x v="0"/>
    <x v="1"/>
    <m/>
    <n v="1000"/>
    <n v="1.8925200039364418"/>
    <n v="528.39599999999996"/>
    <n v="11345047"/>
    <x v="11"/>
    <s v="Décharge"/>
    <x v="0"/>
    <s v="CONGO"/>
    <s v="ɣ"/>
  </r>
  <r>
    <d v="2018-03-26T00:00:00"/>
    <s v="Taxi Hôtel-Gare Loudima-Marché Mabomo-Gare Sibiti (investigation)"/>
    <x v="0"/>
    <x v="3"/>
    <m/>
    <n v="3000"/>
    <n v="5.6775600118093257"/>
    <n v="528.39599999999996"/>
    <n v="11342047"/>
    <x v="4"/>
    <s v="Décharge"/>
    <x v="1"/>
    <s v="CONGO"/>
    <s v="ɣ"/>
  </r>
  <r>
    <d v="2018-03-26T00:00:00"/>
    <s v="Taxi Gare Sibiti-Madingou (Départ pour Madingou, élargir l'investigation)"/>
    <x v="0"/>
    <x v="3"/>
    <m/>
    <n v="2000"/>
    <n v="3.7850400078728836"/>
    <n v="528.39599999999996"/>
    <n v="11340047"/>
    <x v="4"/>
    <s v="Décharge"/>
    <x v="1"/>
    <s v="CONGO"/>
    <s v="ɣ"/>
  </r>
  <r>
    <d v="2018-03-26T00:00:00"/>
    <s v="Taxi Place présidentielle-Marché Madingou-Sud (prospection à Madingou pour voir l'emplacement de la ville)"/>
    <x v="0"/>
    <x v="3"/>
    <m/>
    <n v="2000"/>
    <n v="3.7850400078728836"/>
    <n v="528.39599999999996"/>
    <n v="11338047"/>
    <x v="4"/>
    <s v="Décharge"/>
    <x v="1"/>
    <s v="CONGO"/>
    <s v="ɣ"/>
  </r>
  <r>
    <d v="2018-03-26T00:00:00"/>
    <s v="Taxi Madingou-Nkayi (retour à Nkayi)"/>
    <x v="0"/>
    <x v="3"/>
    <m/>
    <n v="2000"/>
    <n v="3.7850400078728836"/>
    <n v="528.39599999999996"/>
    <n v="11336047"/>
    <x v="4"/>
    <s v="Décharge"/>
    <x v="1"/>
    <s v="CONGO"/>
    <s v="ɣ"/>
  </r>
  <r>
    <d v="2018-03-26T00:00:00"/>
    <s v="Taxi Nkayi RN-Dépôt de Gaz-Grand marché (rencontre avec Hervé afin d'avoir la suite de la cible du singe sans queue)"/>
    <x v="0"/>
    <x v="3"/>
    <m/>
    <n v="2000"/>
    <n v="3.7850400078728836"/>
    <n v="528.39599999999996"/>
    <n v="11334047"/>
    <x v="4"/>
    <s v="Décharge"/>
    <x v="1"/>
    <s v="CONGO"/>
    <s v="ɣ"/>
  </r>
  <r>
    <d v="2018-03-26T00:00:00"/>
    <s v="Taxi Grand marché-Marché Mabomo-Gare océan du nord (prospection et  reservation du billet pour Brazzaville)"/>
    <x v="0"/>
    <x v="3"/>
    <m/>
    <n v="3000"/>
    <n v="5.6775600118093257"/>
    <n v="528.39599999999996"/>
    <n v="11331047"/>
    <x v="4"/>
    <s v="Décharge"/>
    <x v="1"/>
    <s v="CONGO"/>
    <s v="ɣ"/>
  </r>
  <r>
    <d v="2018-03-26T00:00:00"/>
    <s v="Taxi océan du nord-Marché Syrie-Hôtel (dernière rencontre avec Valérie)"/>
    <x v="0"/>
    <x v="3"/>
    <m/>
    <n v="2000"/>
    <n v="3.7850400078728836"/>
    <n v="528.39599999999996"/>
    <n v="11329047"/>
    <x v="4"/>
    <s v="Décharge"/>
    <x v="1"/>
    <s v="CONGO"/>
    <s v="ɣ"/>
  </r>
  <r>
    <d v="2018-03-26T00:00:00"/>
    <s v="Taxi Hôtel-Chez hervé-Gare Sibiti chez Yves-Grand marché (dernière rencontre avec les autres cibles)"/>
    <x v="0"/>
    <x v="3"/>
    <m/>
    <n v="3000"/>
    <n v="5.6775600118093257"/>
    <n v="528.39599999999996"/>
    <n v="11326047"/>
    <x v="4"/>
    <s v="Décharge"/>
    <x v="1"/>
    <s v="CONGO"/>
    <s v="ɣ"/>
  </r>
  <r>
    <d v="2018-03-26T00:00:00"/>
    <s v="Taxi Grand marché-hôtel (retour à l'hôtel)"/>
    <x v="0"/>
    <x v="3"/>
    <m/>
    <n v="1000"/>
    <n v="1.8925200039364418"/>
    <n v="528.39599999999996"/>
    <n v="11325047"/>
    <x v="4"/>
    <s v="Décharge"/>
    <x v="1"/>
    <s v="CONGO"/>
    <s v="ɣ"/>
  </r>
  <r>
    <d v="2018-03-26T00:00:00"/>
    <s v="Taxi moto Nianga -Dolisie"/>
    <x v="0"/>
    <x v="3"/>
    <m/>
    <n v="10000"/>
    <n v="18.925200039364416"/>
    <n v="528.39599999999996"/>
    <n v="11315047"/>
    <x v="15"/>
    <s v="decharge"/>
    <x v="1"/>
    <s v="CONGO"/>
    <s v="ɣ"/>
  </r>
  <r>
    <d v="2018-03-26T00:00:00"/>
    <s v="Paiement Frais d'hôtel pour 01 Nuitée I73X du 25 au 26 mars 2018 NIANGA"/>
    <x v="6"/>
    <x v="3"/>
    <m/>
    <n v="5000"/>
    <n v="9.462600019682208"/>
    <n v="528.39599999999996"/>
    <n v="11310047"/>
    <x v="15"/>
    <n v="34"/>
    <x v="1"/>
    <s v="CONGO"/>
    <s v="n"/>
  </r>
  <r>
    <d v="2018-03-26T00:00:00"/>
    <s v="Taxi gare routiere Dolisie-Hôtel "/>
    <x v="0"/>
    <x v="3"/>
    <m/>
    <n v="1000"/>
    <n v="1.8925200039364418"/>
    <n v="528.39599999999996"/>
    <n v="11309047"/>
    <x v="15"/>
    <s v="decharge"/>
    <x v="1"/>
    <s v="CONGO"/>
    <s v="ɣ"/>
  </r>
  <r>
    <d v="2018-03-26T00:00:00"/>
    <s v="Paiement Frais d'hôtel pour 01 Nuitée I73X  à du 26 au 27 mars 2018"/>
    <x v="6"/>
    <x v="3"/>
    <m/>
    <n v="15000"/>
    <n v="28.387800059046626"/>
    <n v="528.39599999999996"/>
    <n v="11294047"/>
    <x v="15"/>
    <s v="oui"/>
    <x v="1"/>
    <s v="CONGO"/>
    <s v="o"/>
  </r>
  <r>
    <d v="2018-03-26T00:00:00"/>
    <s v="Taxi Bureau-Domicile"/>
    <x v="0"/>
    <x v="3"/>
    <m/>
    <n v="1000"/>
    <n v="1.8925200039364418"/>
    <n v="528.39599999999996"/>
    <n v="11293047"/>
    <x v="7"/>
    <s v="Decharge"/>
    <x v="1"/>
    <s v="CONGO"/>
    <s v="ɣ"/>
  </r>
  <r>
    <d v="2018-03-26T00:00:00"/>
    <s v="Taxi domicile-bureau"/>
    <x v="0"/>
    <x v="3"/>
    <m/>
    <n v="1000"/>
    <n v="1.8925200039364418"/>
    <n v="528.39599999999996"/>
    <n v="11292047"/>
    <x v="7"/>
    <s v="Decharge"/>
    <x v="1"/>
    <s v="CONGO"/>
    <s v="ɣ"/>
  </r>
  <r>
    <d v="2018-03-26T00:00:00"/>
    <s v="Food allowance pendant la pause"/>
    <x v="3"/>
    <x v="3"/>
    <m/>
    <n v="1000"/>
    <n v="1.8925200039364418"/>
    <n v="528.39599999999996"/>
    <n v="11291047"/>
    <x v="7"/>
    <s v="Decharge"/>
    <x v="1"/>
    <s v="CONGO"/>
    <s v="ɣ"/>
  </r>
  <r>
    <d v="2018-03-26T00:00:00"/>
    <s v="Taxi domicile-Bureau"/>
    <x v="0"/>
    <x v="0"/>
    <m/>
    <n v="1000"/>
    <n v="1.8925200039364418"/>
    <n v="528.39599999999996"/>
    <n v="11290047"/>
    <x v="8"/>
    <s v="Décharge"/>
    <x v="0"/>
    <s v="CONGO"/>
    <s v="ɣ"/>
  </r>
  <r>
    <d v="2018-03-26T00:00:00"/>
    <s v="Food allowance pendant la pause"/>
    <x v="3"/>
    <x v="0"/>
    <m/>
    <n v="1000"/>
    <n v="1.8925200039364418"/>
    <n v="528.39599999999996"/>
    <n v="11289047"/>
    <x v="8"/>
    <s v="Décharge"/>
    <x v="0"/>
    <s v="CONGO"/>
    <s v="ɣ"/>
  </r>
  <r>
    <d v="2018-03-26T00:00:00"/>
    <s v="Taxi Bureau-domicile"/>
    <x v="0"/>
    <x v="0"/>
    <m/>
    <n v="1000"/>
    <n v="1.8925200039364418"/>
    <n v="528.39599999999996"/>
    <n v="11288047"/>
    <x v="8"/>
    <s v="Décharge"/>
    <x v="0"/>
    <s v="CONGO"/>
    <s v="ɣ"/>
  </r>
  <r>
    <d v="2018-03-26T00:00:00"/>
    <s v="Taxi Moto hôtel - Océan du nord mission Ngo/Mpouya"/>
    <x v="0"/>
    <x v="3"/>
    <m/>
    <n v="300"/>
    <n v="0.5677560011809325"/>
    <n v="528.39599999999996"/>
    <n v="11287747"/>
    <x v="9"/>
    <s v="Décharge"/>
    <x v="1"/>
    <s v="CONGO"/>
    <s v="ɣ"/>
  </r>
  <r>
    <d v="2018-03-26T00:00:00"/>
    <s v="Achat billet Océan du nord Ngo-Brazzaville mission Ngo/Mpouya "/>
    <x v="0"/>
    <x v="3"/>
    <m/>
    <n v="5000"/>
    <n v="9.462600019682208"/>
    <n v="528.39599999999996"/>
    <n v="11282747"/>
    <x v="9"/>
    <s v="OUI"/>
    <x v="1"/>
    <s v="CONGO"/>
    <s v="o"/>
  </r>
  <r>
    <d v="2018-03-26T00:00:00"/>
    <s v="Taxi Talangaî Liberté - Domicile mission de Ngo/Mpouya"/>
    <x v="0"/>
    <x v="3"/>
    <m/>
    <n v="1500"/>
    <n v="2.8387800059046628"/>
    <n v="528.39599999999996"/>
    <n v="11281247"/>
    <x v="9"/>
    <s v="Décharge"/>
    <x v="1"/>
    <s v="CONGO"/>
    <s v="ɣ"/>
  </r>
  <r>
    <d v="2018-03-26T00:00:00"/>
    <s v="Reglement facture bonus medias portant sur les audiences des affaires de criminalité faunique au TGI de OUESSO et à la cour d'appel de PNR-CHQ n°0353736"/>
    <x v="2"/>
    <x v="1"/>
    <m/>
    <n v="210000"/>
    <n v="397.42920082665279"/>
    <n v="528.39599999999996"/>
    <n v="11071247"/>
    <x v="10"/>
    <n v="3593736"/>
    <x v="0"/>
    <s v="CONGO"/>
    <s v="o"/>
  </r>
  <r>
    <d v="2018-03-26T00:00:00"/>
    <s v="FRAIS RET.DEPLACE Chq n°03593736"/>
    <x v="7"/>
    <x v="4"/>
    <m/>
    <n v="3401"/>
    <n v="6.4364605333878382"/>
    <n v="528.39599999999996"/>
    <n v="11067846"/>
    <x v="10"/>
    <n v="3593736"/>
    <x v="1"/>
    <s v="CONGO"/>
    <s v="o"/>
  </r>
  <r>
    <d v="2018-03-27T00:00:00"/>
    <s v="Paiement frais d'Hôtel 06 nuitées du 21 au 27/03/18 (mission Nkayi)"/>
    <x v="6"/>
    <x v="3"/>
    <m/>
    <n v="90000"/>
    <n v="170.32680035427975"/>
    <n v="528.39599999999996"/>
    <n v="10977846"/>
    <x v="4"/>
    <s v=".10/18"/>
    <x v="1"/>
    <s v="CONGO"/>
    <s v="o"/>
  </r>
  <r>
    <d v="2018-03-27T00:00:00"/>
    <s v="Frais de mission Me MALONGA MBOKO PNR du 28 au 30 mars 2018"/>
    <x v="12"/>
    <x v="0"/>
    <m/>
    <n v="109000"/>
    <n v="206.28468042907215"/>
    <n v="528.39599999999996"/>
    <n v="10868846"/>
    <x v="2"/>
    <n v="11"/>
    <x v="0"/>
    <s v="CONGO"/>
    <s v="o"/>
  </r>
  <r>
    <d v="2018-03-27T00:00:00"/>
    <s v="Achat Billet d'avion Me MALONGA MBOKO/PNR-BZV"/>
    <x v="12"/>
    <x v="0"/>
    <m/>
    <n v="40000"/>
    <n v="75.700800157457664"/>
    <n v="528.39599999999996"/>
    <n v="10828846"/>
    <x v="2"/>
    <n v="56193"/>
    <x v="0"/>
    <s v="CONGO"/>
    <s v="o"/>
  </r>
  <r>
    <d v="2018-03-27T00:00:00"/>
    <s v="Achat Billet d'avion Mésange/PNR-BZV"/>
    <x v="8"/>
    <x v="0"/>
    <m/>
    <n v="40000"/>
    <n v="75.700800157457664"/>
    <n v="528.39599999999996"/>
    <n v="10788846"/>
    <x v="2"/>
    <n v="56193"/>
    <x v="0"/>
    <s v="CONGO"/>
    <s v="o"/>
  </r>
  <r>
    <d v="2018-03-27T00:00:00"/>
    <s v="Recharge crédit téléphonique MTN"/>
    <x v="11"/>
    <x v="4"/>
    <m/>
    <n v="50000"/>
    <n v="94.626000196822091"/>
    <n v="528.39599999999996"/>
    <n v="10738846"/>
    <x v="2"/>
    <s v="Oui"/>
    <x v="1"/>
    <s v="CONGO"/>
    <s v="o"/>
  </r>
  <r>
    <d v="2018-03-27T00:00:00"/>
    <s v="Taxi domicile-bureau"/>
    <x v="0"/>
    <x v="0"/>
    <m/>
    <n v="1000"/>
    <n v="1.8925200039364418"/>
    <n v="528.39599999999996"/>
    <n v="10737846"/>
    <x v="3"/>
    <s v="Décharge"/>
    <x v="0"/>
    <s v="CONGO"/>
    <s v="ɣ"/>
  </r>
  <r>
    <d v="2018-03-27T00:00:00"/>
    <s v="Taxi bureau-Ministere de la Justice pour verifier le dossier de la demande d'audience"/>
    <x v="0"/>
    <x v="0"/>
    <m/>
    <n v="1000"/>
    <n v="1.8925200039364418"/>
    <n v="528.39599999999996"/>
    <n v="10736846"/>
    <x v="3"/>
    <s v="Décharge"/>
    <x v="0"/>
    <s v="CONGO"/>
    <s v="ɣ"/>
  </r>
  <r>
    <d v="2018-03-27T00:00:00"/>
    <s v="Taxi Ministère de la justice-Bureau"/>
    <x v="0"/>
    <x v="0"/>
    <m/>
    <n v="1000"/>
    <n v="1.8925200039364418"/>
    <n v="528.39599999999996"/>
    <n v="10735846"/>
    <x v="3"/>
    <s v="Décharge"/>
    <x v="0"/>
    <s v="CONGO"/>
    <s v="ɣ"/>
  </r>
  <r>
    <d v="2018-03-27T00:00:00"/>
    <s v="Food allowance pendant la pause"/>
    <x v="3"/>
    <x v="0"/>
    <m/>
    <n v="1000"/>
    <n v="1.8925200039364418"/>
    <n v="528.39599999999996"/>
    <n v="10734846"/>
    <x v="3"/>
    <s v="Décharge"/>
    <x v="0"/>
    <s v="CONGO"/>
    <s v="ɣ"/>
  </r>
  <r>
    <d v="2018-03-27T00:00:00"/>
    <s v="Taxi bureau-domicile"/>
    <x v="0"/>
    <x v="0"/>
    <m/>
    <n v="1000"/>
    <n v="1.8925200039364418"/>
    <n v="528.39599999999996"/>
    <n v="10733846"/>
    <x v="3"/>
    <s v="Décharge"/>
    <x v="0"/>
    <s v="CONGO"/>
    <s v="ɣ"/>
  </r>
  <r>
    <d v="2018-03-27T00:00:00"/>
    <s v="Taxi hôtel-Océan du nord-Gare CGC (recherche d'un moyen pour Brazzaville)"/>
    <x v="0"/>
    <x v="3"/>
    <m/>
    <n v="2000"/>
    <n v="3.7850400078728836"/>
    <n v="528.39599999999996"/>
    <n v="10731846"/>
    <x v="4"/>
    <s v="Décharge"/>
    <x v="1"/>
    <s v="CONGO"/>
    <s v="ɣ"/>
  </r>
  <r>
    <d v="2018-03-27T00:00:00"/>
    <s v="Taxi Gare GCC-Gare centrale de Nkayi (trouver un moyen pour Brazzaville)"/>
    <x v="0"/>
    <x v="3"/>
    <m/>
    <n v="1000"/>
    <n v="1.8925200039364418"/>
    <n v="528.39599999999996"/>
    <n v="10730846"/>
    <x v="4"/>
    <s v="Décharge"/>
    <x v="1"/>
    <s v="CONGO"/>
    <s v="ɣ"/>
  </r>
  <r>
    <d v="2018-03-27T00:00:00"/>
    <s v="Taxi Nkayi-Brazzaville (retour à Brazzaville)"/>
    <x v="0"/>
    <x v="3"/>
    <m/>
    <n v="8000"/>
    <n v="15.140160031491535"/>
    <n v="528.39599999999996"/>
    <n v="10722846"/>
    <x v="4"/>
    <s v="Décharge"/>
    <x v="1"/>
    <s v="CONGO"/>
    <s v="ɣ"/>
  </r>
  <r>
    <d v="2018-03-27T00:00:00"/>
    <s v="Food allowance mission Nkayi-Madingou du 17 au 23/10/2017"/>
    <x v="6"/>
    <x v="3"/>
    <m/>
    <n v="70000"/>
    <n v="132.47640027555093"/>
    <n v="528.39599999999996"/>
    <n v="10652846"/>
    <x v="4"/>
    <s v="Décharge"/>
    <x v="1"/>
    <s v="CONGO"/>
    <s v="ɣ"/>
  </r>
  <r>
    <d v="2018-03-27T00:00:00"/>
    <s v="Taxi Gare Océan Brazzaville-Ouenze (arrivé à BZV)"/>
    <x v="0"/>
    <x v="3"/>
    <m/>
    <n v="1500"/>
    <n v="2.8387800059046628"/>
    <n v="528.39599999999996"/>
    <n v="10651346"/>
    <x v="4"/>
    <s v="Décharge"/>
    <x v="1"/>
    <s v="CONGO"/>
    <s v="ɣ"/>
  </r>
  <r>
    <d v="2018-03-27T00:00:00"/>
    <s v="Taxi pour achat billet  /CCS Express"/>
    <x v="0"/>
    <x v="3"/>
    <m/>
    <n v="700"/>
    <n v="1.3247640027555092"/>
    <n v="528.39599999999996"/>
    <n v="10650646"/>
    <x v="15"/>
    <s v="decharge"/>
    <x v="1"/>
    <s v="CONGO"/>
    <s v="ɣ"/>
  </r>
  <r>
    <d v="2018-03-27T00:00:00"/>
    <s v="Achat billet Dolisie - Brazzaville"/>
    <x v="0"/>
    <x v="3"/>
    <m/>
    <n v="6000"/>
    <n v="11.355120023618651"/>
    <n v="528.39599999999996"/>
    <n v="10644646"/>
    <x v="15"/>
    <n v="191"/>
    <x v="1"/>
    <s v="CONGO"/>
    <s v="o"/>
  </r>
  <r>
    <d v="2018-03-27T00:00:00"/>
    <s v="Taxi Gare routiere Brazzaville-Domicile/retour de la mission"/>
    <x v="0"/>
    <x v="3"/>
    <m/>
    <n v="2000"/>
    <n v="3.7850400078728836"/>
    <n v="528.39599999999996"/>
    <n v="10642646"/>
    <x v="15"/>
    <s v="decharge"/>
    <x v="1"/>
    <s v="CONGO"/>
    <s v="ɣ"/>
  </r>
  <r>
    <d v="2018-03-27T00:00:00"/>
    <s v="Food Allowance de I73X en mission du 20 au 27 mars 2018(-3000 fcfa de la facture du 20 au 21 mars 2018"/>
    <x v="6"/>
    <x v="3"/>
    <m/>
    <n v="77000"/>
    <n v="145.72404030310602"/>
    <n v="528.39599999999996"/>
    <n v="10565646"/>
    <x v="15"/>
    <s v="decharge"/>
    <x v="1"/>
    <s v="CONGO"/>
    <s v="ɣ"/>
  </r>
  <r>
    <d v="2018-03-27T00:00:00"/>
    <s v="Taxi Bureau-Domicile"/>
    <x v="0"/>
    <x v="3"/>
    <m/>
    <n v="1000"/>
    <n v="1.8925200039364418"/>
    <n v="528.39599999999996"/>
    <n v="10564646"/>
    <x v="7"/>
    <s v="Decharge"/>
    <x v="1"/>
    <s v="CONGO"/>
    <s v="ɣ"/>
  </r>
  <r>
    <d v="2018-03-27T00:00:00"/>
    <s v="Taxi domicile-bureau"/>
    <x v="0"/>
    <x v="3"/>
    <m/>
    <n v="1000"/>
    <n v="1.8925200039364418"/>
    <n v="528.39599999999996"/>
    <n v="10563646"/>
    <x v="7"/>
    <s v="Decharge"/>
    <x v="1"/>
    <s v="CONGO"/>
    <s v="ɣ"/>
  </r>
  <r>
    <d v="2018-03-27T00:00:00"/>
    <s v="Food allowance pendant la pause"/>
    <x v="3"/>
    <x v="3"/>
    <m/>
    <n v="1000"/>
    <n v="1.8925200039364418"/>
    <n v="528.39599999999996"/>
    <n v="10562646"/>
    <x v="7"/>
    <s v="Decharge"/>
    <x v="1"/>
    <s v="CONGO"/>
    <s v="ɣ"/>
  </r>
  <r>
    <d v="2018-03-27T00:00:00"/>
    <s v="Taxi Bureau-Aeroport Maya Maya"/>
    <x v="0"/>
    <x v="3"/>
    <m/>
    <n v="500"/>
    <n v="0.94626000196822091"/>
    <n v="528.39599999999996"/>
    <n v="10562146"/>
    <x v="7"/>
    <s v="Decharge"/>
    <x v="1"/>
    <s v="CONGO"/>
    <s v="ɣ"/>
  </r>
  <r>
    <d v="2018-03-27T00:00:00"/>
    <s v="Taxi Aéroport Maya Maya-marché plateaux"/>
    <x v="0"/>
    <x v="3"/>
    <m/>
    <n v="1000"/>
    <n v="1.8925200039364418"/>
    <n v="528.39599999999996"/>
    <n v="10561146"/>
    <x v="7"/>
    <s v="Decharge"/>
    <x v="1"/>
    <s v="CONGO"/>
    <s v="ɣ"/>
  </r>
  <r>
    <d v="2018-03-27T00:00:00"/>
    <s v="Taxi marché plateaux-restaurant "/>
    <x v="0"/>
    <x v="3"/>
    <m/>
    <n v="1000"/>
    <n v="1.8925200039364418"/>
    <n v="528.39599999999996"/>
    <n v="10560146"/>
    <x v="7"/>
    <s v="Decharge"/>
    <x v="1"/>
    <s v="CONGO"/>
    <s v="ɣ"/>
  </r>
  <r>
    <d v="2018-03-27T00:00:00"/>
    <s v="Taxi Restaurant-bureau"/>
    <x v="0"/>
    <x v="3"/>
    <m/>
    <n v="1000"/>
    <n v="1.8925200039364418"/>
    <n v="528.39599999999996"/>
    <n v="10559146"/>
    <x v="7"/>
    <s v="Decharge"/>
    <x v="1"/>
    <s v="CONGO"/>
    <s v="ɣ"/>
  </r>
  <r>
    <d v="2018-03-27T00:00:00"/>
    <s v="Achat 3 cartes sims airtel -Coordination"/>
    <x v="5"/>
    <x v="4"/>
    <m/>
    <n v="1500"/>
    <n v="2.8387800059046628"/>
    <n v="528.39599999999996"/>
    <n v="10557646"/>
    <x v="7"/>
    <s v="Decharge"/>
    <x v="1"/>
    <s v="CONGO"/>
    <s v="ɣ"/>
  </r>
  <r>
    <d v="2018-03-27T00:00:00"/>
    <s v="Taxi bureau-marché plateaux "/>
    <x v="0"/>
    <x v="3"/>
    <m/>
    <n v="500"/>
    <n v="0.94626000196822091"/>
    <n v="528.39599999999996"/>
    <n v="10557146"/>
    <x v="7"/>
    <s v="Decharge"/>
    <x v="1"/>
    <s v="CONGO"/>
    <s v="ɣ"/>
  </r>
  <r>
    <d v="2018-03-27T00:00:00"/>
    <s v="Taxi marché plateaux-bureau "/>
    <x v="0"/>
    <x v="3"/>
    <m/>
    <n v="500"/>
    <n v="0.94626000196822091"/>
    <n v="528.39599999999996"/>
    <n v="10556646"/>
    <x v="7"/>
    <s v="Decharge"/>
    <x v="1"/>
    <s v="CONGO"/>
    <s v="ɣ"/>
  </r>
  <r>
    <d v="2018-03-27T00:00:00"/>
    <s v="Taxi domicile-Bureau"/>
    <x v="0"/>
    <x v="0"/>
    <m/>
    <n v="1000"/>
    <n v="1.8925200039364418"/>
    <n v="528.39599999999996"/>
    <n v="10555646"/>
    <x v="8"/>
    <s v="Décharge"/>
    <x v="0"/>
    <s v="CONGO"/>
    <s v="ɣ"/>
  </r>
  <r>
    <d v="2018-03-27T00:00:00"/>
    <s v="Taxi bureau-maison d'arrêt de Brazzaville"/>
    <x v="0"/>
    <x v="0"/>
    <m/>
    <n v="1000"/>
    <n v="1.8925200039364418"/>
    <n v="528.39599999999996"/>
    <n v="10554646"/>
    <x v="8"/>
    <s v="Décharge"/>
    <x v="0"/>
    <s v="CONGO"/>
    <s v="ɣ"/>
  </r>
  <r>
    <d v="2018-03-27T00:00:00"/>
    <s v="Food allowance pendant la pause"/>
    <x v="3"/>
    <x v="0"/>
    <m/>
    <n v="1000"/>
    <n v="1.8925200039364418"/>
    <n v="528.39599999999996"/>
    <n v="10553646"/>
    <x v="8"/>
    <s v="Décharge"/>
    <x v="0"/>
    <s v="CONGO"/>
    <s v="ɣ"/>
  </r>
  <r>
    <d v="2018-03-27T00:00:00"/>
    <s v="Taxi Bureau-domicile"/>
    <x v="0"/>
    <x v="0"/>
    <m/>
    <n v="1000"/>
    <n v="1.8925200039364418"/>
    <n v="528.39599999999996"/>
    <n v="10552646"/>
    <x v="8"/>
    <s v="Décharge"/>
    <x v="0"/>
    <s v="CONGO"/>
    <s v="ɣ"/>
  </r>
  <r>
    <d v="2018-03-28T00:00:00"/>
    <s v="Taxi Bureau-BCI"/>
    <x v="0"/>
    <x v="2"/>
    <m/>
    <n v="2000"/>
    <n v="3.7850400078728836"/>
    <n v="528.39599999999996"/>
    <n v="10550646"/>
    <x v="2"/>
    <s v="Décharge"/>
    <x v="0"/>
    <s v="CONGO"/>
    <s v="ɣ"/>
  </r>
  <r>
    <d v="2018-03-28T00:00:00"/>
    <s v="Taxi: Maison-bureau pour prendre les clés du bureau de PNR"/>
    <x v="0"/>
    <x v="0"/>
    <m/>
    <n v="1500"/>
    <n v="2.8387800059046628"/>
    <n v="528.39599999999996"/>
    <n v="10549146"/>
    <x v="12"/>
    <s v="Décharge"/>
    <x v="0"/>
    <s v="CONGO"/>
    <s v="ɣ"/>
  </r>
  <r>
    <d v="2018-03-28T00:00:00"/>
    <s v="Taxi: bureau-aéroport pour voyage sur PNR"/>
    <x v="0"/>
    <x v="0"/>
    <m/>
    <n v="700"/>
    <n v="1.3247640027555092"/>
    <n v="528.39599999999996"/>
    <n v="10548446"/>
    <x v="12"/>
    <s v="Décharge"/>
    <x v="0"/>
    <s v="CONGO"/>
    <s v="ɣ"/>
  </r>
  <r>
    <d v="2018-03-28T00:00:00"/>
    <s v="Taxi:Aéroport-parquet TGI pour suivre le dossier Bopoma et la grosse"/>
    <x v="0"/>
    <x v="0"/>
    <m/>
    <n v="1000"/>
    <n v="1.8925200039364418"/>
    <n v="528.39599999999996"/>
    <n v="10547446"/>
    <x v="12"/>
    <s v="Décharge"/>
    <x v="0"/>
    <s v="CONGO"/>
    <s v="ɣ"/>
  </r>
  <r>
    <d v="2018-03-28T00:00:00"/>
    <s v="Taxi: TGI- DDEF organiser l'audience"/>
    <x v="0"/>
    <x v="0"/>
    <m/>
    <n v="1000"/>
    <n v="1.8925200039364418"/>
    <n v="528.39599999999996"/>
    <n v="10546446"/>
    <x v="12"/>
    <s v="Décharge"/>
    <x v="0"/>
    <s v="CONGO"/>
    <s v="ɣ"/>
  </r>
  <r>
    <d v="2018-03-28T00:00:00"/>
    <s v="Taxi: DDEF-PALF"/>
    <x v="0"/>
    <x v="0"/>
    <m/>
    <n v="1000"/>
    <n v="1.8925200039364418"/>
    <n v="528.39599999999996"/>
    <n v="10545446"/>
    <x v="12"/>
    <s v="Décharge"/>
    <x v="0"/>
    <s v="CONGO"/>
    <s v="ɣ"/>
  </r>
  <r>
    <d v="2018-03-28T00:00:00"/>
    <s v="Taxi domicile-bureau"/>
    <x v="0"/>
    <x v="0"/>
    <m/>
    <n v="1000"/>
    <n v="1.8925200039364418"/>
    <n v="528.39599999999996"/>
    <n v="10544446"/>
    <x v="3"/>
    <s v="Décharge"/>
    <x v="0"/>
    <s v="CONGO"/>
    <s v="ɣ"/>
  </r>
  <r>
    <d v="2018-03-28T00:00:00"/>
    <s v="Taxi bureau-Ministere de la justice pour le retrait de l'accusé de reception de la demande d'audience."/>
    <x v="0"/>
    <x v="0"/>
    <m/>
    <n v="1000"/>
    <n v="1.8925200039364418"/>
    <n v="528.39599999999996"/>
    <n v="10543446"/>
    <x v="3"/>
    <s v="Décharge"/>
    <x v="0"/>
    <s v="CONGO"/>
    <s v="ɣ"/>
  </r>
  <r>
    <d v="2018-03-28T00:00:00"/>
    <s v="Taxi Ministere de la Justice-bureau"/>
    <x v="0"/>
    <x v="0"/>
    <m/>
    <n v="1000"/>
    <n v="1.8925200039364418"/>
    <n v="528.39599999999996"/>
    <n v="10542446"/>
    <x v="3"/>
    <s v="Décharge"/>
    <x v="0"/>
    <s v="CONGO"/>
    <s v="ɣ"/>
  </r>
  <r>
    <d v="2018-03-28T00:00:00"/>
    <s v="Food allwance pendant la pause"/>
    <x v="3"/>
    <x v="0"/>
    <m/>
    <n v="1000"/>
    <n v="1.8925200039364418"/>
    <n v="528.39599999999996"/>
    <n v="10541446"/>
    <x v="3"/>
    <s v="Décharge"/>
    <x v="0"/>
    <s v="CONGO"/>
    <s v="ɣ"/>
  </r>
  <r>
    <d v="2018-03-28T00:00:00"/>
    <s v="Taxi bureau-domicile"/>
    <x v="0"/>
    <x v="0"/>
    <m/>
    <n v="1000"/>
    <n v="1.8925200039364418"/>
    <n v="528.39599999999996"/>
    <n v="10540446"/>
    <x v="3"/>
    <s v="Décharge"/>
    <x v="0"/>
    <s v="CONGO"/>
    <s v="ɣ"/>
  </r>
  <r>
    <d v="2018-03-28T00:00:00"/>
    <s v="Taxi Bureau -Burotop-Bureau-Burotop-Bureaux pour achat Stabilisateur et Multiprise "/>
    <x v="0"/>
    <x v="3"/>
    <m/>
    <n v="4000"/>
    <n v="7.5700800157457673"/>
    <n v="528.39599999999996"/>
    <n v="10536446"/>
    <x v="5"/>
    <s v="Décharge"/>
    <x v="1"/>
    <s v="CONGO"/>
    <s v="ɤ"/>
  </r>
  <r>
    <d v="2018-03-28T00:00:00"/>
    <s v="Achat d’un Stabilisateur de marque SVC 1000VA et trois multiprises à BUROTOP"/>
    <x v="16"/>
    <x v="4"/>
    <m/>
    <n v="59200"/>
    <n v="112.03718423303735"/>
    <n v="528.39599999999996"/>
    <n v="10477246"/>
    <x v="5"/>
    <s v="CFB010483"/>
    <x v="1"/>
    <s v="CONGO"/>
    <s v="o"/>
  </r>
  <r>
    <d v="2018-03-28T00:00:00"/>
    <s v="Taxi Bureau-Domicile"/>
    <x v="0"/>
    <x v="3"/>
    <m/>
    <n v="1000"/>
    <n v="1.8925200039364418"/>
    <n v="528.39599999999996"/>
    <n v="10476246"/>
    <x v="7"/>
    <s v="Decharge"/>
    <x v="1"/>
    <s v="CONGO"/>
    <s v="ɣ"/>
  </r>
  <r>
    <d v="2018-03-28T00:00:00"/>
    <s v="Taxi domicile-bureau"/>
    <x v="0"/>
    <x v="3"/>
    <m/>
    <n v="1000"/>
    <n v="1.8925200039364418"/>
    <n v="528.39599999999996"/>
    <n v="10475246"/>
    <x v="7"/>
    <s v="Decharge"/>
    <x v="1"/>
    <s v="CONGO"/>
    <s v="ɣ"/>
  </r>
  <r>
    <d v="2018-03-28T00:00:00"/>
    <s v="Food allowance pendant la pause"/>
    <x v="3"/>
    <x v="3"/>
    <m/>
    <n v="1000"/>
    <n v="1.8925200039364418"/>
    <n v="528.39599999999996"/>
    <n v="10474246"/>
    <x v="7"/>
    <s v="Decharge"/>
    <x v="1"/>
    <s v="CONGO"/>
    <s v="ɣ"/>
  </r>
  <r>
    <d v="2018-03-28T00:00:00"/>
    <s v="Achat papier hygiénique pour le bureau PALF"/>
    <x v="5"/>
    <x v="4"/>
    <m/>
    <n v="3000"/>
    <n v="5.6775600118093257"/>
    <n v="528.39599999999996"/>
    <n v="10471246"/>
    <x v="7"/>
    <s v="Decharge"/>
    <x v="1"/>
    <s v="CONGO"/>
    <s v="ɣ"/>
  </r>
  <r>
    <d v="2018-03-28T00:00:00"/>
    <s v="Taxi bureau-marché plateaux "/>
    <x v="0"/>
    <x v="3"/>
    <m/>
    <n v="500"/>
    <n v="0.94626000196822091"/>
    <n v="528.39599999999996"/>
    <n v="10470746"/>
    <x v="7"/>
    <s v="Decharge"/>
    <x v="1"/>
    <s v="CONGO"/>
    <s v="ɣ"/>
  </r>
  <r>
    <d v="2018-03-28T00:00:00"/>
    <s v="Taxi marché plateaux-bureau "/>
    <x v="0"/>
    <x v="3"/>
    <m/>
    <n v="500"/>
    <n v="0.94626000196822091"/>
    <n v="528.39599999999996"/>
    <n v="10470246"/>
    <x v="7"/>
    <s v="Decharge"/>
    <x v="1"/>
    <s v="CONGO"/>
    <s v="ɣ"/>
  </r>
  <r>
    <d v="2018-03-28T00:00:00"/>
    <s v="Taxi domicile-Bureau"/>
    <x v="0"/>
    <x v="0"/>
    <m/>
    <n v="1000"/>
    <n v="1.8925200039364418"/>
    <n v="528.39599999999996"/>
    <n v="10469246"/>
    <x v="8"/>
    <s v="Décharge"/>
    <x v="0"/>
    <s v="CONGO"/>
    <s v="ɣ"/>
  </r>
  <r>
    <d v="2018-03-28T00:00:00"/>
    <s v="Food allowance pendant la pause"/>
    <x v="3"/>
    <x v="0"/>
    <m/>
    <n v="1000"/>
    <n v="1.8925200039364418"/>
    <n v="528.39599999999996"/>
    <n v="10468246"/>
    <x v="8"/>
    <s v="Décharge"/>
    <x v="0"/>
    <s v="CONGO"/>
    <s v="ɣ"/>
  </r>
  <r>
    <d v="2018-03-28T00:00:00"/>
    <s v="Taxi Bureau-domicile"/>
    <x v="0"/>
    <x v="0"/>
    <m/>
    <n v="1000"/>
    <n v="1.8925200039364418"/>
    <n v="528.39599999999996"/>
    <n v="10467246"/>
    <x v="8"/>
    <s v="Décharge"/>
    <x v="0"/>
    <s v="CONGO"/>
    <s v="ɣ"/>
  </r>
  <r>
    <d v="2018-03-29T00:00:00"/>
    <s v="Achat Billet BZV-OUESSO Luc MATHOT"/>
    <x v="0"/>
    <x v="2"/>
    <m/>
    <n v="15000"/>
    <n v="28.387800059046626"/>
    <n v="528.39599999999996"/>
    <n v="10452246"/>
    <x v="2"/>
    <s v="300306002018--7"/>
    <x v="0"/>
    <s v="CONGO"/>
    <s v="o"/>
  </r>
  <r>
    <d v="2018-03-29T00:00:00"/>
    <s v="Taxi Bureau-Aeroport"/>
    <x v="0"/>
    <x v="2"/>
    <m/>
    <n v="2000"/>
    <n v="3.7850400078728836"/>
    <n v="528.39599999999996"/>
    <n v="10450246"/>
    <x v="2"/>
    <s v="Décharge"/>
    <x v="0"/>
    <s v="CONGO"/>
    <s v="ɣ"/>
  </r>
  <r>
    <d v="2018-03-29T00:00:00"/>
    <s v="Taxi: PALF-Parquet général pour suivre l'audience"/>
    <x v="0"/>
    <x v="0"/>
    <m/>
    <n v="1000"/>
    <n v="1.8925200039364418"/>
    <n v="528.39599999999996"/>
    <n v="10449246"/>
    <x v="12"/>
    <s v="Décharge"/>
    <x v="0"/>
    <s v="CONGO"/>
    <s v="ɣ"/>
  </r>
  <r>
    <d v="2018-03-29T00:00:00"/>
    <s v="Taxi: parquet général- TGI pour le suivi grosse cas Diaby"/>
    <x v="0"/>
    <x v="0"/>
    <m/>
    <n v="1000"/>
    <n v="1.8925200039364418"/>
    <n v="528.39599999999996"/>
    <n v="10448246"/>
    <x v="12"/>
    <s v="Décharge"/>
    <x v="0"/>
    <s v="CONGO"/>
    <s v="ɣ"/>
  </r>
  <r>
    <d v="2018-03-29T00:00:00"/>
    <s v="Taxi: TGI-Bureau PALF"/>
    <x v="0"/>
    <x v="0"/>
    <m/>
    <n v="1000"/>
    <n v="1.8925200039364418"/>
    <n v="528.39599999999996"/>
    <n v="10447246"/>
    <x v="12"/>
    <s v="Décharge"/>
    <x v="0"/>
    <s v="CONGO"/>
    <s v="ɣ"/>
  </r>
  <r>
    <d v="2018-03-29T00:00:00"/>
    <s v="Taxi: Bureau Palf-Aéroport pour achat billet/ aller-retour"/>
    <x v="0"/>
    <x v="0"/>
    <m/>
    <n v="2000"/>
    <n v="3.7850400078728836"/>
    <n v="528.39599999999996"/>
    <n v="10445246"/>
    <x v="12"/>
    <s v="Décharge"/>
    <x v="0"/>
    <s v="CONGO"/>
    <s v="ɣ"/>
  </r>
  <r>
    <d v="2018-03-29T00:00:00"/>
    <s v="Achat billet d'avion PNR-BRAZZAVILLE"/>
    <x v="8"/>
    <x v="0"/>
    <m/>
    <n v="40000"/>
    <n v="75.700800157457664"/>
    <n v="528.39599999999996"/>
    <n v="10405246"/>
    <x v="12"/>
    <n v="2411040583"/>
    <x v="0"/>
    <s v="CONGO"/>
    <s v="o"/>
  </r>
  <r>
    <d v="2018-03-29T00:00:00"/>
    <s v="Taxi Office-Min Justice_ WCS_ MEF_ WCS_Office"/>
    <x v="0"/>
    <x v="2"/>
    <m/>
    <n v="5000"/>
    <n v="9.462600019682208"/>
    <n v="528.39599999999996"/>
    <n v="10400246"/>
    <x v="13"/>
    <s v="Décharge"/>
    <x v="0"/>
    <s v="CONGO"/>
    <s v="ɣ"/>
  </r>
  <r>
    <d v="2018-03-29T00:00:00"/>
    <s v="Taxi domicile-bureau"/>
    <x v="0"/>
    <x v="0"/>
    <m/>
    <n v="1000"/>
    <n v="1.8925200039364418"/>
    <n v="528.39599999999996"/>
    <n v="10399246"/>
    <x v="3"/>
    <s v="Décharge"/>
    <x v="0"/>
    <s v="CONGO"/>
    <s v="ɣ"/>
  </r>
  <r>
    <d v="2018-03-29T00:00:00"/>
    <s v="Taxi bureau-ministere de la justice pour retirer l'accusé de reception de la demande d'audience"/>
    <x v="0"/>
    <x v="0"/>
    <m/>
    <n v="1000"/>
    <n v="1.8925200039364418"/>
    <n v="528.39599999999996"/>
    <n v="10398246"/>
    <x v="3"/>
    <s v="Décharge"/>
    <x v="0"/>
    <s v="CONGO"/>
    <s v="ɣ"/>
  </r>
  <r>
    <d v="2018-03-29T00:00:00"/>
    <s v="Taxi ministere-bureau"/>
    <x v="0"/>
    <x v="0"/>
    <m/>
    <n v="1000"/>
    <n v="1.8925200039364418"/>
    <n v="528.39599999999996"/>
    <n v="10397246"/>
    <x v="3"/>
    <s v="Décharge"/>
    <x v="0"/>
    <s v="CONGO"/>
    <s v="ɣ"/>
  </r>
  <r>
    <d v="2018-03-29T00:00:00"/>
    <s v="Food allowance pendant la pause"/>
    <x v="3"/>
    <x v="0"/>
    <m/>
    <n v="1000"/>
    <n v="1.8925200039364418"/>
    <n v="528.39599999999996"/>
    <n v="10396246"/>
    <x v="3"/>
    <s v="Décharge"/>
    <x v="0"/>
    <s v="CONGO"/>
    <s v="ɣ"/>
  </r>
  <r>
    <d v="2018-03-29T00:00:00"/>
    <s v="Taxi bureau-domicile"/>
    <x v="0"/>
    <x v="0"/>
    <m/>
    <n v="1000"/>
    <n v="1.8925200039364418"/>
    <n v="528.39599999999996"/>
    <n v="10395246"/>
    <x v="3"/>
    <s v="Décharge"/>
    <x v="0"/>
    <s v="CONGO"/>
    <s v="ɣ"/>
  </r>
  <r>
    <d v="2018-03-29T00:00:00"/>
    <s v="Taxi Bureau-Domicile"/>
    <x v="0"/>
    <x v="3"/>
    <m/>
    <n v="1000"/>
    <n v="1.8925200039364418"/>
    <n v="528.39599999999996"/>
    <n v="10394246"/>
    <x v="7"/>
    <s v="Decharge"/>
    <x v="1"/>
    <s v="CONGO"/>
    <s v="ɣ"/>
  </r>
  <r>
    <d v="2018-03-29T00:00:00"/>
    <s v="Taxi domicile-bureau"/>
    <x v="0"/>
    <x v="3"/>
    <m/>
    <n v="1000"/>
    <n v="1.8925200039364418"/>
    <n v="528.39599999999996"/>
    <n v="10393246"/>
    <x v="7"/>
    <s v="Decharge"/>
    <x v="1"/>
    <s v="CONGO"/>
    <s v="ɣ"/>
  </r>
  <r>
    <d v="2018-03-29T00:00:00"/>
    <s v="Food allowance pendant la pause"/>
    <x v="3"/>
    <x v="3"/>
    <m/>
    <n v="1000"/>
    <n v="1.8925200039364418"/>
    <n v="528.39599999999996"/>
    <n v="10392246"/>
    <x v="7"/>
    <s v="Decharge"/>
    <x v="1"/>
    <s v="CONGO"/>
    <s v="ɣ"/>
  </r>
  <r>
    <d v="2018-03-29T00:00:00"/>
    <s v="Taxi bureau-moukondo pour l'achat du billet"/>
    <x v="0"/>
    <x v="3"/>
    <m/>
    <n v="1500"/>
    <n v="2.8387800059046628"/>
    <n v="528.39599999999996"/>
    <n v="10390746"/>
    <x v="7"/>
    <s v="Decharge"/>
    <x v="1"/>
    <s v="CONGO"/>
    <s v="ɣ"/>
  </r>
  <r>
    <d v="2018-03-29T00:00:00"/>
    <s v="Taxi moukondo-bureau "/>
    <x v="0"/>
    <x v="3"/>
    <m/>
    <n v="1500"/>
    <n v="2.8387800059046628"/>
    <n v="528.39599999999996"/>
    <n v="10389246"/>
    <x v="7"/>
    <s v="Decharge"/>
    <x v="1"/>
    <s v="CONGO"/>
    <s v="ɣ"/>
  </r>
  <r>
    <d v="2018-03-29T00:00:00"/>
    <s v="Taxi domicile-Bureau"/>
    <x v="0"/>
    <x v="0"/>
    <m/>
    <n v="1000"/>
    <n v="1.8925200039364418"/>
    <n v="528.39599999999996"/>
    <n v="10388246"/>
    <x v="8"/>
    <s v="Décharge"/>
    <x v="0"/>
    <s v="CONGO"/>
    <s v="ɣ"/>
  </r>
  <r>
    <d v="2018-03-29T00:00:00"/>
    <s v="Food allowance pendant la pause"/>
    <x v="3"/>
    <x v="0"/>
    <m/>
    <n v="1000"/>
    <n v="1.8925200039364418"/>
    <n v="528.39599999999996"/>
    <n v="10387246"/>
    <x v="8"/>
    <s v="Décharge"/>
    <x v="0"/>
    <s v="CONGO"/>
    <s v="ɣ"/>
  </r>
  <r>
    <d v="2018-03-29T00:00:00"/>
    <s v="Taxi Bureau-domicile"/>
    <x v="0"/>
    <x v="0"/>
    <m/>
    <n v="1000"/>
    <n v="1.8925200039364418"/>
    <n v="528.39599999999996"/>
    <n v="10386246"/>
    <x v="8"/>
    <s v="Décharge"/>
    <x v="0"/>
    <s v="CONGO"/>
    <s v="ɣ"/>
  </r>
  <r>
    <d v="2018-03-29T00:00:00"/>
    <s v="V.P. EMIS MR KOUKA PASCAL pour le paiement du loyer de PNR-mars 2018"/>
    <x v="15"/>
    <x v="4"/>
    <m/>
    <n v="225000"/>
    <n v="425.81700088569937"/>
    <n v="528.39599999999996"/>
    <n v="10161246"/>
    <x v="10"/>
    <s v="Ordre VRT"/>
    <x v="1"/>
    <s v="CONGO"/>
    <s v="o"/>
  </r>
  <r>
    <d v="2018-03-29T00:00:00"/>
    <s v="V.P. EMIS MR KOUKA PASCAL pour le paiement du loyer de PNR-Avril 2018"/>
    <x v="15"/>
    <x v="4"/>
    <m/>
    <n v="225000"/>
    <n v="425.81700088569937"/>
    <n v="528.39599999999996"/>
    <n v="9936246"/>
    <x v="10"/>
    <s v="Ordre VRT"/>
    <x v="1"/>
    <s v="CONGO"/>
    <s v="o"/>
  </r>
  <r>
    <d v="2018-03-29T00:00:00"/>
    <s v="Virement salaire mars 2018-Mésange"/>
    <x v="3"/>
    <x v="0"/>
    <m/>
    <n v="450000"/>
    <n v="851.63400177139874"/>
    <n v="528.39599999999996"/>
    <n v="9486246"/>
    <x v="10"/>
    <s v="Ordre de virement"/>
    <x v="0"/>
    <s v="CONGO"/>
    <s v="o"/>
  </r>
  <r>
    <d v="2018-03-29T00:00:00"/>
    <s v="Virement salaire mars 2018-Evariste"/>
    <x v="3"/>
    <x v="1"/>
    <m/>
    <n v="140000"/>
    <n v="264.95280055110186"/>
    <n v="528.39599999999996"/>
    <n v="9346246"/>
    <x v="10"/>
    <s v="Ordre de virement"/>
    <x v="0"/>
    <s v="CONGO"/>
    <s v="o"/>
  </r>
  <r>
    <d v="2018-03-29T00:00:00"/>
    <s v="Virement salaire mars 2018-i73x"/>
    <x v="3"/>
    <x v="3"/>
    <m/>
    <n v="193600"/>
    <n v="366.39187276209515"/>
    <n v="528.39599999999996"/>
    <n v="9152646"/>
    <x v="10"/>
    <s v="Ordre de virement"/>
    <x v="1"/>
    <s v="CONGO"/>
    <s v="o"/>
  </r>
  <r>
    <d v="2018-03-29T00:00:00"/>
    <s v="Virement salaire mars 2018-Herick"/>
    <x v="3"/>
    <x v="0"/>
    <m/>
    <n v="230000"/>
    <n v="435.27960090538159"/>
    <n v="528.39599999999996"/>
    <n v="8922646"/>
    <x v="10"/>
    <s v="Ordre de virement"/>
    <x v="0"/>
    <s v="CONGO"/>
    <s v="o"/>
  </r>
  <r>
    <d v="2018-03-29T00:00:00"/>
    <s v="Virement salaire mars 2018-Mavy"/>
    <x v="3"/>
    <x v="2"/>
    <m/>
    <n v="330000"/>
    <n v="624.53160129902574"/>
    <n v="528.39599999999996"/>
    <n v="8592646"/>
    <x v="10"/>
    <s v="Ordre de virement"/>
    <x v="0"/>
    <s v="CONGO"/>
    <s v="o"/>
  </r>
  <r>
    <d v="2018-03-29T00:00:00"/>
    <s v="FRAIS S/VIRT EMIS"/>
    <x v="7"/>
    <x v="4"/>
    <m/>
    <n v="8347"/>
    <n v="15.796864472857479"/>
    <n v="528.39599999999996"/>
    <n v="8584299"/>
    <x v="10"/>
    <s v="Relevé"/>
    <x v="1"/>
    <s v="CONGO"/>
    <s v="o"/>
  </r>
  <r>
    <d v="2018-03-30T00:00:00"/>
    <s v="Frais de mission Me Severin BIYOUDI-OUESSO du 03 au 06 avril 2018"/>
    <x v="12"/>
    <x v="0"/>
    <m/>
    <n v="113000"/>
    <n v="213.85476044481791"/>
    <n v="528.39599999999996"/>
    <n v="8471299"/>
    <x v="2"/>
    <n v="17"/>
    <x v="0"/>
    <s v="CONGO"/>
    <s v="o"/>
  </r>
  <r>
    <d v="2018-03-30T00:00:00"/>
    <s v="Taxi Bureau-BCI"/>
    <x v="0"/>
    <x v="2"/>
    <m/>
    <n v="2000"/>
    <n v="3.7850400078728836"/>
    <n v="528.39599999999996"/>
    <n v="8469299"/>
    <x v="2"/>
    <s v="Décharge"/>
    <x v="0"/>
    <s v="CONGO"/>
    <s v="ɣ"/>
  </r>
  <r>
    <d v="2018-03-30T00:00:00"/>
    <s v="Taxi BCI-Agence Air Congo"/>
    <x v="0"/>
    <x v="2"/>
    <m/>
    <n v="2000"/>
    <n v="3.7850400078728836"/>
    <n v="528.39599999999996"/>
    <n v="8467299"/>
    <x v="2"/>
    <s v="Décharge"/>
    <x v="0"/>
    <s v="CONGO"/>
    <s v="ɣ"/>
  </r>
  <r>
    <d v="2018-03-30T00:00:00"/>
    <s v="Taxi Agence Air Congo-Direction Générale Air Congo"/>
    <x v="0"/>
    <x v="2"/>
    <m/>
    <n v="2000"/>
    <n v="3.7850400078728836"/>
    <n v="528.39599999999996"/>
    <n v="8465299"/>
    <x v="2"/>
    <s v="Décharge"/>
    <x v="0"/>
    <s v="CONGO"/>
    <s v="ɣ"/>
  </r>
  <r>
    <d v="2018-03-30T00:00:00"/>
    <s v="Taxi:Bureau Palf-Aéroport pour voyage"/>
    <x v="0"/>
    <x v="0"/>
    <m/>
    <n v="1000"/>
    <n v="1.8925200039364418"/>
    <n v="528.39599999999996"/>
    <n v="8464299"/>
    <x v="12"/>
    <s v="Décharge"/>
    <x v="0"/>
    <s v="CONGO"/>
    <s v="ɣ"/>
  </r>
  <r>
    <d v="2018-03-30T00:00:00"/>
    <s v="Taxi: Aéroport-domicile/retour de la mission de PNR"/>
    <x v="0"/>
    <x v="0"/>
    <m/>
    <n v="1500"/>
    <n v="2.8387800059046628"/>
    <n v="528.39599999999996"/>
    <n v="8462799"/>
    <x v="12"/>
    <s v="Décharge"/>
    <x v="0"/>
    <s v="CONGO"/>
    <s v="ɣ"/>
  </r>
  <r>
    <d v="2018-03-30T00:00:00"/>
    <s v="Food Allowance Mission Pointe-Noire du 28 au 30 mars 2018"/>
    <x v="6"/>
    <x v="0"/>
    <m/>
    <n v="30000"/>
    <n v="56.775600118093251"/>
    <n v="528.39599999999996"/>
    <n v="8432799"/>
    <x v="12"/>
    <s v="Décharge"/>
    <x v="0"/>
    <s v="CONGO"/>
    <s v="ɣ"/>
  </r>
  <r>
    <d v="2018-03-30T00:00:00"/>
    <s v="Taxi domicile-bureau"/>
    <x v="0"/>
    <x v="0"/>
    <m/>
    <n v="1000"/>
    <n v="1.8925200039364418"/>
    <n v="528.39599999999996"/>
    <n v="8431799"/>
    <x v="3"/>
    <s v="Décharge"/>
    <x v="0"/>
    <s v="CONGO"/>
    <s v="ɣ"/>
  </r>
  <r>
    <d v="2018-03-30T00:00:00"/>
    <s v="Food allowance pendant la pause"/>
    <x v="3"/>
    <x v="0"/>
    <m/>
    <n v="1000"/>
    <n v="1.8925200039364418"/>
    <n v="528.39599999999996"/>
    <n v="8430799"/>
    <x v="3"/>
    <s v="Décharge"/>
    <x v="0"/>
    <s v="CONGO"/>
    <s v="ɣ"/>
  </r>
  <r>
    <d v="2018-03-30T00:00:00"/>
    <s v="Taxi bureau-domicile"/>
    <x v="0"/>
    <x v="0"/>
    <m/>
    <n v="1000"/>
    <n v="1.8925200039364418"/>
    <n v="528.39599999999996"/>
    <n v="8429799"/>
    <x v="3"/>
    <s v="Décharge"/>
    <x v="0"/>
    <s v="CONGO"/>
    <s v="ɣ"/>
  </r>
  <r>
    <d v="2018-03-30T00:00:00"/>
    <s v="Taxi Bureau-Domicile"/>
    <x v="0"/>
    <x v="3"/>
    <m/>
    <n v="1000"/>
    <n v="1.8925200039364418"/>
    <n v="528.39599999999996"/>
    <n v="8428799"/>
    <x v="7"/>
    <s v="Decharge"/>
    <x v="1"/>
    <s v="CONGO"/>
    <s v="ɣ"/>
  </r>
  <r>
    <d v="2018-03-30T00:00:00"/>
    <s v="Taxi domicile-bureau"/>
    <x v="0"/>
    <x v="3"/>
    <m/>
    <n v="1000"/>
    <n v="1.8925200039364418"/>
    <n v="528.39599999999996"/>
    <n v="8427799"/>
    <x v="7"/>
    <s v="Decharge"/>
    <x v="1"/>
    <s v="CONGO"/>
    <s v="ɣ"/>
  </r>
  <r>
    <d v="2018-03-30T00:00:00"/>
    <s v="Food allowance pendant la pause"/>
    <x v="3"/>
    <x v="3"/>
    <m/>
    <n v="1000"/>
    <n v="1.8925200039364418"/>
    <n v="528.39599999999996"/>
    <n v="8426799"/>
    <x v="7"/>
    <s v="Decharge"/>
    <x v="1"/>
    <s v="CONGO"/>
    <s v="ɣ"/>
  </r>
  <r>
    <d v="2018-03-30T00:00:00"/>
    <s v="Taxi bureau-agence Océan du Nord liberté"/>
    <x v="0"/>
    <x v="3"/>
    <m/>
    <n v="1500"/>
    <n v="2.8387800059046628"/>
    <n v="528.39599999999996"/>
    <n v="8425299"/>
    <x v="7"/>
    <s v="Decharge"/>
    <x v="1"/>
    <s v="CONGO"/>
    <s v="ɣ"/>
  </r>
  <r>
    <d v="2018-03-30T00:00:00"/>
    <s v="Taxi agence Océan du Nord-bureau"/>
    <x v="0"/>
    <x v="3"/>
    <m/>
    <n v="1500"/>
    <n v="2.8387800059046628"/>
    <n v="528.39599999999996"/>
    <n v="8423799"/>
    <x v="7"/>
    <s v="Decharge"/>
    <x v="1"/>
    <s v="CONGO"/>
    <s v="ɣ"/>
  </r>
  <r>
    <d v="2018-03-30T00:00:00"/>
    <s v="Taxi domicile-Bureau"/>
    <x v="0"/>
    <x v="0"/>
    <m/>
    <n v="1000"/>
    <n v="1.8925200039364418"/>
    <n v="528.39599999999996"/>
    <n v="8422799"/>
    <x v="8"/>
    <s v="Décharge"/>
    <x v="0"/>
    <s v="CONGO"/>
    <s v="ɣ"/>
  </r>
  <r>
    <d v="2018-03-30T00:00:00"/>
    <s v="Food allowance pendant la pause"/>
    <x v="3"/>
    <x v="0"/>
    <m/>
    <n v="1000"/>
    <n v="1.8925200039364418"/>
    <n v="528.39599999999996"/>
    <n v="8421799"/>
    <x v="8"/>
    <s v="Décharge"/>
    <x v="0"/>
    <s v="CONGO"/>
    <s v="ɣ"/>
  </r>
  <r>
    <d v="2018-03-30T00:00:00"/>
    <s v="Taxi Bureau-domicile"/>
    <x v="0"/>
    <x v="0"/>
    <m/>
    <n v="1000"/>
    <n v="1.8925200039364418"/>
    <n v="528.39599999999996"/>
    <n v="8420799"/>
    <x v="8"/>
    <s v="Décharge"/>
    <x v="0"/>
    <s v="CONGO"/>
    <s v="ɣ"/>
  </r>
  <r>
    <d v="2018-03-30T00:00:00"/>
    <s v="Honoraires de consultation I55s-mars 2018-CHQ n°03593737"/>
    <x v="3"/>
    <x v="3"/>
    <m/>
    <n v="200000"/>
    <n v="378.50400078728836"/>
    <n v="528.39599999999996"/>
    <n v="8220799"/>
    <x v="10"/>
    <n v="3593737"/>
    <x v="1"/>
    <s v="CONGO"/>
    <s v="o"/>
  </r>
  <r>
    <d v="2018-03-30T00:00:00"/>
    <s v="FRAIS RET.DEPLACE Chq n°03593737"/>
    <x v="7"/>
    <x v="4"/>
    <m/>
    <n v="3401"/>
    <n v="6.4364605333878382"/>
    <n v="528.39599999999996"/>
    <n v="8217398"/>
    <x v="10"/>
    <n v="3593737"/>
    <x v="1"/>
    <s v="CONGO"/>
    <s v="o"/>
  </r>
  <r>
    <d v="2018-03-30T00:00:00"/>
    <s v="Salaire de mars 2018-Jack Bénisson MALONGA/CHQ N 03593740"/>
    <x v="3"/>
    <x v="0"/>
    <m/>
    <n v="193600"/>
    <n v="366.39187276209515"/>
    <n v="528.39599999999996"/>
    <n v="8023798"/>
    <x v="10"/>
    <n v="3593740"/>
    <x v="0"/>
    <s v="CONGO"/>
    <s v="o"/>
  </r>
  <r>
    <d v="2018-03-30T00:00:00"/>
    <s v="FRAIS RET.DEPLACE Chq n°03593740"/>
    <x v="7"/>
    <x v="4"/>
    <m/>
    <n v="3401"/>
    <n v="6.4364605333878382"/>
    <n v="528.39599999999996"/>
    <n v="8020397"/>
    <x v="10"/>
    <n v="3593740"/>
    <x v="1"/>
    <s v="CONGO"/>
    <s v="o"/>
  </r>
  <r>
    <d v="2018-03-30T00:00:00"/>
    <s v="Salaire de mars 2018-Crépin Evariste IBOUILI IBOUILI/CHQ N 03593742"/>
    <x v="3"/>
    <x v="0"/>
    <m/>
    <n v="166755"/>
    <n v="315.58717325642135"/>
    <n v="528.39599999999996"/>
    <n v="7853642"/>
    <x v="10"/>
    <n v="3593742"/>
    <x v="0"/>
    <s v="CONGO"/>
    <s v="o"/>
  </r>
  <r>
    <d v="2018-03-30T00:00:00"/>
    <s v="FRAIS RET.DEPLACE Chq n° 03593742"/>
    <x v="7"/>
    <x v="4"/>
    <m/>
    <n v="3401"/>
    <n v="6.4364605333878382"/>
    <n v="528.39599999999996"/>
    <n v="7850241"/>
    <x v="10"/>
    <n v="3593742"/>
    <x v="1"/>
    <s v="CONGO"/>
    <s v="o"/>
  </r>
  <r>
    <d v="2018-03-30T00:00:00"/>
    <s v="Pour solde Honoraires de consultation I23c-mars 2018/CHQ N 03593738"/>
    <x v="3"/>
    <x v="3"/>
    <m/>
    <n v="150000"/>
    <n v="283.87800059046629"/>
    <n v="528.39599999999996"/>
    <n v="7700241"/>
    <x v="10"/>
    <n v="3593738"/>
    <x v="1"/>
    <s v="CONGO"/>
    <s v="o"/>
  </r>
  <r>
    <d v="2018-03-30T00:00:00"/>
    <s v="FRAIS RET.DEPLACE Chq n°03593738"/>
    <x v="7"/>
    <x v="4"/>
    <m/>
    <n v="3401"/>
    <n v="6.4364605333878382"/>
    <n v="528.39599999999996"/>
    <n v="7696840"/>
    <x v="10"/>
    <n v="3593738"/>
    <x v="1"/>
    <s v="CONGO"/>
    <s v="o"/>
  </r>
  <r>
    <d v="2018-03-30T00:00:00"/>
    <s v="Honoraires de consultation IT87-mars 2018/CHQ N 03593739"/>
    <x v="3"/>
    <x v="3"/>
    <m/>
    <n v="180000"/>
    <n v="340.65360070855951"/>
    <n v="528.39599999999996"/>
    <n v="7516840"/>
    <x v="10"/>
    <n v="3593739"/>
    <x v="1"/>
    <s v="CONGO"/>
    <s v="o"/>
  </r>
  <r>
    <d v="2018-03-30T00:00:00"/>
    <s v="FRAIS RET.DEPLACE Chq n° 03593739"/>
    <x v="7"/>
    <x v="4"/>
    <m/>
    <n v="3401"/>
    <n v="6.4364605333878382"/>
    <n v="528.39599999999996"/>
    <n v="7513439"/>
    <x v="10"/>
    <n v="3593739"/>
    <x v="1"/>
    <s v="CONGO"/>
    <s v="o"/>
  </r>
  <r>
    <d v="2018-03-30T00:00:00"/>
    <s v="Salaire de mars 2018-Bley Quercy BEMY/CHQ N 03593741"/>
    <x v="3"/>
    <x v="0"/>
    <m/>
    <n v="166755"/>
    <n v="315.58717325642135"/>
    <n v="528.39599999999996"/>
    <n v="7346684"/>
    <x v="10"/>
    <n v="3593741"/>
    <x v="0"/>
    <s v="CONGO"/>
    <s v="o"/>
  </r>
  <r>
    <d v="2018-03-30T00:00:00"/>
    <s v="FRAIS RET.DEPLACE Chq n°03593741"/>
    <x v="7"/>
    <x v="4"/>
    <m/>
    <n v="3401"/>
    <n v="6.4364605333878382"/>
    <n v="528.39599999999996"/>
    <n v="7343283"/>
    <x v="10"/>
    <n v="3593741"/>
    <x v="1"/>
    <s v="CONGO"/>
    <s v="o"/>
  </r>
  <r>
    <d v="2018-03-31T00:00:00"/>
    <s v="Achats Robinets à changer au bureau, Plombier Alfred MOULOUNDA 06 640 64 14"/>
    <x v="5"/>
    <x v="4"/>
    <m/>
    <n v="29000"/>
    <n v="54.883080114156812"/>
    <n v="528.39599999999996"/>
    <n v="7314283"/>
    <x v="13"/>
    <s v="OUI"/>
    <x v="1"/>
    <s v="CONGO"/>
    <s v="n"/>
  </r>
  <r>
    <d v="2018-03-31T00:00:00"/>
    <s v="Main d'œuvre pour réparation plomberie robinet chauffe-eau bureau et mitigeur de la salle de bain Alfred MOULOUNDA 06 640 64 14 "/>
    <x v="14"/>
    <x v="4"/>
    <m/>
    <n v="6000"/>
    <n v="11.355120023618651"/>
    <n v="528.39599999999996"/>
    <n v="7308283"/>
    <x v="13"/>
    <s v="OUI"/>
    <x v="1"/>
    <s v="CONGO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8:T21" firstHeaderRow="1" firstDataRow="2" firstDataCol="1"/>
  <pivotFields count="14">
    <pivotField numFmtId="15" showAll="0"/>
    <pivotField showAll="0"/>
    <pivotField axis="axisCol" showAll="0">
      <items count="22">
        <item x="7"/>
        <item x="2"/>
        <item x="17"/>
        <item x="16"/>
        <item x="8"/>
        <item x="1"/>
        <item x="12"/>
        <item m="1" x="20"/>
        <item x="5"/>
        <item x="3"/>
        <item m="1" x="19"/>
        <item x="15"/>
        <item x="14"/>
        <item x="11"/>
        <item x="9"/>
        <item x="0"/>
        <item m="1" x="18"/>
        <item x="4"/>
        <item x="6"/>
        <item x="10"/>
        <item x="13"/>
        <item t="default"/>
      </items>
    </pivotField>
    <pivotField axis="axisRow" showAll="0">
      <items count="11">
        <item x="3"/>
        <item x="0"/>
        <item m="1" x="9"/>
        <item x="2"/>
        <item m="1" x="8"/>
        <item x="1"/>
        <item x="4"/>
        <item x="5"/>
        <item x="7"/>
        <item x="6"/>
        <item t="default"/>
      </items>
    </pivotField>
    <pivotField showAll="0"/>
    <pivotField dataField="1" showAll="0"/>
    <pivotField numFmtId="43" showAll="0" defaultSubtotal="0"/>
    <pivotField numFmtId="43" showAll="0" defaultSubtotal="0"/>
    <pivotField numFmtId="164"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1"/>
    <field x="3"/>
  </rowFields>
  <rowItems count="12">
    <i>
      <x/>
    </i>
    <i r="1">
      <x v="1"/>
    </i>
    <i r="1">
      <x v="3"/>
    </i>
    <i r="1">
      <x v="5"/>
    </i>
    <i r="1">
      <x v="8"/>
    </i>
    <i r="1">
      <x v="9"/>
    </i>
    <i>
      <x v="1"/>
    </i>
    <i r="1">
      <x/>
    </i>
    <i r="1">
      <x v="6"/>
    </i>
    <i r="1">
      <x v="7"/>
    </i>
    <i r="1">
      <x v="9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 t="grand">
      <x/>
    </i>
  </colItems>
  <dataFields count="1">
    <dataField name="Somme de Spent in national currency " fld="5" baseField="9" baseItem="0"/>
  </dataFields>
  <formats count="1">
    <format dxfId="10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D24" firstHeaderRow="0" firstDataRow="1" firstDataCol="1"/>
  <pivotFields count="14">
    <pivotField numFmtId="15" showAll="0"/>
    <pivotField showAll="0"/>
    <pivotField showAll="0"/>
    <pivotField showAll="0"/>
    <pivotField dataField="1" showAll="0"/>
    <pivotField dataField="1" showAll="0"/>
    <pivotField dataField="1" numFmtId="43" showAll="0"/>
    <pivotField numFmtId="43" showAll="0"/>
    <pivotField numFmtId="164" showAll="0"/>
    <pivotField axis="axisRow" showAll="0">
      <items count="17">
        <item x="10"/>
        <item x="0"/>
        <item x="1"/>
        <item x="3"/>
        <item x="11"/>
        <item x="6"/>
        <item x="7"/>
        <item x="4"/>
        <item x="5"/>
        <item x="15"/>
        <item x="9"/>
        <item x="14"/>
        <item x="2"/>
        <item x="12"/>
        <item x="13"/>
        <item x="8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9" baseItem="0"/>
    <dataField name="Somme de Spent in national currency " fld="5" baseField="9" baseItem="0"/>
    <dataField name="Somme de Spent in $" fld="6" baseField="9" baseItem="0"/>
  </dataFields>
  <formats count="6">
    <format dxfId="9">
      <pivotArea type="all" dataOnly="0" outline="0" fieldPosition="0"/>
    </format>
    <format dxfId="8">
      <pivotArea collapsedLevelsAreSubtotals="1" fieldPosition="0">
        <references count="2">
          <reference field="4294967294" count="1" selected="0">
            <x v="2"/>
          </reference>
          <reference field="9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">
      <pivotArea field="9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2"/>
          </reference>
          <reference field="9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">
      <pivotArea field="9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6:C15" firstHeaderRow="0" firstDataRow="1" firstDataCol="1"/>
  <pivotFields count="14">
    <pivotField numFmtId="15" showAll="0"/>
    <pivotField showAll="0"/>
    <pivotField showAll="0"/>
    <pivotField axis="axisRow" showAll="0">
      <items count="11">
        <item x="3"/>
        <item x="0"/>
        <item m="1" x="9"/>
        <item x="2"/>
        <item m="1" x="8"/>
        <item x="1"/>
        <item x="4"/>
        <item x="5"/>
        <item x="7"/>
        <item x="6"/>
        <item t="default"/>
      </items>
    </pivotField>
    <pivotField showAll="0"/>
    <pivotField dataField="1" showAll="0"/>
    <pivotField dataField="1" numFmtId="43" showAll="0"/>
    <pivotField numFmtId="43" showAll="0"/>
    <pivotField numFmtId="164" showAll="0"/>
    <pivotField showAll="0"/>
    <pivotField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3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pent in national currency " fld="5" baseField="3" baseItem="0"/>
    <dataField name="Somme de Spent in $" fld="6" baseField="3" baseItem="0"/>
  </dataFields>
  <formats count="4">
    <format dxfId="3">
      <pivotArea type="all" dataOnly="0" outline="0" fieldPosition="0"/>
    </format>
    <format dxfId="2">
      <pivotArea collapsedLevelsAreSubtotals="1" fieldPosition="0">
        <references count="2">
          <reference field="4294967294" count="1" selected="0">
            <x v="1"/>
          </reference>
          <reference field="3" count="7">
            <x v="1"/>
            <x v="3"/>
            <x v="5"/>
            <x v="6"/>
            <x v="7"/>
            <x v="8"/>
            <x v="9"/>
          </reference>
        </references>
      </pivotArea>
    </format>
    <format dxfId="1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R30" sqref="R30"/>
    </sheetView>
  </sheetViews>
  <sheetFormatPr baseColWidth="10" defaultRowHeight="15" x14ac:dyDescent="0.25"/>
  <cols>
    <col min="1" max="1" width="36.28515625" style="30" bestFit="1" customWidth="1"/>
    <col min="2" max="2" width="25.28515625" style="30" bestFit="1" customWidth="1"/>
    <col min="3" max="3" width="11.7109375" style="30" bestFit="1" customWidth="1"/>
    <col min="4" max="4" width="12" style="30" bestFit="1" customWidth="1"/>
    <col min="5" max="5" width="13.28515625" style="30" bestFit="1" customWidth="1"/>
    <col min="6" max="7" width="10.28515625" style="30" bestFit="1" customWidth="1"/>
    <col min="8" max="8" width="13" style="30" bestFit="1" customWidth="1"/>
    <col min="9" max="9" width="17.140625" style="30" bestFit="1" customWidth="1"/>
    <col min="10" max="10" width="11.7109375" style="30" customWidth="1"/>
    <col min="11" max="11" width="16.28515625" style="30" bestFit="1" customWidth="1"/>
    <col min="12" max="12" width="9.7109375" style="30" customWidth="1"/>
    <col min="13" max="13" width="12" style="30" customWidth="1"/>
    <col min="14" max="14" width="14" style="30" bestFit="1" customWidth="1"/>
    <col min="15" max="15" width="11.7109375" style="30" customWidth="1"/>
    <col min="16" max="16" width="16.85546875" style="30" bestFit="1" customWidth="1"/>
    <col min="17" max="17" width="19.28515625" style="30" bestFit="1" customWidth="1"/>
    <col min="18" max="18" width="14.5703125" style="30" bestFit="1" customWidth="1"/>
    <col min="19" max="19" width="7.7109375" style="30" hidden="1" customWidth="1"/>
    <col min="20" max="20" width="14" style="30" customWidth="1"/>
    <col min="21" max="21" width="14.5703125" style="30" bestFit="1" customWidth="1"/>
    <col min="22" max="22" width="7.7109375" style="30" hidden="1" customWidth="1"/>
    <col min="23" max="23" width="14" style="30" bestFit="1" customWidth="1"/>
    <col min="24" max="16384" width="11.42578125" style="30"/>
  </cols>
  <sheetData>
    <row r="1" spans="1:23" x14ac:dyDescent="0.25">
      <c r="A1" s="34" t="s">
        <v>969</v>
      </c>
      <c r="B1" s="112"/>
    </row>
    <row r="3" spans="1:23" ht="23.25" x14ac:dyDescent="0.35">
      <c r="A3" s="118" t="s">
        <v>1023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8" spans="1:23" x14ac:dyDescent="0.25">
      <c r="A8" s="109" t="s">
        <v>1016</v>
      </c>
      <c r="B8" s="109" t="s">
        <v>1022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/>
      <c r="V8"/>
      <c r="W8"/>
    </row>
    <row r="9" spans="1:23" x14ac:dyDescent="0.25">
      <c r="A9" s="109" t="s">
        <v>1013</v>
      </c>
      <c r="B9" s="108" t="s">
        <v>908</v>
      </c>
      <c r="C9" s="108" t="s">
        <v>179</v>
      </c>
      <c r="D9" s="108" t="s">
        <v>670</v>
      </c>
      <c r="E9" s="108" t="s">
        <v>611</v>
      </c>
      <c r="F9" s="108" t="s">
        <v>33</v>
      </c>
      <c r="G9" s="108" t="s">
        <v>63</v>
      </c>
      <c r="H9" s="108" t="s">
        <v>45</v>
      </c>
      <c r="I9" s="108" t="s">
        <v>626</v>
      </c>
      <c r="J9" s="108" t="s">
        <v>308</v>
      </c>
      <c r="K9" s="108" t="s">
        <v>250</v>
      </c>
      <c r="L9" s="108" t="s">
        <v>248</v>
      </c>
      <c r="M9" s="108" t="s">
        <v>237</v>
      </c>
      <c r="N9" s="108" t="s">
        <v>223</v>
      </c>
      <c r="O9" s="108" t="s">
        <v>21</v>
      </c>
      <c r="P9" s="108" t="s">
        <v>37</v>
      </c>
      <c r="Q9" s="108" t="s">
        <v>43</v>
      </c>
      <c r="R9" s="108" t="s">
        <v>492</v>
      </c>
      <c r="S9" s="108" t="s">
        <v>1015</v>
      </c>
      <c r="T9" s="108" t="s">
        <v>1014</v>
      </c>
      <c r="U9"/>
      <c r="V9"/>
      <c r="W9"/>
    </row>
    <row r="10" spans="1:23" x14ac:dyDescent="0.25">
      <c r="A10" s="110" t="s">
        <v>1005</v>
      </c>
      <c r="B10" s="108"/>
      <c r="C10" s="108">
        <v>1038000</v>
      </c>
      <c r="D10" s="108">
        <v>50000</v>
      </c>
      <c r="E10" s="108"/>
      <c r="F10" s="108">
        <v>224000</v>
      </c>
      <c r="G10" s="108">
        <v>165100</v>
      </c>
      <c r="H10" s="108">
        <v>1637000</v>
      </c>
      <c r="I10" s="108"/>
      <c r="J10" s="108">
        <v>2265945</v>
      </c>
      <c r="K10" s="108"/>
      <c r="L10" s="108"/>
      <c r="M10" s="108"/>
      <c r="N10" s="108"/>
      <c r="O10" s="108">
        <v>662150</v>
      </c>
      <c r="P10" s="108">
        <v>51000</v>
      </c>
      <c r="Q10" s="108">
        <v>1752500</v>
      </c>
      <c r="R10" s="108"/>
      <c r="S10" s="108"/>
      <c r="T10" s="108">
        <v>7845695</v>
      </c>
      <c r="U10"/>
      <c r="V10"/>
      <c r="W10"/>
    </row>
    <row r="11" spans="1:23" x14ac:dyDescent="0.25">
      <c r="A11" s="111" t="s">
        <v>22</v>
      </c>
      <c r="B11" s="108"/>
      <c r="C11" s="108">
        <v>118000</v>
      </c>
      <c r="D11" s="108">
        <v>50000</v>
      </c>
      <c r="E11" s="108"/>
      <c r="F11" s="108">
        <v>224000</v>
      </c>
      <c r="G11" s="108">
        <v>165100</v>
      </c>
      <c r="H11" s="108">
        <v>1637000</v>
      </c>
      <c r="I11" s="108"/>
      <c r="J11" s="108">
        <v>1757220</v>
      </c>
      <c r="K11" s="108"/>
      <c r="L11" s="108"/>
      <c r="M11" s="108"/>
      <c r="N11" s="108"/>
      <c r="O11" s="108">
        <v>544350</v>
      </c>
      <c r="P11" s="108">
        <v>51000</v>
      </c>
      <c r="Q11" s="108">
        <v>1752500</v>
      </c>
      <c r="R11" s="108"/>
      <c r="S11" s="108"/>
      <c r="T11" s="108">
        <v>6299170</v>
      </c>
      <c r="U11"/>
      <c r="V11"/>
      <c r="W11"/>
    </row>
    <row r="12" spans="1:23" x14ac:dyDescent="0.25">
      <c r="A12" s="111" t="s">
        <v>219</v>
      </c>
      <c r="B12" s="108"/>
      <c r="C12" s="108">
        <v>15000</v>
      </c>
      <c r="D12" s="108"/>
      <c r="E12" s="108"/>
      <c r="F12" s="108"/>
      <c r="G12" s="108"/>
      <c r="H12" s="108"/>
      <c r="I12" s="108"/>
      <c r="J12" s="108">
        <v>330000</v>
      </c>
      <c r="K12" s="108"/>
      <c r="L12" s="108"/>
      <c r="M12" s="108"/>
      <c r="N12" s="108"/>
      <c r="O12" s="108">
        <v>48000</v>
      </c>
      <c r="P12" s="108"/>
      <c r="Q12" s="108"/>
      <c r="R12" s="108"/>
      <c r="S12" s="108"/>
      <c r="T12" s="108">
        <v>393000</v>
      </c>
      <c r="U12"/>
      <c r="V12"/>
      <c r="W12"/>
    </row>
    <row r="13" spans="1:23" x14ac:dyDescent="0.25">
      <c r="A13" s="111" t="s">
        <v>218</v>
      </c>
      <c r="B13" s="108"/>
      <c r="C13" s="108">
        <v>905000</v>
      </c>
      <c r="D13" s="108"/>
      <c r="E13" s="108"/>
      <c r="F13" s="108"/>
      <c r="G13" s="108"/>
      <c r="H13" s="108"/>
      <c r="I13" s="108"/>
      <c r="J13" s="108">
        <v>140000</v>
      </c>
      <c r="K13" s="108"/>
      <c r="L13" s="108"/>
      <c r="M13" s="108"/>
      <c r="N13" s="108"/>
      <c r="O13" s="108">
        <v>69800</v>
      </c>
      <c r="P13" s="108"/>
      <c r="Q13" s="108"/>
      <c r="R13" s="108"/>
      <c r="S13" s="108"/>
      <c r="T13" s="108">
        <v>1114800</v>
      </c>
      <c r="U13"/>
      <c r="V13"/>
      <c r="W13"/>
    </row>
    <row r="14" spans="1:23" x14ac:dyDescent="0.25">
      <c r="A14" s="111" t="s">
        <v>652</v>
      </c>
      <c r="B14" s="108"/>
      <c r="C14" s="108"/>
      <c r="D14" s="108"/>
      <c r="E14" s="108"/>
      <c r="F14" s="108"/>
      <c r="G14" s="108"/>
      <c r="H14" s="108"/>
      <c r="I14" s="108"/>
      <c r="J14" s="108">
        <v>38725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>
        <v>38725</v>
      </c>
      <c r="U14"/>
      <c r="V14"/>
      <c r="W14"/>
    </row>
    <row r="15" spans="1:23" hidden="1" x14ac:dyDescent="0.25">
      <c r="A15" s="111" t="s">
        <v>1015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/>
      <c r="V15"/>
      <c r="W15"/>
    </row>
    <row r="16" spans="1:23" x14ac:dyDescent="0.25">
      <c r="A16" s="110" t="s">
        <v>1004</v>
      </c>
      <c r="B16" s="108">
        <v>81191</v>
      </c>
      <c r="C16" s="108">
        <v>438000</v>
      </c>
      <c r="D16" s="108"/>
      <c r="E16" s="108">
        <v>98100</v>
      </c>
      <c r="F16" s="108">
        <v>36000</v>
      </c>
      <c r="G16" s="108"/>
      <c r="H16" s="108"/>
      <c r="I16" s="108">
        <v>144400</v>
      </c>
      <c r="J16" s="108">
        <v>1085600</v>
      </c>
      <c r="K16" s="108">
        <v>500546</v>
      </c>
      <c r="L16" s="108">
        <v>78000</v>
      </c>
      <c r="M16" s="108">
        <v>450000</v>
      </c>
      <c r="N16" s="108">
        <v>68840</v>
      </c>
      <c r="O16" s="108">
        <v>906200</v>
      </c>
      <c r="P16" s="108">
        <v>9000</v>
      </c>
      <c r="Q16" s="108">
        <v>1384000</v>
      </c>
      <c r="R16" s="108">
        <v>115000</v>
      </c>
      <c r="S16" s="108"/>
      <c r="T16" s="108">
        <v>5394877</v>
      </c>
      <c r="U16"/>
      <c r="V16"/>
      <c r="W16"/>
    </row>
    <row r="17" spans="1:23" x14ac:dyDescent="0.25">
      <c r="A17" s="111" t="s">
        <v>225</v>
      </c>
      <c r="B17" s="108"/>
      <c r="C17" s="108">
        <v>65000</v>
      </c>
      <c r="D17" s="108"/>
      <c r="E17" s="108"/>
      <c r="F17" s="108">
        <v>36000</v>
      </c>
      <c r="G17" s="108"/>
      <c r="H17" s="108"/>
      <c r="I17" s="108"/>
      <c r="J17" s="108">
        <v>1085600</v>
      </c>
      <c r="K17" s="108"/>
      <c r="L17" s="108"/>
      <c r="M17" s="108"/>
      <c r="N17" s="108"/>
      <c r="O17" s="108">
        <v>516200</v>
      </c>
      <c r="P17" s="108">
        <v>4000</v>
      </c>
      <c r="Q17" s="108">
        <v>1369000</v>
      </c>
      <c r="R17" s="108">
        <v>115000</v>
      </c>
      <c r="S17" s="108"/>
      <c r="T17" s="108">
        <v>3190800</v>
      </c>
      <c r="U17"/>
      <c r="V17"/>
      <c r="W17"/>
    </row>
    <row r="18" spans="1:23" x14ac:dyDescent="0.25">
      <c r="A18" s="111" t="s">
        <v>53</v>
      </c>
      <c r="B18" s="108">
        <v>81191</v>
      </c>
      <c r="C18" s="108"/>
      <c r="D18" s="108"/>
      <c r="E18" s="108">
        <v>98100</v>
      </c>
      <c r="F18" s="108"/>
      <c r="G18" s="108"/>
      <c r="H18" s="108"/>
      <c r="I18" s="108">
        <v>144400</v>
      </c>
      <c r="J18" s="108"/>
      <c r="K18" s="108">
        <v>500546</v>
      </c>
      <c r="L18" s="108">
        <v>78000</v>
      </c>
      <c r="M18" s="108">
        <v>450000</v>
      </c>
      <c r="N18" s="108">
        <v>68840</v>
      </c>
      <c r="O18" s="108"/>
      <c r="P18" s="108">
        <v>5000</v>
      </c>
      <c r="Q18" s="108"/>
      <c r="R18" s="108"/>
      <c r="S18" s="108"/>
      <c r="T18" s="108">
        <v>1426077</v>
      </c>
      <c r="U18"/>
      <c r="V18"/>
      <c r="W18"/>
    </row>
    <row r="19" spans="1:23" x14ac:dyDescent="0.25">
      <c r="A19" s="111" t="s">
        <v>235</v>
      </c>
      <c r="B19" s="108"/>
      <c r="C19" s="108">
        <v>373000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>
        <v>390000</v>
      </c>
      <c r="P19" s="108"/>
      <c r="Q19" s="108">
        <v>15000</v>
      </c>
      <c r="R19" s="108"/>
      <c r="S19" s="108"/>
      <c r="T19" s="108">
        <v>778000</v>
      </c>
      <c r="U19"/>
      <c r="V19"/>
      <c r="W19"/>
    </row>
    <row r="20" spans="1:23" hidden="1" x14ac:dyDescent="0.25">
      <c r="A20" s="111" t="s">
        <v>1015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/>
      <c r="V20"/>
      <c r="W20"/>
    </row>
    <row r="21" spans="1:23" x14ac:dyDescent="0.25">
      <c r="A21" s="110" t="s">
        <v>1014</v>
      </c>
      <c r="B21" s="108">
        <v>81191</v>
      </c>
      <c r="C21" s="108">
        <v>1476000</v>
      </c>
      <c r="D21" s="108">
        <v>50000</v>
      </c>
      <c r="E21" s="108">
        <v>98100</v>
      </c>
      <c r="F21" s="108">
        <v>260000</v>
      </c>
      <c r="G21" s="108">
        <v>165100</v>
      </c>
      <c r="H21" s="108">
        <v>1637000</v>
      </c>
      <c r="I21" s="108">
        <v>144400</v>
      </c>
      <c r="J21" s="108">
        <v>3351545</v>
      </c>
      <c r="K21" s="108">
        <v>500546</v>
      </c>
      <c r="L21" s="108">
        <v>78000</v>
      </c>
      <c r="M21" s="108">
        <v>450000</v>
      </c>
      <c r="N21" s="108">
        <v>68840</v>
      </c>
      <c r="O21" s="108">
        <v>1568350</v>
      </c>
      <c r="P21" s="108">
        <v>60000</v>
      </c>
      <c r="Q21" s="108">
        <v>3136500</v>
      </c>
      <c r="R21" s="108">
        <v>115000</v>
      </c>
      <c r="S21" s="108"/>
      <c r="T21" s="108">
        <v>13240572</v>
      </c>
      <c r="U21"/>
      <c r="V21"/>
      <c r="W21"/>
    </row>
    <row r="22" spans="1:23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29" sqref="E29"/>
    </sheetView>
  </sheetViews>
  <sheetFormatPr baseColWidth="10" defaultRowHeight="15" x14ac:dyDescent="0.25"/>
  <cols>
    <col min="1" max="1" width="22.42578125" style="30" bestFit="1" customWidth="1"/>
    <col min="2" max="2" width="20.5703125" style="30" customWidth="1"/>
    <col min="3" max="3" width="36.28515625" style="30" customWidth="1"/>
    <col min="4" max="4" width="21.28515625" style="30" customWidth="1"/>
    <col min="5" max="16384" width="11.42578125" style="30"/>
  </cols>
  <sheetData>
    <row r="1" spans="1:4" x14ac:dyDescent="0.25">
      <c r="A1" s="34" t="s">
        <v>0</v>
      </c>
    </row>
    <row r="3" spans="1:4" ht="15.75" x14ac:dyDescent="0.25">
      <c r="A3" s="119" t="s">
        <v>1025</v>
      </c>
      <c r="B3" s="119"/>
      <c r="C3" s="119"/>
    </row>
    <row r="7" spans="1:4" x14ac:dyDescent="0.25">
      <c r="A7" s="109" t="s">
        <v>1013</v>
      </c>
      <c r="B7" s="108" t="s">
        <v>1017</v>
      </c>
      <c r="C7" s="108" t="s">
        <v>1016</v>
      </c>
      <c r="D7" s="108" t="s">
        <v>1024</v>
      </c>
    </row>
    <row r="8" spans="1:4" x14ac:dyDescent="0.25">
      <c r="A8" s="110" t="s">
        <v>253</v>
      </c>
      <c r="B8" s="108">
        <v>20548855</v>
      </c>
      <c r="C8" s="108">
        <v>5399011</v>
      </c>
      <c r="D8" s="117">
        <v>10217.736318972895</v>
      </c>
    </row>
    <row r="9" spans="1:4" x14ac:dyDescent="0.25">
      <c r="A9" s="110" t="s">
        <v>23</v>
      </c>
      <c r="B9" s="108"/>
      <c r="C9" s="108">
        <v>325100</v>
      </c>
      <c r="D9" s="117">
        <v>615.25825327973757</v>
      </c>
    </row>
    <row r="10" spans="1:4" x14ac:dyDescent="0.25">
      <c r="A10" s="110" t="s">
        <v>95</v>
      </c>
      <c r="B10" s="108"/>
      <c r="C10" s="108">
        <v>589450</v>
      </c>
      <c r="D10" s="117">
        <v>1115.5459163203352</v>
      </c>
    </row>
    <row r="11" spans="1:4" x14ac:dyDescent="0.25">
      <c r="A11" s="110" t="s">
        <v>244</v>
      </c>
      <c r="B11" s="108"/>
      <c r="C11" s="108">
        <v>432150</v>
      </c>
      <c r="D11" s="117">
        <v>817.852519701132</v>
      </c>
    </row>
    <row r="12" spans="1:4" x14ac:dyDescent="0.25">
      <c r="A12" s="110" t="s">
        <v>256</v>
      </c>
      <c r="B12" s="108"/>
      <c r="C12" s="108">
        <v>69800</v>
      </c>
      <c r="D12" s="117">
        <v>132.09789627476357</v>
      </c>
    </row>
    <row r="13" spans="1:4" x14ac:dyDescent="0.25">
      <c r="A13" s="110" t="s">
        <v>98</v>
      </c>
      <c r="B13" s="108"/>
      <c r="C13" s="108">
        <v>674725</v>
      </c>
      <c r="D13" s="117">
        <v>1276.9305596560152</v>
      </c>
    </row>
    <row r="14" spans="1:4" x14ac:dyDescent="0.25">
      <c r="A14" s="110" t="s">
        <v>240</v>
      </c>
      <c r="B14" s="108"/>
      <c r="C14" s="108">
        <v>501000</v>
      </c>
      <c r="D14" s="117">
        <v>948.15252197215648</v>
      </c>
    </row>
    <row r="15" spans="1:4" x14ac:dyDescent="0.25">
      <c r="A15" s="110" t="s">
        <v>231</v>
      </c>
      <c r="B15" s="108"/>
      <c r="C15" s="108">
        <v>572500</v>
      </c>
      <c r="D15" s="117">
        <v>1083.467702253613</v>
      </c>
    </row>
    <row r="16" spans="1:4" x14ac:dyDescent="0.25">
      <c r="A16" s="110" t="s">
        <v>228</v>
      </c>
      <c r="B16" s="108"/>
      <c r="C16" s="108">
        <v>474746</v>
      </c>
      <c r="D16" s="117">
        <v>898.46630178881014</v>
      </c>
    </row>
    <row r="17" spans="1:4" x14ac:dyDescent="0.25">
      <c r="A17" s="110" t="s">
        <v>556</v>
      </c>
      <c r="B17" s="108"/>
      <c r="C17" s="108">
        <v>218700</v>
      </c>
      <c r="D17" s="117">
        <v>413.89412486089998</v>
      </c>
    </row>
    <row r="18" spans="1:4" x14ac:dyDescent="0.25">
      <c r="A18" s="110" t="s">
        <v>224</v>
      </c>
      <c r="B18" s="108"/>
      <c r="C18" s="108">
        <v>443700</v>
      </c>
      <c r="D18" s="117">
        <v>839.71112574659946</v>
      </c>
    </row>
    <row r="19" spans="1:4" x14ac:dyDescent="0.25">
      <c r="A19" s="110" t="s">
        <v>164</v>
      </c>
      <c r="B19" s="108"/>
      <c r="C19" s="108">
        <v>403450</v>
      </c>
      <c r="D19" s="117">
        <v>763.53719558815715</v>
      </c>
    </row>
    <row r="20" spans="1:4" x14ac:dyDescent="0.25">
      <c r="A20" s="110" t="s">
        <v>109</v>
      </c>
      <c r="B20" s="108"/>
      <c r="C20" s="108">
        <v>2504040</v>
      </c>
      <c r="D20" s="117">
        <v>4738.9457906570096</v>
      </c>
    </row>
    <row r="21" spans="1:4" x14ac:dyDescent="0.25">
      <c r="A21" s="110" t="s">
        <v>310</v>
      </c>
      <c r="B21" s="108"/>
      <c r="C21" s="108">
        <v>90700</v>
      </c>
      <c r="D21" s="117">
        <v>171.65156435703528</v>
      </c>
    </row>
    <row r="22" spans="1:4" x14ac:dyDescent="0.25">
      <c r="A22" s="110" t="s">
        <v>340</v>
      </c>
      <c r="B22" s="108"/>
      <c r="C22" s="108">
        <v>52000</v>
      </c>
      <c r="D22" s="117">
        <v>98.41104020469497</v>
      </c>
    </row>
    <row r="23" spans="1:4" x14ac:dyDescent="0.25">
      <c r="A23" s="110" t="s">
        <v>251</v>
      </c>
      <c r="B23" s="108"/>
      <c r="C23" s="108">
        <v>489500</v>
      </c>
      <c r="D23" s="117">
        <v>926.3885419268878</v>
      </c>
    </row>
    <row r="24" spans="1:4" x14ac:dyDescent="0.25">
      <c r="A24" s="110" t="s">
        <v>1014</v>
      </c>
      <c r="B24" s="108">
        <v>20548855</v>
      </c>
      <c r="C24" s="108">
        <v>13240572</v>
      </c>
      <c r="D24" s="117">
        <v>25058.047373560737</v>
      </c>
    </row>
  </sheetData>
  <mergeCells count="1">
    <mergeCell ref="A3:C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0"/>
  <sheetViews>
    <sheetView workbookViewId="0">
      <selection activeCell="J6" sqref="J6"/>
    </sheetView>
  </sheetViews>
  <sheetFormatPr baseColWidth="10" defaultColWidth="9.140625" defaultRowHeight="15" x14ac:dyDescent="0.25"/>
  <cols>
    <col min="2" max="2" width="24.7109375" customWidth="1"/>
    <col min="3" max="3" width="15.7109375" customWidth="1"/>
    <col min="4" max="4" width="18" customWidth="1"/>
    <col min="5" max="5" width="17.140625" customWidth="1"/>
    <col min="6" max="8" width="16.85546875" customWidth="1"/>
    <col min="9" max="9" width="15.42578125" customWidth="1"/>
    <col min="10" max="10" width="13.7109375" customWidth="1"/>
    <col min="11" max="11" width="14" customWidth="1"/>
    <col min="12" max="12" width="14.42578125" customWidth="1"/>
    <col min="13" max="13" width="13.42578125" customWidth="1"/>
  </cols>
  <sheetData>
    <row r="1" spans="1:14" x14ac:dyDescent="0.25">
      <c r="A1" s="1" t="s">
        <v>0</v>
      </c>
      <c r="B1" s="2"/>
      <c r="C1" s="2"/>
      <c r="D1" s="3"/>
      <c r="E1" s="4"/>
      <c r="F1" s="4"/>
      <c r="G1" s="4"/>
      <c r="H1" s="4"/>
      <c r="I1" s="3"/>
      <c r="J1" s="3"/>
      <c r="K1" s="3"/>
      <c r="L1" s="3"/>
      <c r="M1" s="3"/>
      <c r="N1" s="3"/>
    </row>
    <row r="2" spans="1:14" ht="27" x14ac:dyDescent="0.35">
      <c r="A2" s="5" t="s">
        <v>1003</v>
      </c>
      <c r="B2" s="6"/>
      <c r="C2" s="6"/>
      <c r="D2" s="6"/>
      <c r="E2" s="7"/>
      <c r="F2" s="7"/>
      <c r="G2" s="7"/>
      <c r="H2" s="7"/>
      <c r="I2" s="6"/>
      <c r="J2" s="6"/>
      <c r="K2" s="6"/>
      <c r="L2" s="6"/>
      <c r="M2" s="6"/>
      <c r="N2" s="6"/>
    </row>
    <row r="3" spans="1:14" ht="16.5" x14ac:dyDescent="0.3">
      <c r="A3" s="8"/>
      <c r="B3" s="9"/>
      <c r="C3" s="9"/>
      <c r="D3" s="9"/>
      <c r="E3" s="10"/>
      <c r="F3" s="10"/>
      <c r="G3" s="10"/>
      <c r="H3" s="10"/>
      <c r="I3" s="9"/>
      <c r="J3" s="9"/>
      <c r="K3" s="9"/>
      <c r="L3" s="9"/>
      <c r="M3" s="9"/>
      <c r="N3" s="9"/>
    </row>
    <row r="4" spans="1:14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1:14" ht="16.5" x14ac:dyDescent="0.3">
      <c r="A5" s="8"/>
      <c r="B5" s="11" t="s">
        <v>4</v>
      </c>
      <c r="C5" s="14">
        <f>+SUM(E12:E1099)</f>
        <v>20548855</v>
      </c>
      <c r="D5" s="15">
        <f>C5/H517</f>
        <v>38889.119145489371</v>
      </c>
      <c r="E5" s="10"/>
      <c r="F5" s="16"/>
      <c r="G5" s="16"/>
      <c r="H5" s="16"/>
      <c r="I5" s="17"/>
      <c r="J5" s="9"/>
      <c r="K5" s="9"/>
      <c r="L5" s="9"/>
      <c r="M5" s="9"/>
      <c r="N5" s="9"/>
    </row>
    <row r="6" spans="1:14" ht="16.5" x14ac:dyDescent="0.3">
      <c r="A6" s="8"/>
      <c r="B6" s="11" t="s">
        <v>5</v>
      </c>
      <c r="C6" s="14">
        <f>+SUM(F12:F1099)</f>
        <v>13240572</v>
      </c>
      <c r="D6" s="15">
        <f>C6/H12</f>
        <v>25058.047373560741</v>
      </c>
      <c r="E6" s="10"/>
      <c r="F6" s="18"/>
      <c r="G6" s="18"/>
      <c r="H6" s="18"/>
      <c r="I6" s="19"/>
      <c r="J6" s="9"/>
      <c r="K6" s="9"/>
      <c r="L6" s="9"/>
      <c r="M6" s="9"/>
      <c r="N6" s="9"/>
    </row>
    <row r="7" spans="1:14" ht="16.5" x14ac:dyDescent="0.3">
      <c r="A7" s="8"/>
      <c r="B7" s="11" t="s">
        <v>6</v>
      </c>
      <c r="C7" s="14">
        <f>+C5-C6</f>
        <v>7308283</v>
      </c>
      <c r="D7" s="15">
        <f>+D5-D6</f>
        <v>13831.071771928629</v>
      </c>
      <c r="E7" s="10"/>
      <c r="F7" s="10"/>
      <c r="G7" s="10"/>
      <c r="H7" s="10"/>
      <c r="I7" s="10"/>
      <c r="J7" s="9"/>
      <c r="K7" s="9"/>
      <c r="L7" s="9"/>
      <c r="M7" s="9"/>
      <c r="N7" s="9"/>
    </row>
    <row r="8" spans="1:14" ht="16.5" x14ac:dyDescent="0.3">
      <c r="A8" s="8"/>
      <c r="B8" s="9"/>
      <c r="C8" s="9"/>
      <c r="D8" s="9"/>
      <c r="E8" s="10"/>
      <c r="F8" s="29"/>
      <c r="G8" s="29"/>
      <c r="H8" s="29"/>
      <c r="I8" s="9"/>
      <c r="J8" s="9"/>
      <c r="K8" s="9"/>
      <c r="L8" s="9"/>
      <c r="M8" s="9"/>
      <c r="N8" s="9"/>
    </row>
    <row r="9" spans="1:14" ht="16.5" x14ac:dyDescent="0.3">
      <c r="A9" s="8"/>
      <c r="B9" s="20"/>
      <c r="C9" s="9"/>
      <c r="D9" s="9"/>
      <c r="E9" s="10"/>
      <c r="F9" s="29"/>
      <c r="G9" s="29"/>
      <c r="H9" s="29"/>
      <c r="I9" s="9"/>
      <c r="J9" s="9"/>
      <c r="K9" s="9"/>
      <c r="L9" s="9"/>
      <c r="M9" s="9"/>
      <c r="N9" s="9"/>
    </row>
    <row r="10" spans="1:14" ht="16.5" x14ac:dyDescent="0.3">
      <c r="A10" s="21" t="s">
        <v>7</v>
      </c>
      <c r="B10" s="20"/>
      <c r="C10" s="20"/>
      <c r="D10" s="22"/>
      <c r="E10" s="23"/>
      <c r="F10" s="23"/>
      <c r="G10" s="23"/>
      <c r="H10" s="23"/>
      <c r="I10" s="20"/>
      <c r="J10" s="20"/>
      <c r="K10" s="20"/>
      <c r="L10" s="20"/>
      <c r="M10" s="20"/>
      <c r="N10" s="20"/>
    </row>
    <row r="11" spans="1:14" ht="16.5" x14ac:dyDescent="0.3">
      <c r="A11" s="24" t="s">
        <v>8</v>
      </c>
      <c r="B11" s="25" t="s">
        <v>9</v>
      </c>
      <c r="C11" s="25" t="s">
        <v>10</v>
      </c>
      <c r="D11" s="26" t="s">
        <v>11</v>
      </c>
      <c r="E11" s="27" t="s">
        <v>12</v>
      </c>
      <c r="F11" s="27" t="s">
        <v>13</v>
      </c>
      <c r="G11" s="105" t="s">
        <v>1020</v>
      </c>
      <c r="H11" s="105" t="s">
        <v>1021</v>
      </c>
      <c r="I11" s="27" t="s">
        <v>14</v>
      </c>
      <c r="J11" s="25" t="s">
        <v>15</v>
      </c>
      <c r="K11" s="25" t="s">
        <v>16</v>
      </c>
      <c r="L11" s="25" t="s">
        <v>17</v>
      </c>
      <c r="M11" s="25" t="s">
        <v>18</v>
      </c>
      <c r="N11" s="25" t="s">
        <v>19</v>
      </c>
    </row>
    <row r="12" spans="1:14" x14ac:dyDescent="0.25">
      <c r="A12" s="92">
        <v>43160</v>
      </c>
      <c r="B12" s="93" t="s">
        <v>20</v>
      </c>
      <c r="C12" s="89" t="s">
        <v>21</v>
      </c>
      <c r="D12" s="94" t="s">
        <v>22</v>
      </c>
      <c r="E12" s="95"/>
      <c r="F12" s="96">
        <v>1000</v>
      </c>
      <c r="G12" s="107">
        <f>+F12/H12</f>
        <v>1.8925200039364418</v>
      </c>
      <c r="H12" s="106">
        <v>528.39599999999996</v>
      </c>
      <c r="I12" s="96">
        <f>+E12-F12</f>
        <v>-1000</v>
      </c>
      <c r="J12" s="89" t="s">
        <v>23</v>
      </c>
      <c r="K12" s="97" t="s">
        <v>24</v>
      </c>
      <c r="L12" s="29" t="s">
        <v>1005</v>
      </c>
      <c r="M12" s="89" t="s">
        <v>25</v>
      </c>
      <c r="N12" s="89" t="s">
        <v>26</v>
      </c>
    </row>
    <row r="13" spans="1:14" x14ac:dyDescent="0.25">
      <c r="A13" s="92">
        <v>43160</v>
      </c>
      <c r="B13" s="93" t="s">
        <v>27</v>
      </c>
      <c r="C13" s="89" t="s">
        <v>21</v>
      </c>
      <c r="D13" s="94" t="s">
        <v>22</v>
      </c>
      <c r="E13" s="95"/>
      <c r="F13" s="96">
        <v>1000</v>
      </c>
      <c r="G13" s="107">
        <f>+F13/H13</f>
        <v>1.8925200039364418</v>
      </c>
      <c r="H13" s="106">
        <v>528.39599999999996</v>
      </c>
      <c r="I13" s="96">
        <f>+I12+E13-F13</f>
        <v>-2000</v>
      </c>
      <c r="J13" s="89" t="s">
        <v>23</v>
      </c>
      <c r="K13" s="97" t="s">
        <v>24</v>
      </c>
      <c r="L13" s="29" t="s">
        <v>1005</v>
      </c>
      <c r="M13" s="89" t="s">
        <v>25</v>
      </c>
      <c r="N13" s="89" t="s">
        <v>26</v>
      </c>
    </row>
    <row r="14" spans="1:14" x14ac:dyDescent="0.25">
      <c r="A14" s="92">
        <v>43160</v>
      </c>
      <c r="B14" s="93" t="s">
        <v>28</v>
      </c>
      <c r="C14" s="89" t="s">
        <v>21</v>
      </c>
      <c r="D14" s="94" t="s">
        <v>22</v>
      </c>
      <c r="E14" s="95"/>
      <c r="F14" s="96">
        <v>1000</v>
      </c>
      <c r="G14" s="107">
        <f t="shared" ref="G14:G77" si="0">+F14/H14</f>
        <v>1.8925200039364418</v>
      </c>
      <c r="H14" s="106">
        <v>528.39599999999996</v>
      </c>
      <c r="I14" s="96">
        <f t="shared" ref="I14:I77" si="1">+I13+E14-F14</f>
        <v>-3000</v>
      </c>
      <c r="J14" s="89" t="s">
        <v>23</v>
      </c>
      <c r="K14" s="97" t="s">
        <v>24</v>
      </c>
      <c r="L14" s="29" t="s">
        <v>1005</v>
      </c>
      <c r="M14" s="89" t="s">
        <v>25</v>
      </c>
      <c r="N14" s="89" t="s">
        <v>26</v>
      </c>
    </row>
    <row r="15" spans="1:14" x14ac:dyDescent="0.25">
      <c r="A15" s="92">
        <v>43160</v>
      </c>
      <c r="B15" s="93" t="s">
        <v>29</v>
      </c>
      <c r="C15" s="89" t="s">
        <v>21</v>
      </c>
      <c r="D15" s="94" t="s">
        <v>22</v>
      </c>
      <c r="E15" s="95"/>
      <c r="F15" s="96">
        <v>1000</v>
      </c>
      <c r="G15" s="107">
        <f t="shared" si="0"/>
        <v>1.8925200039364418</v>
      </c>
      <c r="H15" s="106">
        <v>528.39599999999996</v>
      </c>
      <c r="I15" s="96">
        <f t="shared" si="1"/>
        <v>-4000</v>
      </c>
      <c r="J15" s="89" t="s">
        <v>23</v>
      </c>
      <c r="K15" s="97" t="s">
        <v>24</v>
      </c>
      <c r="L15" s="29" t="s">
        <v>1005</v>
      </c>
      <c r="M15" s="89" t="s">
        <v>25</v>
      </c>
      <c r="N15" s="89" t="s">
        <v>26</v>
      </c>
    </row>
    <row r="16" spans="1:14" x14ac:dyDescent="0.25">
      <c r="A16" s="92">
        <v>43160</v>
      </c>
      <c r="B16" s="29" t="s">
        <v>94</v>
      </c>
      <c r="C16" s="89" t="s">
        <v>21</v>
      </c>
      <c r="D16" s="94" t="s">
        <v>22</v>
      </c>
      <c r="E16" s="87"/>
      <c r="F16" s="87">
        <v>500</v>
      </c>
      <c r="G16" s="107">
        <f t="shared" si="0"/>
        <v>0.94626000196822091</v>
      </c>
      <c r="H16" s="106">
        <v>528.39599999999996</v>
      </c>
      <c r="I16" s="96">
        <f t="shared" si="1"/>
        <v>-4500</v>
      </c>
      <c r="J16" s="29" t="s">
        <v>95</v>
      </c>
      <c r="K16" s="29" t="s">
        <v>24</v>
      </c>
      <c r="L16" s="29" t="s">
        <v>1005</v>
      </c>
      <c r="M16" s="89" t="s">
        <v>25</v>
      </c>
      <c r="N16" s="29" t="s">
        <v>26</v>
      </c>
    </row>
    <row r="17" spans="1:14" x14ac:dyDescent="0.25">
      <c r="A17" s="92">
        <v>43160</v>
      </c>
      <c r="B17" s="29" t="s">
        <v>96</v>
      </c>
      <c r="C17" s="29" t="s">
        <v>63</v>
      </c>
      <c r="D17" s="94" t="s">
        <v>22</v>
      </c>
      <c r="E17" s="87"/>
      <c r="F17" s="87">
        <v>5000</v>
      </c>
      <c r="G17" s="107">
        <f t="shared" si="0"/>
        <v>9.462600019682208</v>
      </c>
      <c r="H17" s="106">
        <v>528.39599999999996</v>
      </c>
      <c r="I17" s="96">
        <f t="shared" si="1"/>
        <v>-9500</v>
      </c>
      <c r="J17" s="29" t="s">
        <v>95</v>
      </c>
      <c r="K17" s="29" t="s">
        <v>24</v>
      </c>
      <c r="L17" s="29" t="s">
        <v>1005</v>
      </c>
      <c r="M17" s="89" t="s">
        <v>25</v>
      </c>
      <c r="N17" s="29" t="s">
        <v>26</v>
      </c>
    </row>
    <row r="18" spans="1:14" x14ac:dyDescent="0.25">
      <c r="A18" s="92">
        <v>43160</v>
      </c>
      <c r="B18" s="29" t="s">
        <v>97</v>
      </c>
      <c r="C18" s="89" t="s">
        <v>21</v>
      </c>
      <c r="D18" s="94" t="s">
        <v>22</v>
      </c>
      <c r="E18" s="87"/>
      <c r="F18" s="87">
        <v>500</v>
      </c>
      <c r="G18" s="107">
        <f t="shared" si="0"/>
        <v>0.94626000196822091</v>
      </c>
      <c r="H18" s="106">
        <v>528.39599999999996</v>
      </c>
      <c r="I18" s="96">
        <f t="shared" si="1"/>
        <v>-10000</v>
      </c>
      <c r="J18" s="29" t="s">
        <v>95</v>
      </c>
      <c r="K18" s="29" t="s">
        <v>24</v>
      </c>
      <c r="L18" s="29" t="s">
        <v>1005</v>
      </c>
      <c r="M18" s="89" t="s">
        <v>25</v>
      </c>
      <c r="N18" s="29" t="s">
        <v>26</v>
      </c>
    </row>
    <row r="19" spans="1:14" x14ac:dyDescent="0.25">
      <c r="A19" s="92">
        <v>43160</v>
      </c>
      <c r="B19" s="29" t="s">
        <v>100</v>
      </c>
      <c r="C19" s="89" t="s">
        <v>21</v>
      </c>
      <c r="D19" s="94" t="s">
        <v>22</v>
      </c>
      <c r="E19" s="87"/>
      <c r="F19" s="87">
        <v>500</v>
      </c>
      <c r="G19" s="107">
        <f t="shared" si="0"/>
        <v>0.94626000196822091</v>
      </c>
      <c r="H19" s="106">
        <v>528.39599999999996</v>
      </c>
      <c r="I19" s="96">
        <f t="shared" si="1"/>
        <v>-10500</v>
      </c>
      <c r="J19" s="29" t="s">
        <v>95</v>
      </c>
      <c r="K19" s="29" t="s">
        <v>24</v>
      </c>
      <c r="L19" s="29" t="s">
        <v>1005</v>
      </c>
      <c r="M19" s="89" t="s">
        <v>25</v>
      </c>
      <c r="N19" s="29" t="s">
        <v>26</v>
      </c>
    </row>
    <row r="20" spans="1:14" x14ac:dyDescent="0.25">
      <c r="A20" s="92">
        <v>43160</v>
      </c>
      <c r="B20" s="29" t="s">
        <v>101</v>
      </c>
      <c r="C20" s="89" t="s">
        <v>21</v>
      </c>
      <c r="D20" s="94" t="s">
        <v>22</v>
      </c>
      <c r="E20" s="87"/>
      <c r="F20" s="87">
        <v>1000</v>
      </c>
      <c r="G20" s="107">
        <f t="shared" si="0"/>
        <v>1.8925200039364418</v>
      </c>
      <c r="H20" s="106">
        <v>528.39599999999996</v>
      </c>
      <c r="I20" s="96">
        <f t="shared" si="1"/>
        <v>-11500</v>
      </c>
      <c r="J20" s="29" t="s">
        <v>95</v>
      </c>
      <c r="K20" s="29" t="s">
        <v>24</v>
      </c>
      <c r="L20" s="29" t="s">
        <v>1005</v>
      </c>
      <c r="M20" s="89" t="s">
        <v>25</v>
      </c>
      <c r="N20" s="29" t="s">
        <v>26</v>
      </c>
    </row>
    <row r="21" spans="1:14" x14ac:dyDescent="0.25">
      <c r="A21" s="92">
        <v>43160</v>
      </c>
      <c r="B21" s="29" t="s">
        <v>102</v>
      </c>
      <c r="C21" s="89" t="s">
        <v>21</v>
      </c>
      <c r="D21" s="94" t="s">
        <v>22</v>
      </c>
      <c r="E21" s="87"/>
      <c r="F21" s="87">
        <v>500</v>
      </c>
      <c r="G21" s="107">
        <f t="shared" si="0"/>
        <v>0.94626000196822091</v>
      </c>
      <c r="H21" s="106">
        <v>528.39599999999996</v>
      </c>
      <c r="I21" s="96">
        <f t="shared" si="1"/>
        <v>-12000</v>
      </c>
      <c r="J21" s="29" t="s">
        <v>95</v>
      </c>
      <c r="K21" s="29" t="s">
        <v>24</v>
      </c>
      <c r="L21" s="29" t="s">
        <v>1005</v>
      </c>
      <c r="M21" s="89" t="s">
        <v>25</v>
      </c>
      <c r="N21" s="29" t="s">
        <v>26</v>
      </c>
    </row>
    <row r="22" spans="1:14" x14ac:dyDescent="0.25">
      <c r="A22" s="92">
        <v>43160</v>
      </c>
      <c r="B22" s="29" t="s">
        <v>103</v>
      </c>
      <c r="C22" s="89" t="s">
        <v>21</v>
      </c>
      <c r="D22" s="94" t="s">
        <v>22</v>
      </c>
      <c r="E22" s="87"/>
      <c r="F22" s="87">
        <v>500</v>
      </c>
      <c r="G22" s="107">
        <f t="shared" si="0"/>
        <v>0.94626000196822091</v>
      </c>
      <c r="H22" s="106">
        <v>528.39599999999996</v>
      </c>
      <c r="I22" s="96">
        <f t="shared" si="1"/>
        <v>-12500</v>
      </c>
      <c r="J22" s="29" t="s">
        <v>95</v>
      </c>
      <c r="K22" s="29" t="s">
        <v>24</v>
      </c>
      <c r="L22" s="29" t="s">
        <v>1005</v>
      </c>
      <c r="M22" s="89" t="s">
        <v>25</v>
      </c>
      <c r="N22" s="29" t="s">
        <v>26</v>
      </c>
    </row>
    <row r="23" spans="1:14" x14ac:dyDescent="0.25">
      <c r="A23" s="92">
        <v>43160</v>
      </c>
      <c r="B23" s="29" t="s">
        <v>104</v>
      </c>
      <c r="C23" s="89" t="s">
        <v>21</v>
      </c>
      <c r="D23" s="94" t="s">
        <v>22</v>
      </c>
      <c r="E23" s="87"/>
      <c r="F23" s="87">
        <v>500</v>
      </c>
      <c r="G23" s="107">
        <f t="shared" si="0"/>
        <v>0.94626000196822091</v>
      </c>
      <c r="H23" s="106">
        <v>528.39599999999996</v>
      </c>
      <c r="I23" s="96">
        <f t="shared" si="1"/>
        <v>-13000</v>
      </c>
      <c r="J23" s="29" t="s">
        <v>95</v>
      </c>
      <c r="K23" s="29" t="s">
        <v>24</v>
      </c>
      <c r="L23" s="29" t="s">
        <v>1005</v>
      </c>
      <c r="M23" s="89" t="s">
        <v>25</v>
      </c>
      <c r="N23" s="29" t="s">
        <v>26</v>
      </c>
    </row>
    <row r="24" spans="1:14" s="115" customFormat="1" x14ac:dyDescent="0.25">
      <c r="A24" s="92">
        <v>43160</v>
      </c>
      <c r="B24" s="29" t="s">
        <v>909</v>
      </c>
      <c r="C24" s="29" t="s">
        <v>179</v>
      </c>
      <c r="D24" s="29" t="s">
        <v>218</v>
      </c>
      <c r="E24" s="87"/>
      <c r="F24" s="87">
        <v>160000</v>
      </c>
      <c r="G24" s="107">
        <f t="shared" si="0"/>
        <v>302.80320062983066</v>
      </c>
      <c r="H24" s="106">
        <v>528.39599999999996</v>
      </c>
      <c r="I24" s="96">
        <f t="shared" si="1"/>
        <v>-173000</v>
      </c>
      <c r="J24" s="29" t="s">
        <v>109</v>
      </c>
      <c r="K24" s="29">
        <v>6</v>
      </c>
      <c r="L24" s="29" t="s">
        <v>1005</v>
      </c>
      <c r="M24" s="89" t="s">
        <v>25</v>
      </c>
      <c r="N24" s="89" t="s">
        <v>34</v>
      </c>
    </row>
    <row r="25" spans="1:14" x14ac:dyDescent="0.25">
      <c r="A25" s="92">
        <v>43160</v>
      </c>
      <c r="B25" s="29" t="s">
        <v>925</v>
      </c>
      <c r="C25" s="89" t="s">
        <v>21</v>
      </c>
      <c r="D25" s="29" t="s">
        <v>219</v>
      </c>
      <c r="E25" s="87"/>
      <c r="F25" s="87">
        <v>2000</v>
      </c>
      <c r="G25" s="107">
        <f t="shared" si="0"/>
        <v>3.7850400078728836</v>
      </c>
      <c r="H25" s="106">
        <v>528.39599999999996</v>
      </c>
      <c r="I25" s="96">
        <f t="shared" si="1"/>
        <v>-175000</v>
      </c>
      <c r="J25" s="29" t="s">
        <v>109</v>
      </c>
      <c r="K25" s="29" t="s">
        <v>24</v>
      </c>
      <c r="L25" s="29" t="s">
        <v>1005</v>
      </c>
      <c r="M25" s="89" t="s">
        <v>25</v>
      </c>
      <c r="N25" s="89" t="s">
        <v>26</v>
      </c>
    </row>
    <row r="26" spans="1:14" x14ac:dyDescent="0.25">
      <c r="A26" s="92">
        <v>43160</v>
      </c>
      <c r="B26" s="29" t="s">
        <v>345</v>
      </c>
      <c r="C26" s="89" t="s">
        <v>21</v>
      </c>
      <c r="D26" s="94" t="s">
        <v>22</v>
      </c>
      <c r="E26" s="87"/>
      <c r="F26" s="87">
        <v>1000</v>
      </c>
      <c r="G26" s="107">
        <f t="shared" si="0"/>
        <v>1.8925200039364418</v>
      </c>
      <c r="H26" s="106">
        <v>528.39599999999996</v>
      </c>
      <c r="I26" s="96">
        <f t="shared" si="1"/>
        <v>-176000</v>
      </c>
      <c r="J26" s="29" t="s">
        <v>244</v>
      </c>
      <c r="K26" s="29" t="s">
        <v>24</v>
      </c>
      <c r="L26" s="29" t="s">
        <v>1005</v>
      </c>
      <c r="M26" s="89" t="s">
        <v>25</v>
      </c>
      <c r="N26" s="29" t="s">
        <v>26</v>
      </c>
    </row>
    <row r="27" spans="1:14" x14ac:dyDescent="0.25">
      <c r="A27" s="92">
        <v>43160</v>
      </c>
      <c r="B27" s="29" t="s">
        <v>346</v>
      </c>
      <c r="C27" s="29" t="s">
        <v>308</v>
      </c>
      <c r="D27" s="94" t="s">
        <v>22</v>
      </c>
      <c r="E27" s="87"/>
      <c r="F27" s="87">
        <v>1000</v>
      </c>
      <c r="G27" s="107">
        <f t="shared" si="0"/>
        <v>1.8925200039364418</v>
      </c>
      <c r="H27" s="106">
        <v>528.39599999999996</v>
      </c>
      <c r="I27" s="96">
        <f t="shared" si="1"/>
        <v>-177000</v>
      </c>
      <c r="J27" s="29" t="s">
        <v>244</v>
      </c>
      <c r="K27" s="29" t="s">
        <v>24</v>
      </c>
      <c r="L27" s="29" t="s">
        <v>1005</v>
      </c>
      <c r="M27" s="89" t="s">
        <v>25</v>
      </c>
      <c r="N27" s="29" t="s">
        <v>26</v>
      </c>
    </row>
    <row r="28" spans="1:14" x14ac:dyDescent="0.25">
      <c r="A28" s="92">
        <v>43160</v>
      </c>
      <c r="B28" s="29" t="s">
        <v>345</v>
      </c>
      <c r="C28" s="89" t="s">
        <v>21</v>
      </c>
      <c r="D28" s="94" t="s">
        <v>22</v>
      </c>
      <c r="E28" s="87"/>
      <c r="F28" s="87">
        <v>1000</v>
      </c>
      <c r="G28" s="107">
        <f t="shared" si="0"/>
        <v>1.8925200039364418</v>
      </c>
      <c r="H28" s="106">
        <v>528.39599999999996</v>
      </c>
      <c r="I28" s="96">
        <f t="shared" si="1"/>
        <v>-178000</v>
      </c>
      <c r="J28" s="29" t="s">
        <v>244</v>
      </c>
      <c r="K28" s="29" t="s">
        <v>24</v>
      </c>
      <c r="L28" s="29" t="s">
        <v>1005</v>
      </c>
      <c r="M28" s="89" t="s">
        <v>25</v>
      </c>
      <c r="N28" s="29" t="s">
        <v>26</v>
      </c>
    </row>
    <row r="29" spans="1:14" x14ac:dyDescent="0.25">
      <c r="A29" s="92">
        <v>43160</v>
      </c>
      <c r="B29" s="29" t="s">
        <v>485</v>
      </c>
      <c r="C29" s="89" t="s">
        <v>21</v>
      </c>
      <c r="D29" s="29" t="s">
        <v>225</v>
      </c>
      <c r="E29" s="87"/>
      <c r="F29" s="87">
        <v>1500</v>
      </c>
      <c r="G29" s="107">
        <f t="shared" si="0"/>
        <v>2.8387800059046628</v>
      </c>
      <c r="H29" s="106">
        <v>528.39599999999996</v>
      </c>
      <c r="I29" s="96">
        <f t="shared" si="1"/>
        <v>-179500</v>
      </c>
      <c r="J29" s="29" t="s">
        <v>231</v>
      </c>
      <c r="K29" s="94" t="s">
        <v>24</v>
      </c>
      <c r="L29" s="29" t="s">
        <v>1004</v>
      </c>
      <c r="M29" s="89" t="s">
        <v>25</v>
      </c>
      <c r="N29" s="89" t="s">
        <v>26</v>
      </c>
    </row>
    <row r="30" spans="1:14" s="114" customFormat="1" x14ac:dyDescent="0.25">
      <c r="A30" s="92">
        <v>43160</v>
      </c>
      <c r="B30" s="29" t="s">
        <v>1011</v>
      </c>
      <c r="C30" s="29" t="s">
        <v>37</v>
      </c>
      <c r="D30" s="29" t="s">
        <v>225</v>
      </c>
      <c r="E30" s="87"/>
      <c r="F30" s="87">
        <v>1000</v>
      </c>
      <c r="G30" s="107">
        <f t="shared" si="0"/>
        <v>1.8925200039364418</v>
      </c>
      <c r="H30" s="106">
        <v>528.39599999999996</v>
      </c>
      <c r="I30" s="96">
        <f t="shared" si="1"/>
        <v>-180500</v>
      </c>
      <c r="J30" s="29" t="s">
        <v>231</v>
      </c>
      <c r="K30" s="94" t="s">
        <v>424</v>
      </c>
      <c r="L30" s="29" t="s">
        <v>1004</v>
      </c>
      <c r="M30" s="89" t="s">
        <v>25</v>
      </c>
      <c r="N30" s="89" t="s">
        <v>34</v>
      </c>
    </row>
    <row r="31" spans="1:14" x14ac:dyDescent="0.25">
      <c r="A31" s="92">
        <v>43160</v>
      </c>
      <c r="B31" s="29" t="s">
        <v>486</v>
      </c>
      <c r="C31" s="89" t="s">
        <v>21</v>
      </c>
      <c r="D31" s="29" t="s">
        <v>225</v>
      </c>
      <c r="E31" s="87"/>
      <c r="F31" s="87">
        <v>2500</v>
      </c>
      <c r="G31" s="107">
        <f t="shared" si="0"/>
        <v>4.731300009841104</v>
      </c>
      <c r="H31" s="106">
        <v>528.39599999999996</v>
      </c>
      <c r="I31" s="96">
        <f t="shared" si="1"/>
        <v>-183000</v>
      </c>
      <c r="J31" s="29" t="s">
        <v>231</v>
      </c>
      <c r="K31" s="94" t="s">
        <v>24</v>
      </c>
      <c r="L31" s="29" t="s">
        <v>1004</v>
      </c>
      <c r="M31" s="89" t="s">
        <v>25</v>
      </c>
      <c r="N31" s="89" t="s">
        <v>26</v>
      </c>
    </row>
    <row r="32" spans="1:14" x14ac:dyDescent="0.25">
      <c r="A32" s="92">
        <v>43160</v>
      </c>
      <c r="B32" s="29" t="s">
        <v>487</v>
      </c>
      <c r="C32" s="89" t="s">
        <v>21</v>
      </c>
      <c r="D32" s="29" t="s">
        <v>225</v>
      </c>
      <c r="E32" s="87"/>
      <c r="F32" s="87">
        <v>10000</v>
      </c>
      <c r="G32" s="107">
        <f t="shared" si="0"/>
        <v>18.925200039364416</v>
      </c>
      <c r="H32" s="106">
        <v>528.39599999999996</v>
      </c>
      <c r="I32" s="96">
        <f t="shared" si="1"/>
        <v>-193000</v>
      </c>
      <c r="J32" s="29" t="s">
        <v>231</v>
      </c>
      <c r="K32" s="94" t="s">
        <v>24</v>
      </c>
      <c r="L32" s="29" t="s">
        <v>1004</v>
      </c>
      <c r="M32" s="89" t="s">
        <v>25</v>
      </c>
      <c r="N32" s="89" t="s">
        <v>26</v>
      </c>
    </row>
    <row r="33" spans="1:14" x14ac:dyDescent="0.25">
      <c r="A33" s="92">
        <v>43160</v>
      </c>
      <c r="B33" s="29" t="s">
        <v>488</v>
      </c>
      <c r="C33" s="89" t="s">
        <v>21</v>
      </c>
      <c r="D33" s="29" t="s">
        <v>225</v>
      </c>
      <c r="E33" s="87"/>
      <c r="F33" s="87">
        <v>2000</v>
      </c>
      <c r="G33" s="107">
        <f t="shared" si="0"/>
        <v>3.7850400078728836</v>
      </c>
      <c r="H33" s="106">
        <v>528.39599999999996</v>
      </c>
      <c r="I33" s="96">
        <f t="shared" si="1"/>
        <v>-195000</v>
      </c>
      <c r="J33" s="29" t="s">
        <v>231</v>
      </c>
      <c r="K33" s="94" t="s">
        <v>24</v>
      </c>
      <c r="L33" s="29" t="s">
        <v>1004</v>
      </c>
      <c r="M33" s="89" t="s">
        <v>25</v>
      </c>
      <c r="N33" s="89" t="s">
        <v>26</v>
      </c>
    </row>
    <row r="34" spans="1:14" x14ac:dyDescent="0.25">
      <c r="A34" s="92">
        <v>43160</v>
      </c>
      <c r="B34" s="29" t="s">
        <v>589</v>
      </c>
      <c r="C34" s="89" t="s">
        <v>21</v>
      </c>
      <c r="D34" s="29" t="s">
        <v>225</v>
      </c>
      <c r="E34" s="87"/>
      <c r="F34" s="88">
        <v>1000</v>
      </c>
      <c r="G34" s="107">
        <f t="shared" si="0"/>
        <v>1.8925200039364418</v>
      </c>
      <c r="H34" s="106">
        <v>528.39599999999996</v>
      </c>
      <c r="I34" s="96">
        <f t="shared" si="1"/>
        <v>-196000</v>
      </c>
      <c r="J34" s="29" t="s">
        <v>228</v>
      </c>
      <c r="K34" s="29" t="s">
        <v>24</v>
      </c>
      <c r="L34" s="29" t="s">
        <v>1004</v>
      </c>
      <c r="M34" s="89" t="s">
        <v>25</v>
      </c>
      <c r="N34" s="29" t="s">
        <v>590</v>
      </c>
    </row>
    <row r="35" spans="1:14" s="114" customFormat="1" x14ac:dyDescent="0.25">
      <c r="A35" s="92">
        <v>43160</v>
      </c>
      <c r="B35" s="29" t="s">
        <v>934</v>
      </c>
      <c r="C35" s="29" t="s">
        <v>37</v>
      </c>
      <c r="D35" s="29" t="s">
        <v>225</v>
      </c>
      <c r="E35" s="87"/>
      <c r="F35" s="88">
        <v>1000</v>
      </c>
      <c r="G35" s="107">
        <f t="shared" si="0"/>
        <v>1.8925200039364418</v>
      </c>
      <c r="H35" s="106">
        <v>528.39599999999996</v>
      </c>
      <c r="I35" s="96">
        <f t="shared" si="1"/>
        <v>-197000</v>
      </c>
      <c r="J35" s="29" t="s">
        <v>228</v>
      </c>
      <c r="K35" s="29"/>
      <c r="L35" s="29" t="s">
        <v>1004</v>
      </c>
      <c r="M35" s="89" t="s">
        <v>25</v>
      </c>
      <c r="N35" s="89" t="s">
        <v>34</v>
      </c>
    </row>
    <row r="36" spans="1:14" x14ac:dyDescent="0.25">
      <c r="A36" s="92">
        <v>43160</v>
      </c>
      <c r="B36" s="29" t="s">
        <v>591</v>
      </c>
      <c r="C36" s="89" t="s">
        <v>21</v>
      </c>
      <c r="D36" s="29" t="s">
        <v>225</v>
      </c>
      <c r="E36" s="87"/>
      <c r="F36" s="88">
        <v>3000</v>
      </c>
      <c r="G36" s="107">
        <f t="shared" si="0"/>
        <v>5.6775600118093257</v>
      </c>
      <c r="H36" s="106">
        <v>528.39599999999996</v>
      </c>
      <c r="I36" s="96">
        <f t="shared" si="1"/>
        <v>-200000</v>
      </c>
      <c r="J36" s="29" t="s">
        <v>228</v>
      </c>
      <c r="K36" s="29" t="s">
        <v>24</v>
      </c>
      <c r="L36" s="29" t="s">
        <v>1004</v>
      </c>
      <c r="M36" s="89" t="s">
        <v>25</v>
      </c>
      <c r="N36" s="29" t="s">
        <v>590</v>
      </c>
    </row>
    <row r="37" spans="1:14" x14ac:dyDescent="0.25">
      <c r="A37" s="92">
        <v>43160</v>
      </c>
      <c r="B37" s="29" t="s">
        <v>592</v>
      </c>
      <c r="C37" s="89" t="s">
        <v>21</v>
      </c>
      <c r="D37" s="29" t="s">
        <v>225</v>
      </c>
      <c r="E37" s="87"/>
      <c r="F37" s="88">
        <v>6000</v>
      </c>
      <c r="G37" s="107">
        <f t="shared" si="0"/>
        <v>11.355120023618651</v>
      </c>
      <c r="H37" s="106">
        <v>528.39599999999996</v>
      </c>
      <c r="I37" s="96">
        <f t="shared" si="1"/>
        <v>-206000</v>
      </c>
      <c r="J37" s="29" t="s">
        <v>228</v>
      </c>
      <c r="K37" s="29" t="s">
        <v>24</v>
      </c>
      <c r="L37" s="29" t="s">
        <v>1004</v>
      </c>
      <c r="M37" s="89" t="s">
        <v>25</v>
      </c>
      <c r="N37" s="29" t="s">
        <v>590</v>
      </c>
    </row>
    <row r="38" spans="1:14" x14ac:dyDescent="0.25">
      <c r="A38" s="92">
        <v>43160</v>
      </c>
      <c r="B38" s="29" t="s">
        <v>927</v>
      </c>
      <c r="C38" s="89" t="s">
        <v>21</v>
      </c>
      <c r="D38" s="29" t="s">
        <v>225</v>
      </c>
      <c r="E38" s="87"/>
      <c r="F38" s="88">
        <v>5000</v>
      </c>
      <c r="G38" s="107">
        <f t="shared" si="0"/>
        <v>9.462600019682208</v>
      </c>
      <c r="H38" s="106">
        <v>528.39599999999996</v>
      </c>
      <c r="I38" s="96">
        <f t="shared" si="1"/>
        <v>-211000</v>
      </c>
      <c r="J38" s="29" t="s">
        <v>228</v>
      </c>
      <c r="K38" s="29" t="s">
        <v>24</v>
      </c>
      <c r="L38" s="29" t="s">
        <v>1004</v>
      </c>
      <c r="M38" s="89" t="s">
        <v>25</v>
      </c>
      <c r="N38" s="29" t="s">
        <v>590</v>
      </c>
    </row>
    <row r="39" spans="1:14" x14ac:dyDescent="0.25">
      <c r="A39" s="92">
        <v>43160</v>
      </c>
      <c r="B39" s="89" t="s">
        <v>625</v>
      </c>
      <c r="C39" s="89" t="s">
        <v>21</v>
      </c>
      <c r="D39" s="94" t="s">
        <v>22</v>
      </c>
      <c r="E39" s="96"/>
      <c r="F39" s="96">
        <v>500</v>
      </c>
      <c r="G39" s="107">
        <f t="shared" si="0"/>
        <v>0.94626000196822091</v>
      </c>
      <c r="H39" s="106">
        <v>528.39599999999996</v>
      </c>
      <c r="I39" s="96">
        <f t="shared" si="1"/>
        <v>-211500</v>
      </c>
      <c r="J39" s="89" t="s">
        <v>98</v>
      </c>
      <c r="K39" s="89" t="s">
        <v>24</v>
      </c>
      <c r="L39" s="29" t="s">
        <v>1005</v>
      </c>
      <c r="M39" s="89" t="s">
        <v>25</v>
      </c>
      <c r="N39" s="89" t="s">
        <v>26</v>
      </c>
    </row>
    <row r="40" spans="1:14" s="114" customFormat="1" x14ac:dyDescent="0.25">
      <c r="A40" s="92">
        <v>43160</v>
      </c>
      <c r="B40" s="89" t="s">
        <v>1009</v>
      </c>
      <c r="C40" s="89" t="s">
        <v>626</v>
      </c>
      <c r="D40" s="89" t="s">
        <v>53</v>
      </c>
      <c r="E40" s="96"/>
      <c r="F40" s="96">
        <v>1000</v>
      </c>
      <c r="G40" s="107">
        <f t="shared" si="0"/>
        <v>1.8925200039364418</v>
      </c>
      <c r="H40" s="106">
        <v>528.39599999999996</v>
      </c>
      <c r="I40" s="96">
        <f t="shared" si="1"/>
        <v>-212500</v>
      </c>
      <c r="J40" s="89" t="s">
        <v>98</v>
      </c>
      <c r="K40" s="89">
        <v>16588</v>
      </c>
      <c r="L40" s="29" t="s">
        <v>1004</v>
      </c>
      <c r="M40" s="89" t="s">
        <v>25</v>
      </c>
      <c r="N40" s="89" t="s">
        <v>34</v>
      </c>
    </row>
    <row r="41" spans="1:14" x14ac:dyDescent="0.25">
      <c r="A41" s="92">
        <v>43160</v>
      </c>
      <c r="B41" s="89" t="s">
        <v>627</v>
      </c>
      <c r="C41" s="89" t="s">
        <v>21</v>
      </c>
      <c r="D41" s="94" t="s">
        <v>22</v>
      </c>
      <c r="E41" s="96"/>
      <c r="F41" s="96">
        <v>500</v>
      </c>
      <c r="G41" s="107">
        <f t="shared" si="0"/>
        <v>0.94626000196822091</v>
      </c>
      <c r="H41" s="106">
        <v>528.39599999999996</v>
      </c>
      <c r="I41" s="96">
        <f t="shared" si="1"/>
        <v>-213000</v>
      </c>
      <c r="J41" s="89" t="s">
        <v>98</v>
      </c>
      <c r="K41" s="89" t="s">
        <v>24</v>
      </c>
      <c r="L41" s="29" t="s">
        <v>1005</v>
      </c>
      <c r="M41" s="89" t="s">
        <v>25</v>
      </c>
      <c r="N41" s="89" t="s">
        <v>26</v>
      </c>
    </row>
    <row r="42" spans="1:14" x14ac:dyDescent="0.25">
      <c r="A42" s="92">
        <v>43160</v>
      </c>
      <c r="B42" s="89" t="s">
        <v>628</v>
      </c>
      <c r="C42" s="89" t="s">
        <v>21</v>
      </c>
      <c r="D42" s="94" t="s">
        <v>22</v>
      </c>
      <c r="E42" s="96"/>
      <c r="F42" s="96">
        <v>500</v>
      </c>
      <c r="G42" s="107">
        <f t="shared" si="0"/>
        <v>0.94626000196822091</v>
      </c>
      <c r="H42" s="106">
        <v>528.39599999999996</v>
      </c>
      <c r="I42" s="96">
        <f t="shared" si="1"/>
        <v>-213500</v>
      </c>
      <c r="J42" s="89" t="s">
        <v>98</v>
      </c>
      <c r="K42" s="89" t="s">
        <v>24</v>
      </c>
      <c r="L42" s="29" t="s">
        <v>1005</v>
      </c>
      <c r="M42" s="89" t="s">
        <v>25</v>
      </c>
      <c r="N42" s="89" t="s">
        <v>26</v>
      </c>
    </row>
    <row r="43" spans="1:14" x14ac:dyDescent="0.25">
      <c r="A43" s="92">
        <v>43160</v>
      </c>
      <c r="B43" s="89" t="s">
        <v>629</v>
      </c>
      <c r="C43" s="89" t="s">
        <v>21</v>
      </c>
      <c r="D43" s="94" t="s">
        <v>22</v>
      </c>
      <c r="E43" s="96"/>
      <c r="F43" s="96">
        <v>1000</v>
      </c>
      <c r="G43" s="107">
        <f t="shared" si="0"/>
        <v>1.8925200039364418</v>
      </c>
      <c r="H43" s="106">
        <v>528.39599999999996</v>
      </c>
      <c r="I43" s="96">
        <f t="shared" si="1"/>
        <v>-214500</v>
      </c>
      <c r="J43" s="89" t="s">
        <v>98</v>
      </c>
      <c r="K43" s="89" t="s">
        <v>24</v>
      </c>
      <c r="L43" s="29" t="s">
        <v>1005</v>
      </c>
      <c r="M43" s="89" t="s">
        <v>25</v>
      </c>
      <c r="N43" s="89" t="s">
        <v>26</v>
      </c>
    </row>
    <row r="44" spans="1:14" x14ac:dyDescent="0.25">
      <c r="A44" s="92">
        <v>43160</v>
      </c>
      <c r="B44" s="29" t="s">
        <v>691</v>
      </c>
      <c r="C44" s="89" t="s">
        <v>21</v>
      </c>
      <c r="D44" s="29" t="s">
        <v>225</v>
      </c>
      <c r="E44" s="90"/>
      <c r="F44" s="87">
        <v>1000</v>
      </c>
      <c r="G44" s="107">
        <f t="shared" si="0"/>
        <v>1.8925200039364418</v>
      </c>
      <c r="H44" s="106">
        <v>528.39599999999996</v>
      </c>
      <c r="I44" s="96">
        <f t="shared" si="1"/>
        <v>-215500</v>
      </c>
      <c r="J44" s="29" t="s">
        <v>240</v>
      </c>
      <c r="K44" s="29" t="s">
        <v>558</v>
      </c>
      <c r="L44" s="29" t="s">
        <v>1004</v>
      </c>
      <c r="M44" s="89" t="s">
        <v>25</v>
      </c>
      <c r="N44" s="89" t="s">
        <v>26</v>
      </c>
    </row>
    <row r="45" spans="1:14" x14ac:dyDescent="0.25">
      <c r="A45" s="92">
        <v>43160</v>
      </c>
      <c r="B45" s="29" t="s">
        <v>692</v>
      </c>
      <c r="C45" s="89" t="s">
        <v>21</v>
      </c>
      <c r="D45" s="29" t="s">
        <v>225</v>
      </c>
      <c r="E45" s="90"/>
      <c r="F45" s="87">
        <v>1000</v>
      </c>
      <c r="G45" s="107">
        <f t="shared" si="0"/>
        <v>1.8925200039364418</v>
      </c>
      <c r="H45" s="106">
        <v>528.39599999999996</v>
      </c>
      <c r="I45" s="96">
        <f t="shared" si="1"/>
        <v>-216500</v>
      </c>
      <c r="J45" s="29" t="s">
        <v>240</v>
      </c>
      <c r="K45" s="29" t="s">
        <v>558</v>
      </c>
      <c r="L45" s="29" t="s">
        <v>1004</v>
      </c>
      <c r="M45" s="89" t="s">
        <v>25</v>
      </c>
      <c r="N45" s="89" t="s">
        <v>26</v>
      </c>
    </row>
    <row r="46" spans="1:14" x14ac:dyDescent="0.25">
      <c r="A46" s="92">
        <v>43160</v>
      </c>
      <c r="B46" s="29" t="s">
        <v>693</v>
      </c>
      <c r="C46" s="89" t="s">
        <v>21</v>
      </c>
      <c r="D46" s="29" t="s">
        <v>225</v>
      </c>
      <c r="E46" s="90"/>
      <c r="F46" s="87">
        <v>4000</v>
      </c>
      <c r="G46" s="107">
        <f t="shared" si="0"/>
        <v>7.5700800157457673</v>
      </c>
      <c r="H46" s="106">
        <v>528.39599999999996</v>
      </c>
      <c r="I46" s="96">
        <f t="shared" si="1"/>
        <v>-220500</v>
      </c>
      <c r="J46" s="29" t="s">
        <v>240</v>
      </c>
      <c r="K46" s="29" t="s">
        <v>558</v>
      </c>
      <c r="L46" s="29" t="s">
        <v>1004</v>
      </c>
      <c r="M46" s="89" t="s">
        <v>25</v>
      </c>
      <c r="N46" s="89" t="s">
        <v>26</v>
      </c>
    </row>
    <row r="47" spans="1:14" s="114" customFormat="1" x14ac:dyDescent="0.25">
      <c r="A47" s="92">
        <v>43160</v>
      </c>
      <c r="B47" s="29" t="s">
        <v>694</v>
      </c>
      <c r="C47" s="89" t="s">
        <v>43</v>
      </c>
      <c r="D47" s="29" t="s">
        <v>225</v>
      </c>
      <c r="E47" s="90"/>
      <c r="F47" s="87">
        <v>15000</v>
      </c>
      <c r="G47" s="107">
        <f t="shared" si="0"/>
        <v>28.387800059046626</v>
      </c>
      <c r="H47" s="106">
        <v>528.39599999999996</v>
      </c>
      <c r="I47" s="96">
        <f t="shared" si="1"/>
        <v>-235500</v>
      </c>
      <c r="J47" s="29" t="s">
        <v>240</v>
      </c>
      <c r="K47" s="29">
        <v>80</v>
      </c>
      <c r="L47" s="29" t="s">
        <v>1004</v>
      </c>
      <c r="M47" s="89" t="s">
        <v>25</v>
      </c>
      <c r="N47" s="89" t="s">
        <v>34</v>
      </c>
    </row>
    <row r="48" spans="1:14" x14ac:dyDescent="0.25">
      <c r="A48" s="92">
        <v>43160</v>
      </c>
      <c r="B48" s="29" t="s">
        <v>753</v>
      </c>
      <c r="C48" s="89" t="s">
        <v>21</v>
      </c>
      <c r="D48" s="94" t="s">
        <v>22</v>
      </c>
      <c r="E48" s="87"/>
      <c r="F48" s="87">
        <v>500</v>
      </c>
      <c r="G48" s="107">
        <f t="shared" si="0"/>
        <v>0.94626000196822091</v>
      </c>
      <c r="H48" s="106">
        <v>528.39599999999996</v>
      </c>
      <c r="I48" s="96">
        <f t="shared" si="1"/>
        <v>-236000</v>
      </c>
      <c r="J48" s="29" t="s">
        <v>251</v>
      </c>
      <c r="K48" s="29" t="s">
        <v>24</v>
      </c>
      <c r="L48" s="29" t="s">
        <v>1005</v>
      </c>
      <c r="M48" s="89" t="s">
        <v>25</v>
      </c>
      <c r="N48" s="89" t="s">
        <v>26</v>
      </c>
    </row>
    <row r="49" spans="1:14" x14ac:dyDescent="0.25">
      <c r="A49" s="92">
        <v>43160</v>
      </c>
      <c r="B49" s="29" t="s">
        <v>754</v>
      </c>
      <c r="C49" s="89" t="s">
        <v>21</v>
      </c>
      <c r="D49" s="94" t="s">
        <v>22</v>
      </c>
      <c r="E49" s="87"/>
      <c r="F49" s="87">
        <v>500</v>
      </c>
      <c r="G49" s="107">
        <f t="shared" si="0"/>
        <v>0.94626000196822091</v>
      </c>
      <c r="H49" s="106">
        <v>528.39599999999996</v>
      </c>
      <c r="I49" s="96">
        <f t="shared" si="1"/>
        <v>-236500</v>
      </c>
      <c r="J49" s="29" t="s">
        <v>251</v>
      </c>
      <c r="K49" s="29" t="s">
        <v>24</v>
      </c>
      <c r="L49" s="29" t="s">
        <v>1005</v>
      </c>
      <c r="M49" s="89" t="s">
        <v>25</v>
      </c>
      <c r="N49" s="89" t="s">
        <v>26</v>
      </c>
    </row>
    <row r="50" spans="1:14" x14ac:dyDescent="0.25">
      <c r="A50" s="92">
        <v>43160</v>
      </c>
      <c r="B50" s="29" t="s">
        <v>119</v>
      </c>
      <c r="C50" s="29" t="s">
        <v>63</v>
      </c>
      <c r="D50" s="94" t="s">
        <v>22</v>
      </c>
      <c r="E50" s="87"/>
      <c r="F50" s="87">
        <v>2100</v>
      </c>
      <c r="G50" s="107">
        <f t="shared" si="0"/>
        <v>3.9742920082665276</v>
      </c>
      <c r="H50" s="106">
        <v>528.39599999999996</v>
      </c>
      <c r="I50" s="96">
        <f t="shared" si="1"/>
        <v>-238600</v>
      </c>
      <c r="J50" s="29" t="s">
        <v>251</v>
      </c>
      <c r="K50" s="29" t="s">
        <v>24</v>
      </c>
      <c r="L50" s="29" t="s">
        <v>1005</v>
      </c>
      <c r="M50" s="89" t="s">
        <v>25</v>
      </c>
      <c r="N50" s="89" t="s">
        <v>26</v>
      </c>
    </row>
    <row r="51" spans="1:14" x14ac:dyDescent="0.25">
      <c r="A51" s="92">
        <v>43160</v>
      </c>
      <c r="B51" s="29" t="s">
        <v>931</v>
      </c>
      <c r="C51" s="89" t="s">
        <v>21</v>
      </c>
      <c r="D51" s="94" t="s">
        <v>22</v>
      </c>
      <c r="E51" s="87"/>
      <c r="F51" s="87">
        <v>1000</v>
      </c>
      <c r="G51" s="107">
        <f t="shared" si="0"/>
        <v>1.8925200039364418</v>
      </c>
      <c r="H51" s="106">
        <v>528.39599999999996</v>
      </c>
      <c r="I51" s="96">
        <f t="shared" si="1"/>
        <v>-239600</v>
      </c>
      <c r="J51" s="29" t="s">
        <v>251</v>
      </c>
      <c r="K51" s="29" t="s">
        <v>24</v>
      </c>
      <c r="L51" s="29" t="s">
        <v>1005</v>
      </c>
      <c r="M51" s="89" t="s">
        <v>25</v>
      </c>
      <c r="N51" s="89" t="s">
        <v>26</v>
      </c>
    </row>
    <row r="52" spans="1:14" x14ac:dyDescent="0.25">
      <c r="A52" s="92">
        <v>43160</v>
      </c>
      <c r="B52" s="29" t="s">
        <v>755</v>
      </c>
      <c r="C52" s="89" t="s">
        <v>21</v>
      </c>
      <c r="D52" s="94" t="s">
        <v>22</v>
      </c>
      <c r="E52" s="87"/>
      <c r="F52" s="87">
        <v>500</v>
      </c>
      <c r="G52" s="107">
        <f t="shared" si="0"/>
        <v>0.94626000196822091</v>
      </c>
      <c r="H52" s="106">
        <v>528.39599999999996</v>
      </c>
      <c r="I52" s="96">
        <f t="shared" si="1"/>
        <v>-240100</v>
      </c>
      <c r="J52" s="29" t="s">
        <v>251</v>
      </c>
      <c r="K52" s="29" t="s">
        <v>24</v>
      </c>
      <c r="L52" s="29" t="s">
        <v>1005</v>
      </c>
      <c r="M52" s="89" t="s">
        <v>25</v>
      </c>
      <c r="N52" s="89" t="s">
        <v>26</v>
      </c>
    </row>
    <row r="53" spans="1:14" x14ac:dyDescent="0.25">
      <c r="A53" s="92">
        <v>43160</v>
      </c>
      <c r="B53" s="29" t="s">
        <v>756</v>
      </c>
      <c r="C53" s="89" t="s">
        <v>21</v>
      </c>
      <c r="D53" s="94" t="s">
        <v>22</v>
      </c>
      <c r="E53" s="87"/>
      <c r="F53" s="87">
        <v>500</v>
      </c>
      <c r="G53" s="107">
        <f t="shared" si="0"/>
        <v>0.94626000196822091</v>
      </c>
      <c r="H53" s="106">
        <v>528.39599999999996</v>
      </c>
      <c r="I53" s="96">
        <f t="shared" si="1"/>
        <v>-240600</v>
      </c>
      <c r="J53" s="29" t="s">
        <v>251</v>
      </c>
      <c r="K53" s="29" t="s">
        <v>24</v>
      </c>
      <c r="L53" s="29" t="s">
        <v>1005</v>
      </c>
      <c r="M53" s="89" t="s">
        <v>25</v>
      </c>
      <c r="N53" s="89" t="s">
        <v>26</v>
      </c>
    </row>
    <row r="54" spans="1:14" x14ac:dyDescent="0.25">
      <c r="A54" s="92">
        <v>43160</v>
      </c>
      <c r="B54" s="29" t="s">
        <v>119</v>
      </c>
      <c r="C54" s="29" t="s">
        <v>63</v>
      </c>
      <c r="D54" s="94" t="s">
        <v>22</v>
      </c>
      <c r="E54" s="87"/>
      <c r="F54" s="87">
        <v>8000</v>
      </c>
      <c r="G54" s="107">
        <f t="shared" si="0"/>
        <v>15.140160031491535</v>
      </c>
      <c r="H54" s="106">
        <v>528.39599999999996</v>
      </c>
      <c r="I54" s="96">
        <f t="shared" si="1"/>
        <v>-248600</v>
      </c>
      <c r="J54" s="29" t="s">
        <v>251</v>
      </c>
      <c r="K54" s="29" t="s">
        <v>24</v>
      </c>
      <c r="L54" s="29" t="s">
        <v>1005</v>
      </c>
      <c r="M54" s="89" t="s">
        <v>25</v>
      </c>
      <c r="N54" s="89" t="s">
        <v>26</v>
      </c>
    </row>
    <row r="55" spans="1:14" x14ac:dyDescent="0.25">
      <c r="A55" s="92">
        <v>43160</v>
      </c>
      <c r="B55" s="29" t="s">
        <v>757</v>
      </c>
      <c r="C55" s="89" t="s">
        <v>21</v>
      </c>
      <c r="D55" s="94" t="s">
        <v>22</v>
      </c>
      <c r="E55" s="87"/>
      <c r="F55" s="87">
        <v>500</v>
      </c>
      <c r="G55" s="107">
        <f t="shared" si="0"/>
        <v>0.94626000196822091</v>
      </c>
      <c r="H55" s="106">
        <v>528.39599999999996</v>
      </c>
      <c r="I55" s="96">
        <f t="shared" si="1"/>
        <v>-249100</v>
      </c>
      <c r="J55" s="29" t="s">
        <v>251</v>
      </c>
      <c r="K55" s="29" t="s">
        <v>24</v>
      </c>
      <c r="L55" s="29" t="s">
        <v>1005</v>
      </c>
      <c r="M55" s="89" t="s">
        <v>25</v>
      </c>
      <c r="N55" s="89" t="s">
        <v>26</v>
      </c>
    </row>
    <row r="56" spans="1:14" x14ac:dyDescent="0.25">
      <c r="A56" s="92">
        <v>43160</v>
      </c>
      <c r="B56" s="97" t="s">
        <v>812</v>
      </c>
      <c r="C56" s="89" t="s">
        <v>21</v>
      </c>
      <c r="D56" s="29" t="s">
        <v>225</v>
      </c>
      <c r="E56" s="95"/>
      <c r="F56" s="95">
        <v>2500</v>
      </c>
      <c r="G56" s="107">
        <f t="shared" si="0"/>
        <v>4.731300009841104</v>
      </c>
      <c r="H56" s="106">
        <v>528.39599999999996</v>
      </c>
      <c r="I56" s="96">
        <f t="shared" si="1"/>
        <v>-251600</v>
      </c>
      <c r="J56" s="97" t="s">
        <v>224</v>
      </c>
      <c r="K56" s="97" t="s">
        <v>24</v>
      </c>
      <c r="L56" s="29" t="s">
        <v>1004</v>
      </c>
      <c r="M56" s="89" t="s">
        <v>25</v>
      </c>
      <c r="N56" s="89" t="s">
        <v>26</v>
      </c>
    </row>
    <row r="57" spans="1:14" s="114" customFormat="1" x14ac:dyDescent="0.25">
      <c r="A57" s="92">
        <v>43160</v>
      </c>
      <c r="B57" s="97" t="s">
        <v>1012</v>
      </c>
      <c r="C57" s="97" t="s">
        <v>37</v>
      </c>
      <c r="D57" s="29" t="s">
        <v>225</v>
      </c>
      <c r="E57" s="95"/>
      <c r="F57" s="95">
        <v>1000</v>
      </c>
      <c r="G57" s="107">
        <f t="shared" si="0"/>
        <v>1.8925200039364418</v>
      </c>
      <c r="H57" s="106">
        <v>528.39599999999996</v>
      </c>
      <c r="I57" s="96">
        <f t="shared" si="1"/>
        <v>-252600</v>
      </c>
      <c r="J57" s="97" t="s">
        <v>224</v>
      </c>
      <c r="K57" s="97" t="s">
        <v>99</v>
      </c>
      <c r="L57" s="29" t="s">
        <v>1004</v>
      </c>
      <c r="M57" s="89" t="s">
        <v>25</v>
      </c>
      <c r="N57" s="89" t="s">
        <v>34</v>
      </c>
    </row>
    <row r="58" spans="1:14" x14ac:dyDescent="0.25">
      <c r="A58" s="92">
        <v>43160</v>
      </c>
      <c r="B58" s="97" t="s">
        <v>813</v>
      </c>
      <c r="C58" s="89" t="s">
        <v>21</v>
      </c>
      <c r="D58" s="29" t="s">
        <v>225</v>
      </c>
      <c r="E58" s="95"/>
      <c r="F58" s="95">
        <v>1000</v>
      </c>
      <c r="G58" s="107">
        <f t="shared" si="0"/>
        <v>1.8925200039364418</v>
      </c>
      <c r="H58" s="106">
        <v>528.39599999999996</v>
      </c>
      <c r="I58" s="96">
        <f t="shared" si="1"/>
        <v>-253600</v>
      </c>
      <c r="J58" s="97" t="s">
        <v>224</v>
      </c>
      <c r="K58" s="97" t="s">
        <v>24</v>
      </c>
      <c r="L58" s="29" t="s">
        <v>1004</v>
      </c>
      <c r="M58" s="89" t="s">
        <v>25</v>
      </c>
      <c r="N58" s="89" t="s">
        <v>26</v>
      </c>
    </row>
    <row r="59" spans="1:14" x14ac:dyDescent="0.25">
      <c r="A59" s="92">
        <v>43160</v>
      </c>
      <c r="B59" s="97" t="s">
        <v>814</v>
      </c>
      <c r="C59" s="89" t="s">
        <v>21</v>
      </c>
      <c r="D59" s="29" t="s">
        <v>225</v>
      </c>
      <c r="E59" s="95"/>
      <c r="F59" s="95">
        <v>10000</v>
      </c>
      <c r="G59" s="107">
        <f t="shared" si="0"/>
        <v>18.925200039364416</v>
      </c>
      <c r="H59" s="106">
        <v>528.39599999999996</v>
      </c>
      <c r="I59" s="96">
        <f t="shared" si="1"/>
        <v>-263600</v>
      </c>
      <c r="J59" s="97" t="s">
        <v>224</v>
      </c>
      <c r="K59" s="97" t="s">
        <v>24</v>
      </c>
      <c r="L59" s="29" t="s">
        <v>1004</v>
      </c>
      <c r="M59" s="89" t="s">
        <v>25</v>
      </c>
      <c r="N59" s="89" t="s">
        <v>26</v>
      </c>
    </row>
    <row r="60" spans="1:14" x14ac:dyDescent="0.25">
      <c r="A60" s="92">
        <v>43160</v>
      </c>
      <c r="B60" s="97" t="s">
        <v>815</v>
      </c>
      <c r="C60" s="89" t="s">
        <v>21</v>
      </c>
      <c r="D60" s="29" t="s">
        <v>225</v>
      </c>
      <c r="E60" s="95"/>
      <c r="F60" s="95">
        <v>500</v>
      </c>
      <c r="G60" s="107">
        <f t="shared" si="0"/>
        <v>0.94626000196822091</v>
      </c>
      <c r="H60" s="106">
        <v>528.39599999999996</v>
      </c>
      <c r="I60" s="96">
        <f t="shared" si="1"/>
        <v>-264100</v>
      </c>
      <c r="J60" s="97" t="s">
        <v>224</v>
      </c>
      <c r="K60" s="97" t="s">
        <v>24</v>
      </c>
      <c r="L60" s="29" t="s">
        <v>1004</v>
      </c>
      <c r="M60" s="89" t="s">
        <v>25</v>
      </c>
      <c r="N60" s="89" t="s">
        <v>26</v>
      </c>
    </row>
    <row r="61" spans="1:14" s="114" customFormat="1" x14ac:dyDescent="0.25">
      <c r="A61" s="92">
        <v>43160</v>
      </c>
      <c r="B61" s="97" t="s">
        <v>817</v>
      </c>
      <c r="C61" s="89" t="s">
        <v>43</v>
      </c>
      <c r="D61" s="29" t="s">
        <v>225</v>
      </c>
      <c r="E61" s="95"/>
      <c r="F61" s="95">
        <v>15000</v>
      </c>
      <c r="G61" s="107">
        <f t="shared" si="0"/>
        <v>28.387800059046626</v>
      </c>
      <c r="H61" s="106">
        <v>528.39599999999996</v>
      </c>
      <c r="I61" s="96">
        <f t="shared" si="1"/>
        <v>-279100</v>
      </c>
      <c r="J61" s="97" t="s">
        <v>224</v>
      </c>
      <c r="K61" s="97">
        <v>523</v>
      </c>
      <c r="L61" s="29" t="s">
        <v>1004</v>
      </c>
      <c r="M61" s="89" t="s">
        <v>25</v>
      </c>
      <c r="N61" s="89" t="s">
        <v>34</v>
      </c>
    </row>
    <row r="62" spans="1:14" s="114" customFormat="1" x14ac:dyDescent="0.25">
      <c r="A62" s="92">
        <v>43160</v>
      </c>
      <c r="B62" s="29" t="s">
        <v>861</v>
      </c>
      <c r="C62" s="97" t="s">
        <v>908</v>
      </c>
      <c r="D62" s="29" t="s">
        <v>53</v>
      </c>
      <c r="E62" s="90"/>
      <c r="F62" s="87">
        <v>5122</v>
      </c>
      <c r="G62" s="107">
        <f t="shared" si="0"/>
        <v>9.693487460162455</v>
      </c>
      <c r="H62" s="106">
        <v>528.39599999999996</v>
      </c>
      <c r="I62" s="96">
        <f t="shared" si="1"/>
        <v>-284222</v>
      </c>
      <c r="J62" s="97" t="s">
        <v>253</v>
      </c>
      <c r="K62" s="29" t="s">
        <v>860</v>
      </c>
      <c r="L62" s="29" t="s">
        <v>1004</v>
      </c>
      <c r="M62" s="89" t="s">
        <v>25</v>
      </c>
      <c r="N62" s="89" t="s">
        <v>34</v>
      </c>
    </row>
    <row r="63" spans="1:14" s="114" customFormat="1" x14ac:dyDescent="0.25">
      <c r="A63" s="92">
        <v>43160</v>
      </c>
      <c r="B63" s="29" t="s">
        <v>862</v>
      </c>
      <c r="C63" s="97" t="s">
        <v>908</v>
      </c>
      <c r="D63" s="29" t="s">
        <v>53</v>
      </c>
      <c r="E63" s="87"/>
      <c r="F63" s="87">
        <v>3401</v>
      </c>
      <c r="G63" s="107">
        <f t="shared" si="0"/>
        <v>6.4364605333878382</v>
      </c>
      <c r="H63" s="106">
        <v>528.39599999999996</v>
      </c>
      <c r="I63" s="96">
        <f t="shared" si="1"/>
        <v>-287623</v>
      </c>
      <c r="J63" s="97" t="s">
        <v>253</v>
      </c>
      <c r="K63" s="29">
        <v>3592869</v>
      </c>
      <c r="L63" s="29" t="s">
        <v>1004</v>
      </c>
      <c r="M63" s="89" t="s">
        <v>25</v>
      </c>
      <c r="N63" s="89" t="s">
        <v>34</v>
      </c>
    </row>
    <row r="64" spans="1:14" s="114" customFormat="1" x14ac:dyDescent="0.25">
      <c r="A64" s="92">
        <v>43160</v>
      </c>
      <c r="B64" s="29" t="s">
        <v>907</v>
      </c>
      <c r="C64" s="29" t="s">
        <v>308</v>
      </c>
      <c r="D64" s="94" t="s">
        <v>22</v>
      </c>
      <c r="E64" s="90"/>
      <c r="F64" s="87">
        <v>193600</v>
      </c>
      <c r="G64" s="107">
        <f t="shared" si="0"/>
        <v>366.39187276209515</v>
      </c>
      <c r="H64" s="106">
        <v>528.39599999999996</v>
      </c>
      <c r="I64" s="96">
        <f t="shared" si="1"/>
        <v>-481223</v>
      </c>
      <c r="J64" s="97" t="s">
        <v>253</v>
      </c>
      <c r="K64" s="29">
        <v>3592869</v>
      </c>
      <c r="L64" s="29" t="s">
        <v>1005</v>
      </c>
      <c r="M64" s="89" t="s">
        <v>25</v>
      </c>
      <c r="N64" s="89" t="s">
        <v>34</v>
      </c>
    </row>
    <row r="65" spans="1:14" s="114" customFormat="1" x14ac:dyDescent="0.25">
      <c r="A65" s="92">
        <v>43161</v>
      </c>
      <c r="B65" s="89" t="s">
        <v>630</v>
      </c>
      <c r="C65" s="89" t="s">
        <v>21</v>
      </c>
      <c r="D65" s="94" t="s">
        <v>22</v>
      </c>
      <c r="E65" s="96"/>
      <c r="F65" s="96">
        <v>20000</v>
      </c>
      <c r="G65" s="107">
        <f>+F65/H65</f>
        <v>37.850400078728832</v>
      </c>
      <c r="H65" s="106">
        <v>528.39599999999996</v>
      </c>
      <c r="I65" s="96">
        <f t="shared" si="1"/>
        <v>-501223</v>
      </c>
      <c r="J65" s="89" t="s">
        <v>98</v>
      </c>
      <c r="K65" s="89" t="s">
        <v>631</v>
      </c>
      <c r="L65" s="29" t="s">
        <v>1005</v>
      </c>
      <c r="M65" s="89" t="s">
        <v>25</v>
      </c>
      <c r="N65" s="89" t="s">
        <v>34</v>
      </c>
    </row>
    <row r="66" spans="1:14" s="114" customFormat="1" x14ac:dyDescent="0.25">
      <c r="A66" s="92">
        <v>43161</v>
      </c>
      <c r="B66" s="89" t="s">
        <v>632</v>
      </c>
      <c r="C66" s="89" t="s">
        <v>21</v>
      </c>
      <c r="D66" s="94" t="s">
        <v>22</v>
      </c>
      <c r="E66" s="96"/>
      <c r="F66" s="96">
        <v>20000</v>
      </c>
      <c r="G66" s="107">
        <f>+F66/H66</f>
        <v>37.850400078728832</v>
      </c>
      <c r="H66" s="106">
        <v>528.39599999999996</v>
      </c>
      <c r="I66" s="96">
        <f t="shared" si="1"/>
        <v>-521223</v>
      </c>
      <c r="J66" s="89" t="s">
        <v>98</v>
      </c>
      <c r="K66" s="89" t="s">
        <v>633</v>
      </c>
      <c r="L66" s="29" t="s">
        <v>1005</v>
      </c>
      <c r="M66" s="89" t="s">
        <v>25</v>
      </c>
      <c r="N66" s="89" t="s">
        <v>34</v>
      </c>
    </row>
    <row r="67" spans="1:14" x14ac:dyDescent="0.25">
      <c r="A67" s="92">
        <v>43161</v>
      </c>
      <c r="B67" s="93" t="s">
        <v>30</v>
      </c>
      <c r="C67" s="89" t="s">
        <v>21</v>
      </c>
      <c r="D67" s="94" t="s">
        <v>22</v>
      </c>
      <c r="E67" s="95"/>
      <c r="F67" s="96">
        <v>1000</v>
      </c>
      <c r="G67" s="107">
        <f t="shared" si="0"/>
        <v>1.8925200039364418</v>
      </c>
      <c r="H67" s="106">
        <v>528.39599999999996</v>
      </c>
      <c r="I67" s="96">
        <f t="shared" si="1"/>
        <v>-522223</v>
      </c>
      <c r="J67" s="89" t="s">
        <v>23</v>
      </c>
      <c r="K67" s="97" t="s">
        <v>24</v>
      </c>
      <c r="L67" s="29" t="s">
        <v>1005</v>
      </c>
      <c r="M67" s="89" t="s">
        <v>25</v>
      </c>
      <c r="N67" s="89" t="s">
        <v>26</v>
      </c>
    </row>
    <row r="68" spans="1:14" x14ac:dyDescent="0.25">
      <c r="A68" s="92">
        <v>43161</v>
      </c>
      <c r="B68" s="93" t="s">
        <v>31</v>
      </c>
      <c r="C68" s="89" t="s">
        <v>21</v>
      </c>
      <c r="D68" s="94" t="s">
        <v>22</v>
      </c>
      <c r="E68" s="95"/>
      <c r="F68" s="96">
        <v>1000</v>
      </c>
      <c r="G68" s="107">
        <f t="shared" si="0"/>
        <v>1.8925200039364418</v>
      </c>
      <c r="H68" s="106">
        <v>528.39599999999996</v>
      </c>
      <c r="I68" s="96">
        <f t="shared" si="1"/>
        <v>-523223</v>
      </c>
      <c r="J68" s="89" t="s">
        <v>23</v>
      </c>
      <c r="K68" s="97" t="s">
        <v>24</v>
      </c>
      <c r="L68" s="29" t="s">
        <v>1005</v>
      </c>
      <c r="M68" s="89" t="s">
        <v>25</v>
      </c>
      <c r="N68" s="89" t="s">
        <v>26</v>
      </c>
    </row>
    <row r="69" spans="1:14" s="114" customFormat="1" x14ac:dyDescent="0.25">
      <c r="A69" s="92">
        <v>43161</v>
      </c>
      <c r="B69" s="93" t="s">
        <v>32</v>
      </c>
      <c r="C69" s="89" t="s">
        <v>33</v>
      </c>
      <c r="D69" s="94" t="s">
        <v>22</v>
      </c>
      <c r="E69" s="95"/>
      <c r="F69" s="96">
        <v>36000</v>
      </c>
      <c r="G69" s="107">
        <f t="shared" si="0"/>
        <v>68.130720141711905</v>
      </c>
      <c r="H69" s="106">
        <v>528.39599999999996</v>
      </c>
      <c r="I69" s="96">
        <f t="shared" si="1"/>
        <v>-559223</v>
      </c>
      <c r="J69" s="89" t="s">
        <v>23</v>
      </c>
      <c r="K69" s="97">
        <v>45</v>
      </c>
      <c r="L69" s="29" t="s">
        <v>1005</v>
      </c>
      <c r="M69" s="89" t="s">
        <v>25</v>
      </c>
      <c r="N69" s="89" t="s">
        <v>34</v>
      </c>
    </row>
    <row r="70" spans="1:14" x14ac:dyDescent="0.25">
      <c r="A70" s="92">
        <v>43161</v>
      </c>
      <c r="B70" s="93" t="s">
        <v>35</v>
      </c>
      <c r="C70" s="89" t="s">
        <v>21</v>
      </c>
      <c r="D70" s="94" t="s">
        <v>22</v>
      </c>
      <c r="E70" s="95"/>
      <c r="F70" s="96">
        <v>1000</v>
      </c>
      <c r="G70" s="107">
        <f t="shared" si="0"/>
        <v>1.8925200039364418</v>
      </c>
      <c r="H70" s="106">
        <v>528.39599999999996</v>
      </c>
      <c r="I70" s="96">
        <f t="shared" si="1"/>
        <v>-560223</v>
      </c>
      <c r="J70" s="89" t="s">
        <v>23</v>
      </c>
      <c r="K70" s="97" t="s">
        <v>24</v>
      </c>
      <c r="L70" s="29" t="s">
        <v>1005</v>
      </c>
      <c r="M70" s="89" t="s">
        <v>25</v>
      </c>
      <c r="N70" s="89" t="s">
        <v>26</v>
      </c>
    </row>
    <row r="71" spans="1:14" s="114" customFormat="1" x14ac:dyDescent="0.25">
      <c r="A71" s="92">
        <v>43161</v>
      </c>
      <c r="B71" s="93" t="s">
        <v>36</v>
      </c>
      <c r="C71" s="89" t="s">
        <v>37</v>
      </c>
      <c r="D71" s="94" t="s">
        <v>22</v>
      </c>
      <c r="E71" s="95"/>
      <c r="F71" s="96">
        <v>1000</v>
      </c>
      <c r="G71" s="107">
        <f t="shared" si="0"/>
        <v>1.8925200039364418</v>
      </c>
      <c r="H71" s="106">
        <v>528.39599999999996</v>
      </c>
      <c r="I71" s="96">
        <f t="shared" si="1"/>
        <v>-561223</v>
      </c>
      <c r="J71" s="89" t="s">
        <v>23</v>
      </c>
      <c r="K71" s="97" t="s">
        <v>38</v>
      </c>
      <c r="L71" s="29" t="s">
        <v>1005</v>
      </c>
      <c r="M71" s="89" t="s">
        <v>25</v>
      </c>
      <c r="N71" s="89" t="s">
        <v>34</v>
      </c>
    </row>
    <row r="72" spans="1:14" x14ac:dyDescent="0.25">
      <c r="A72" s="92">
        <v>43161</v>
      </c>
      <c r="B72" s="93" t="s">
        <v>39</v>
      </c>
      <c r="C72" s="89" t="s">
        <v>21</v>
      </c>
      <c r="D72" s="94" t="s">
        <v>22</v>
      </c>
      <c r="E72" s="95"/>
      <c r="F72" s="96">
        <v>1000</v>
      </c>
      <c r="G72" s="107">
        <f t="shared" si="0"/>
        <v>1.8925200039364418</v>
      </c>
      <c r="H72" s="106">
        <v>528.39599999999996</v>
      </c>
      <c r="I72" s="96">
        <f t="shared" si="1"/>
        <v>-562223</v>
      </c>
      <c r="J72" s="89" t="s">
        <v>23</v>
      </c>
      <c r="K72" s="97" t="s">
        <v>24</v>
      </c>
      <c r="L72" s="29" t="s">
        <v>1005</v>
      </c>
      <c r="M72" s="89" t="s">
        <v>25</v>
      </c>
      <c r="N72" s="89" t="s">
        <v>26</v>
      </c>
    </row>
    <row r="73" spans="1:14" x14ac:dyDescent="0.25">
      <c r="A73" s="92">
        <v>43161</v>
      </c>
      <c r="B73" s="93" t="s">
        <v>40</v>
      </c>
      <c r="C73" s="89" t="s">
        <v>21</v>
      </c>
      <c r="D73" s="94" t="s">
        <v>22</v>
      </c>
      <c r="E73" s="95"/>
      <c r="F73" s="96">
        <v>1000</v>
      </c>
      <c r="G73" s="107">
        <f t="shared" si="0"/>
        <v>1.8925200039364418</v>
      </c>
      <c r="H73" s="106">
        <v>528.39599999999996</v>
      </c>
      <c r="I73" s="96">
        <f t="shared" si="1"/>
        <v>-563223</v>
      </c>
      <c r="J73" s="89" t="s">
        <v>23</v>
      </c>
      <c r="K73" s="97" t="s">
        <v>24</v>
      </c>
      <c r="L73" s="29" t="s">
        <v>1005</v>
      </c>
      <c r="M73" s="89" t="s">
        <v>25</v>
      </c>
      <c r="N73" s="89" t="s">
        <v>26</v>
      </c>
    </row>
    <row r="74" spans="1:14" x14ac:dyDescent="0.25">
      <c r="A74" s="92">
        <v>43161</v>
      </c>
      <c r="B74" s="93" t="s">
        <v>41</v>
      </c>
      <c r="C74" s="89" t="s">
        <v>21</v>
      </c>
      <c r="D74" s="94" t="s">
        <v>22</v>
      </c>
      <c r="E74" s="95"/>
      <c r="F74" s="96">
        <v>1000</v>
      </c>
      <c r="G74" s="107">
        <f t="shared" si="0"/>
        <v>1.8925200039364418</v>
      </c>
      <c r="H74" s="106">
        <v>528.39599999999996</v>
      </c>
      <c r="I74" s="96">
        <f t="shared" si="1"/>
        <v>-564223</v>
      </c>
      <c r="J74" s="89" t="s">
        <v>23</v>
      </c>
      <c r="K74" s="97" t="s">
        <v>24</v>
      </c>
      <c r="L74" s="29" t="s">
        <v>1005</v>
      </c>
      <c r="M74" s="89" t="s">
        <v>25</v>
      </c>
      <c r="N74" s="89" t="s">
        <v>26</v>
      </c>
    </row>
    <row r="75" spans="1:14" x14ac:dyDescent="0.25">
      <c r="A75" s="92">
        <v>43161</v>
      </c>
      <c r="B75" s="93" t="s">
        <v>42</v>
      </c>
      <c r="C75" s="89" t="s">
        <v>43</v>
      </c>
      <c r="D75" s="94" t="s">
        <v>22</v>
      </c>
      <c r="E75" s="95"/>
      <c r="F75" s="96">
        <v>30000</v>
      </c>
      <c r="G75" s="107">
        <f t="shared" si="0"/>
        <v>56.775600118093251</v>
      </c>
      <c r="H75" s="106">
        <v>528.39599999999996</v>
      </c>
      <c r="I75" s="96">
        <f t="shared" si="1"/>
        <v>-594223</v>
      </c>
      <c r="J75" s="89" t="s">
        <v>23</v>
      </c>
      <c r="K75" s="97" t="s">
        <v>24</v>
      </c>
      <c r="L75" s="29" t="s">
        <v>1005</v>
      </c>
      <c r="M75" s="89" t="s">
        <v>25</v>
      </c>
      <c r="N75" s="89" t="s">
        <v>26</v>
      </c>
    </row>
    <row r="76" spans="1:14" x14ac:dyDescent="0.25">
      <c r="A76" s="92">
        <v>43161</v>
      </c>
      <c r="B76" s="29" t="s">
        <v>94</v>
      </c>
      <c r="C76" s="89" t="s">
        <v>21</v>
      </c>
      <c r="D76" s="94" t="s">
        <v>22</v>
      </c>
      <c r="E76" s="87"/>
      <c r="F76" s="87">
        <v>500</v>
      </c>
      <c r="G76" s="107">
        <f t="shared" si="0"/>
        <v>0.94626000196822091</v>
      </c>
      <c r="H76" s="106">
        <v>528.39599999999996</v>
      </c>
      <c r="I76" s="96">
        <f t="shared" si="1"/>
        <v>-594723</v>
      </c>
      <c r="J76" s="29" t="s">
        <v>95</v>
      </c>
      <c r="K76" s="29" t="s">
        <v>24</v>
      </c>
      <c r="L76" s="29" t="s">
        <v>1005</v>
      </c>
      <c r="M76" s="89" t="s">
        <v>25</v>
      </c>
      <c r="N76" s="29" t="s">
        <v>26</v>
      </c>
    </row>
    <row r="77" spans="1:14" x14ac:dyDescent="0.25">
      <c r="A77" s="92">
        <v>43161</v>
      </c>
      <c r="B77" s="29" t="s">
        <v>119</v>
      </c>
      <c r="C77" s="29" t="s">
        <v>63</v>
      </c>
      <c r="D77" s="94" t="s">
        <v>22</v>
      </c>
      <c r="E77" s="87"/>
      <c r="F77" s="87">
        <v>8000</v>
      </c>
      <c r="G77" s="107">
        <f t="shared" si="0"/>
        <v>15.140160031491535</v>
      </c>
      <c r="H77" s="106">
        <v>528.39599999999996</v>
      </c>
      <c r="I77" s="96">
        <f t="shared" si="1"/>
        <v>-602723</v>
      </c>
      <c r="J77" s="29" t="s">
        <v>95</v>
      </c>
      <c r="K77" s="29" t="s">
        <v>24</v>
      </c>
      <c r="L77" s="29" t="s">
        <v>1005</v>
      </c>
      <c r="M77" s="89" t="s">
        <v>25</v>
      </c>
      <c r="N77" s="29" t="s">
        <v>26</v>
      </c>
    </row>
    <row r="78" spans="1:14" x14ac:dyDescent="0.25">
      <c r="A78" s="92">
        <v>43161</v>
      </c>
      <c r="B78" s="29" t="s">
        <v>105</v>
      </c>
      <c r="C78" s="89" t="s">
        <v>21</v>
      </c>
      <c r="D78" s="94" t="s">
        <v>22</v>
      </c>
      <c r="E78" s="87"/>
      <c r="F78" s="87">
        <v>500</v>
      </c>
      <c r="G78" s="107">
        <f t="shared" ref="G78:G141" si="2">+F78/H78</f>
        <v>0.94626000196822091</v>
      </c>
      <c r="H78" s="106">
        <v>528.39599999999996</v>
      </c>
      <c r="I78" s="96">
        <f t="shared" ref="I78:I141" si="3">+I77+E78-F78</f>
        <v>-603223</v>
      </c>
      <c r="J78" s="29" t="s">
        <v>95</v>
      </c>
      <c r="K78" s="29" t="s">
        <v>24</v>
      </c>
      <c r="L78" s="29" t="s">
        <v>1005</v>
      </c>
      <c r="M78" s="89" t="s">
        <v>25</v>
      </c>
      <c r="N78" s="29" t="s">
        <v>26</v>
      </c>
    </row>
    <row r="79" spans="1:14" x14ac:dyDescent="0.25">
      <c r="A79" s="92">
        <v>43161</v>
      </c>
      <c r="B79" s="29" t="s">
        <v>106</v>
      </c>
      <c r="C79" s="89" t="s">
        <v>21</v>
      </c>
      <c r="D79" s="94" t="s">
        <v>22</v>
      </c>
      <c r="E79" s="87"/>
      <c r="F79" s="87">
        <v>500</v>
      </c>
      <c r="G79" s="107">
        <f t="shared" si="2"/>
        <v>0.94626000196822091</v>
      </c>
      <c r="H79" s="106">
        <v>528.39599999999996</v>
      </c>
      <c r="I79" s="96">
        <f t="shared" si="3"/>
        <v>-603723</v>
      </c>
      <c r="J79" s="29" t="s">
        <v>95</v>
      </c>
      <c r="K79" s="29" t="s">
        <v>24</v>
      </c>
      <c r="L79" s="29" t="s">
        <v>1005</v>
      </c>
      <c r="M79" s="89" t="s">
        <v>25</v>
      </c>
      <c r="N79" s="29" t="s">
        <v>26</v>
      </c>
    </row>
    <row r="80" spans="1:14" x14ac:dyDescent="0.25">
      <c r="A80" s="92">
        <v>43161</v>
      </c>
      <c r="B80" s="29" t="s">
        <v>107</v>
      </c>
      <c r="C80" s="89" t="s">
        <v>21</v>
      </c>
      <c r="D80" s="94" t="s">
        <v>22</v>
      </c>
      <c r="E80" s="87"/>
      <c r="F80" s="87">
        <v>500</v>
      </c>
      <c r="G80" s="107">
        <f t="shared" si="2"/>
        <v>0.94626000196822091</v>
      </c>
      <c r="H80" s="106">
        <v>528.39599999999996</v>
      </c>
      <c r="I80" s="96">
        <f t="shared" si="3"/>
        <v>-604223</v>
      </c>
      <c r="J80" s="29" t="s">
        <v>95</v>
      </c>
      <c r="K80" s="29" t="s">
        <v>24</v>
      </c>
      <c r="L80" s="29" t="s">
        <v>1005</v>
      </c>
      <c r="M80" s="89" t="s">
        <v>25</v>
      </c>
      <c r="N80" s="29" t="s">
        <v>26</v>
      </c>
    </row>
    <row r="81" spans="1:14" x14ac:dyDescent="0.25">
      <c r="A81" s="92">
        <v>43161</v>
      </c>
      <c r="B81" s="29" t="s">
        <v>108</v>
      </c>
      <c r="C81" s="89" t="s">
        <v>21</v>
      </c>
      <c r="D81" s="94" t="s">
        <v>22</v>
      </c>
      <c r="E81" s="87"/>
      <c r="F81" s="87">
        <v>500</v>
      </c>
      <c r="G81" s="107">
        <f t="shared" si="2"/>
        <v>0.94626000196822091</v>
      </c>
      <c r="H81" s="106">
        <v>528.39599999999996</v>
      </c>
      <c r="I81" s="96">
        <f t="shared" si="3"/>
        <v>-604723</v>
      </c>
      <c r="J81" s="29" t="s">
        <v>95</v>
      </c>
      <c r="K81" s="29" t="s">
        <v>24</v>
      </c>
      <c r="L81" s="29" t="s">
        <v>1005</v>
      </c>
      <c r="M81" s="89" t="s">
        <v>25</v>
      </c>
      <c r="N81" s="29" t="s">
        <v>26</v>
      </c>
    </row>
    <row r="82" spans="1:14" x14ac:dyDescent="0.25">
      <c r="A82" s="92">
        <v>43161</v>
      </c>
      <c r="B82" s="29" t="s">
        <v>94</v>
      </c>
      <c r="C82" s="89" t="s">
        <v>21</v>
      </c>
      <c r="D82" s="94" t="s">
        <v>22</v>
      </c>
      <c r="E82" s="87"/>
      <c r="F82" s="87">
        <v>500</v>
      </c>
      <c r="G82" s="107">
        <f t="shared" si="2"/>
        <v>0.94626000196822091</v>
      </c>
      <c r="H82" s="106">
        <v>528.39599999999996</v>
      </c>
      <c r="I82" s="96">
        <f t="shared" si="3"/>
        <v>-605223</v>
      </c>
      <c r="J82" s="29" t="s">
        <v>95</v>
      </c>
      <c r="K82" s="29" t="s">
        <v>24</v>
      </c>
      <c r="L82" s="29" t="s">
        <v>1005</v>
      </c>
      <c r="M82" s="89" t="s">
        <v>25</v>
      </c>
      <c r="N82" s="29" t="s">
        <v>26</v>
      </c>
    </row>
    <row r="83" spans="1:14" x14ac:dyDescent="0.25">
      <c r="A83" s="92">
        <v>43161</v>
      </c>
      <c r="B83" s="29" t="s">
        <v>119</v>
      </c>
      <c r="C83" s="29" t="s">
        <v>63</v>
      </c>
      <c r="D83" s="94" t="s">
        <v>22</v>
      </c>
      <c r="E83" s="87"/>
      <c r="F83" s="87">
        <v>8000</v>
      </c>
      <c r="G83" s="107">
        <f t="shared" si="2"/>
        <v>15.140160031491535</v>
      </c>
      <c r="H83" s="106">
        <v>528.39599999999996</v>
      </c>
      <c r="I83" s="96">
        <f t="shared" si="3"/>
        <v>-613223</v>
      </c>
      <c r="J83" s="29" t="s">
        <v>95</v>
      </c>
      <c r="K83" s="29" t="s">
        <v>24</v>
      </c>
      <c r="L83" s="29" t="s">
        <v>1005</v>
      </c>
      <c r="M83" s="89" t="s">
        <v>25</v>
      </c>
      <c r="N83" s="29" t="s">
        <v>26</v>
      </c>
    </row>
    <row r="84" spans="1:14" x14ac:dyDescent="0.25">
      <c r="A84" s="92">
        <v>43161</v>
      </c>
      <c r="B84" s="29" t="s">
        <v>104</v>
      </c>
      <c r="C84" s="89" t="s">
        <v>21</v>
      </c>
      <c r="D84" s="94" t="s">
        <v>22</v>
      </c>
      <c r="E84" s="87"/>
      <c r="F84" s="87">
        <v>500</v>
      </c>
      <c r="G84" s="107">
        <f t="shared" si="2"/>
        <v>0.94626000196822091</v>
      </c>
      <c r="H84" s="106">
        <v>528.39599999999996</v>
      </c>
      <c r="I84" s="96">
        <f t="shared" si="3"/>
        <v>-613723</v>
      </c>
      <c r="J84" s="29" t="s">
        <v>95</v>
      </c>
      <c r="K84" s="29" t="s">
        <v>24</v>
      </c>
      <c r="L84" s="29" t="s">
        <v>1005</v>
      </c>
      <c r="M84" s="89" t="s">
        <v>25</v>
      </c>
      <c r="N84" s="29" t="s">
        <v>26</v>
      </c>
    </row>
    <row r="85" spans="1:14" x14ac:dyDescent="0.25">
      <c r="A85" s="92">
        <v>43161</v>
      </c>
      <c r="B85" s="29" t="s">
        <v>221</v>
      </c>
      <c r="C85" s="89" t="s">
        <v>626</v>
      </c>
      <c r="D85" s="29" t="s">
        <v>53</v>
      </c>
      <c r="E85" s="87"/>
      <c r="F85" s="87">
        <v>4000</v>
      </c>
      <c r="G85" s="107">
        <f t="shared" si="2"/>
        <v>7.5700800157457673</v>
      </c>
      <c r="H85" s="106">
        <v>528.39599999999996</v>
      </c>
      <c r="I85" s="96">
        <f t="shared" si="3"/>
        <v>-617723</v>
      </c>
      <c r="J85" s="29" t="s">
        <v>109</v>
      </c>
      <c r="K85" s="29" t="s">
        <v>24</v>
      </c>
      <c r="L85" s="29" t="s">
        <v>1004</v>
      </c>
      <c r="M85" s="89" t="s">
        <v>25</v>
      </c>
      <c r="N85" s="89" t="s">
        <v>26</v>
      </c>
    </row>
    <row r="86" spans="1:14" s="114" customFormat="1" x14ac:dyDescent="0.25">
      <c r="A86" s="92">
        <v>43161</v>
      </c>
      <c r="B86" s="29" t="s">
        <v>222</v>
      </c>
      <c r="C86" s="29" t="s">
        <v>223</v>
      </c>
      <c r="D86" s="29" t="s">
        <v>53</v>
      </c>
      <c r="E86" s="87"/>
      <c r="F86" s="87">
        <v>4520</v>
      </c>
      <c r="G86" s="107">
        <f t="shared" si="2"/>
        <v>8.5541904177927162</v>
      </c>
      <c r="H86" s="106">
        <v>528.39599999999996</v>
      </c>
      <c r="I86" s="96">
        <f t="shared" si="3"/>
        <v>-622243</v>
      </c>
      <c r="J86" s="29" t="s">
        <v>109</v>
      </c>
      <c r="K86" s="29" t="s">
        <v>220</v>
      </c>
      <c r="L86" s="29" t="s">
        <v>1004</v>
      </c>
      <c r="M86" s="89" t="s">
        <v>25</v>
      </c>
      <c r="N86" s="89" t="s">
        <v>34</v>
      </c>
    </row>
    <row r="87" spans="1:14" x14ac:dyDescent="0.25">
      <c r="A87" s="92">
        <v>43161</v>
      </c>
      <c r="B87" s="29" t="s">
        <v>345</v>
      </c>
      <c r="C87" s="89" t="s">
        <v>21</v>
      </c>
      <c r="D87" s="94" t="s">
        <v>22</v>
      </c>
      <c r="E87" s="87"/>
      <c r="F87" s="87">
        <v>1000</v>
      </c>
      <c r="G87" s="107">
        <f t="shared" si="2"/>
        <v>1.8925200039364418</v>
      </c>
      <c r="H87" s="106">
        <v>528.39599999999996</v>
      </c>
      <c r="I87" s="96">
        <f t="shared" si="3"/>
        <v>-623243</v>
      </c>
      <c r="J87" s="29" t="s">
        <v>244</v>
      </c>
      <c r="K87" s="29" t="s">
        <v>24</v>
      </c>
      <c r="L87" s="29" t="s">
        <v>1005</v>
      </c>
      <c r="M87" s="89" t="s">
        <v>25</v>
      </c>
      <c r="N87" s="29" t="s">
        <v>26</v>
      </c>
    </row>
    <row r="88" spans="1:14" x14ac:dyDescent="0.25">
      <c r="A88" s="92">
        <v>43161</v>
      </c>
      <c r="B88" s="29" t="s">
        <v>347</v>
      </c>
      <c r="C88" s="89" t="s">
        <v>21</v>
      </c>
      <c r="D88" s="94" t="s">
        <v>22</v>
      </c>
      <c r="E88" s="87"/>
      <c r="F88" s="87">
        <v>1000</v>
      </c>
      <c r="G88" s="107">
        <f t="shared" si="2"/>
        <v>1.8925200039364418</v>
      </c>
      <c r="H88" s="106">
        <v>528.39599999999996</v>
      </c>
      <c r="I88" s="96">
        <f t="shared" si="3"/>
        <v>-624243</v>
      </c>
      <c r="J88" s="29" t="s">
        <v>244</v>
      </c>
      <c r="K88" s="29" t="s">
        <v>24</v>
      </c>
      <c r="L88" s="29" t="s">
        <v>1005</v>
      </c>
      <c r="M88" s="89" t="s">
        <v>25</v>
      </c>
      <c r="N88" s="29" t="s">
        <v>26</v>
      </c>
    </row>
    <row r="89" spans="1:14" x14ac:dyDescent="0.25">
      <c r="A89" s="92">
        <v>43161</v>
      </c>
      <c r="B89" s="29" t="s">
        <v>348</v>
      </c>
      <c r="C89" s="89" t="s">
        <v>21</v>
      </c>
      <c r="D89" s="94" t="s">
        <v>22</v>
      </c>
      <c r="E89" s="87"/>
      <c r="F89" s="87">
        <v>1000</v>
      </c>
      <c r="G89" s="107">
        <f t="shared" si="2"/>
        <v>1.8925200039364418</v>
      </c>
      <c r="H89" s="106">
        <v>528.39599999999996</v>
      </c>
      <c r="I89" s="96">
        <f t="shared" si="3"/>
        <v>-625243</v>
      </c>
      <c r="J89" s="29" t="s">
        <v>244</v>
      </c>
      <c r="K89" s="29" t="s">
        <v>24</v>
      </c>
      <c r="L89" s="29" t="s">
        <v>1005</v>
      </c>
      <c r="M89" s="89" t="s">
        <v>25</v>
      </c>
      <c r="N89" s="29" t="s">
        <v>26</v>
      </c>
    </row>
    <row r="90" spans="1:14" s="113" customFormat="1" x14ac:dyDescent="0.25">
      <c r="A90" s="92">
        <v>43161</v>
      </c>
      <c r="B90" s="29" t="s">
        <v>932</v>
      </c>
      <c r="C90" s="29" t="s">
        <v>37</v>
      </c>
      <c r="D90" s="29" t="s">
        <v>53</v>
      </c>
      <c r="E90" s="87"/>
      <c r="F90" s="87">
        <v>2500</v>
      </c>
      <c r="G90" s="107">
        <f t="shared" si="2"/>
        <v>4.731300009841104</v>
      </c>
      <c r="H90" s="106">
        <v>528.39599999999996</v>
      </c>
      <c r="I90" s="96">
        <f t="shared" si="3"/>
        <v>-627743</v>
      </c>
      <c r="J90" s="29" t="s">
        <v>244</v>
      </c>
      <c r="K90" s="29" t="s">
        <v>165</v>
      </c>
      <c r="L90" s="29" t="s">
        <v>1004</v>
      </c>
      <c r="M90" s="89" t="s">
        <v>25</v>
      </c>
      <c r="N90" s="29" t="s">
        <v>46</v>
      </c>
    </row>
    <row r="91" spans="1:14" x14ac:dyDescent="0.25">
      <c r="A91" s="92">
        <v>43161</v>
      </c>
      <c r="B91" s="29" t="s">
        <v>349</v>
      </c>
      <c r="C91" s="29" t="s">
        <v>308</v>
      </c>
      <c r="D91" s="94" t="s">
        <v>22</v>
      </c>
      <c r="E91" s="87"/>
      <c r="F91" s="87">
        <v>1000</v>
      </c>
      <c r="G91" s="107">
        <f t="shared" si="2"/>
        <v>1.8925200039364418</v>
      </c>
      <c r="H91" s="106">
        <v>528.39599999999996</v>
      </c>
      <c r="I91" s="96">
        <f t="shared" si="3"/>
        <v>-628743</v>
      </c>
      <c r="J91" s="29" t="s">
        <v>244</v>
      </c>
      <c r="K91" s="29" t="s">
        <v>24</v>
      </c>
      <c r="L91" s="29" t="s">
        <v>1005</v>
      </c>
      <c r="M91" s="89" t="s">
        <v>25</v>
      </c>
      <c r="N91" s="29" t="s">
        <v>26</v>
      </c>
    </row>
    <row r="92" spans="1:14" x14ac:dyDescent="0.25">
      <c r="A92" s="92">
        <v>43161</v>
      </c>
      <c r="B92" s="29" t="s">
        <v>350</v>
      </c>
      <c r="C92" s="89" t="s">
        <v>21</v>
      </c>
      <c r="D92" s="94" t="s">
        <v>22</v>
      </c>
      <c r="E92" s="87"/>
      <c r="F92" s="87">
        <v>1000</v>
      </c>
      <c r="G92" s="107">
        <f t="shared" si="2"/>
        <v>1.8925200039364418</v>
      </c>
      <c r="H92" s="106">
        <v>528.39599999999996</v>
      </c>
      <c r="I92" s="96">
        <f t="shared" si="3"/>
        <v>-629743</v>
      </c>
      <c r="J92" s="29" t="s">
        <v>244</v>
      </c>
      <c r="K92" s="29" t="s">
        <v>24</v>
      </c>
      <c r="L92" s="29" t="s">
        <v>1005</v>
      </c>
      <c r="M92" s="89" t="s">
        <v>25</v>
      </c>
      <c r="N92" s="29" t="s">
        <v>26</v>
      </c>
    </row>
    <row r="93" spans="1:14" x14ac:dyDescent="0.25">
      <c r="A93" s="92">
        <v>43161</v>
      </c>
      <c r="B93" s="29" t="s">
        <v>430</v>
      </c>
      <c r="C93" s="89" t="s">
        <v>21</v>
      </c>
      <c r="D93" s="29" t="s">
        <v>218</v>
      </c>
      <c r="E93" s="87"/>
      <c r="F93" s="87">
        <v>1000</v>
      </c>
      <c r="G93" s="107">
        <f t="shared" si="2"/>
        <v>1.8925200039364418</v>
      </c>
      <c r="H93" s="106">
        <v>528.39599999999996</v>
      </c>
      <c r="I93" s="96">
        <f t="shared" si="3"/>
        <v>-630743</v>
      </c>
      <c r="J93" s="29" t="s">
        <v>256</v>
      </c>
      <c r="K93" s="29" t="s">
        <v>24</v>
      </c>
      <c r="L93" s="29" t="s">
        <v>1005</v>
      </c>
      <c r="M93" s="89" t="s">
        <v>25</v>
      </c>
      <c r="N93" s="89" t="s">
        <v>26</v>
      </c>
    </row>
    <row r="94" spans="1:14" x14ac:dyDescent="0.25">
      <c r="A94" s="92">
        <v>43161</v>
      </c>
      <c r="B94" s="29" t="s">
        <v>431</v>
      </c>
      <c r="C94" s="89" t="s">
        <v>21</v>
      </c>
      <c r="D94" s="29" t="s">
        <v>218</v>
      </c>
      <c r="E94" s="87"/>
      <c r="F94" s="87">
        <v>1000</v>
      </c>
      <c r="G94" s="107">
        <f t="shared" si="2"/>
        <v>1.8925200039364418</v>
      </c>
      <c r="H94" s="106">
        <v>528.39599999999996</v>
      </c>
      <c r="I94" s="96">
        <f t="shared" si="3"/>
        <v>-631743</v>
      </c>
      <c r="J94" s="29" t="s">
        <v>256</v>
      </c>
      <c r="K94" s="29" t="s">
        <v>24</v>
      </c>
      <c r="L94" s="29" t="s">
        <v>1005</v>
      </c>
      <c r="M94" s="89" t="s">
        <v>25</v>
      </c>
      <c r="N94" s="89" t="s">
        <v>26</v>
      </c>
    </row>
    <row r="95" spans="1:14" x14ac:dyDescent="0.25">
      <c r="A95" s="92">
        <v>43161</v>
      </c>
      <c r="B95" s="29" t="s">
        <v>432</v>
      </c>
      <c r="C95" s="89" t="s">
        <v>21</v>
      </c>
      <c r="D95" s="29" t="s">
        <v>218</v>
      </c>
      <c r="E95" s="87"/>
      <c r="F95" s="87">
        <v>1000</v>
      </c>
      <c r="G95" s="107">
        <f t="shared" si="2"/>
        <v>1.8925200039364418</v>
      </c>
      <c r="H95" s="106">
        <v>528.39599999999996</v>
      </c>
      <c r="I95" s="96">
        <f t="shared" si="3"/>
        <v>-632743</v>
      </c>
      <c r="J95" s="29" t="s">
        <v>256</v>
      </c>
      <c r="K95" s="29" t="s">
        <v>24</v>
      </c>
      <c r="L95" s="29" t="s">
        <v>1005</v>
      </c>
      <c r="M95" s="89" t="s">
        <v>25</v>
      </c>
      <c r="N95" s="89" t="s">
        <v>26</v>
      </c>
    </row>
    <row r="96" spans="1:14" x14ac:dyDescent="0.25">
      <c r="A96" s="92">
        <v>43161</v>
      </c>
      <c r="B96" s="29" t="s">
        <v>433</v>
      </c>
      <c r="C96" s="89" t="s">
        <v>21</v>
      </c>
      <c r="D96" s="29" t="s">
        <v>218</v>
      </c>
      <c r="E96" s="87"/>
      <c r="F96" s="87">
        <v>1000</v>
      </c>
      <c r="G96" s="107">
        <f t="shared" si="2"/>
        <v>1.8925200039364418</v>
      </c>
      <c r="H96" s="106">
        <v>528.39599999999996</v>
      </c>
      <c r="I96" s="96">
        <f t="shared" si="3"/>
        <v>-633743</v>
      </c>
      <c r="J96" s="29" t="s">
        <v>256</v>
      </c>
      <c r="K96" s="29" t="s">
        <v>24</v>
      </c>
      <c r="L96" s="29" t="s">
        <v>1005</v>
      </c>
      <c r="M96" s="89" t="s">
        <v>25</v>
      </c>
      <c r="N96" s="89" t="s">
        <v>26</v>
      </c>
    </row>
    <row r="97" spans="1:14" x14ac:dyDescent="0.25">
      <c r="A97" s="92">
        <v>43161</v>
      </c>
      <c r="B97" s="29" t="s">
        <v>434</v>
      </c>
      <c r="C97" s="89" t="s">
        <v>21</v>
      </c>
      <c r="D97" s="29" t="s">
        <v>218</v>
      </c>
      <c r="E97" s="87"/>
      <c r="F97" s="87">
        <v>1000</v>
      </c>
      <c r="G97" s="107">
        <f t="shared" si="2"/>
        <v>1.8925200039364418</v>
      </c>
      <c r="H97" s="106">
        <v>528.39599999999996</v>
      </c>
      <c r="I97" s="96">
        <f t="shared" si="3"/>
        <v>-634743</v>
      </c>
      <c r="J97" s="29" t="s">
        <v>256</v>
      </c>
      <c r="K97" s="29" t="s">
        <v>24</v>
      </c>
      <c r="L97" s="29" t="s">
        <v>1005</v>
      </c>
      <c r="M97" s="89" t="s">
        <v>25</v>
      </c>
      <c r="N97" s="89" t="s">
        <v>26</v>
      </c>
    </row>
    <row r="98" spans="1:14" x14ac:dyDescent="0.25">
      <c r="A98" s="92">
        <v>43161</v>
      </c>
      <c r="B98" s="29" t="s">
        <v>435</v>
      </c>
      <c r="C98" s="89" t="s">
        <v>21</v>
      </c>
      <c r="D98" s="29" t="s">
        <v>218</v>
      </c>
      <c r="E98" s="87"/>
      <c r="F98" s="87">
        <v>1000</v>
      </c>
      <c r="G98" s="107">
        <f t="shared" si="2"/>
        <v>1.8925200039364418</v>
      </c>
      <c r="H98" s="106">
        <v>528.39599999999996</v>
      </c>
      <c r="I98" s="96">
        <f t="shared" si="3"/>
        <v>-635743</v>
      </c>
      <c r="J98" s="29" t="s">
        <v>256</v>
      </c>
      <c r="K98" s="29" t="s">
        <v>24</v>
      </c>
      <c r="L98" s="29" t="s">
        <v>1005</v>
      </c>
      <c r="M98" s="89" t="s">
        <v>25</v>
      </c>
      <c r="N98" s="89" t="s">
        <v>26</v>
      </c>
    </row>
    <row r="99" spans="1:14" x14ac:dyDescent="0.25">
      <c r="A99" s="92">
        <v>43161</v>
      </c>
      <c r="B99" s="29" t="s">
        <v>436</v>
      </c>
      <c r="C99" s="89" t="s">
        <v>21</v>
      </c>
      <c r="D99" s="29" t="s">
        <v>218</v>
      </c>
      <c r="E99" s="87"/>
      <c r="F99" s="87">
        <v>1000</v>
      </c>
      <c r="G99" s="107">
        <f t="shared" si="2"/>
        <v>1.8925200039364418</v>
      </c>
      <c r="H99" s="106">
        <v>528.39599999999996</v>
      </c>
      <c r="I99" s="96">
        <f t="shared" si="3"/>
        <v>-636743</v>
      </c>
      <c r="J99" s="29" t="s">
        <v>256</v>
      </c>
      <c r="K99" s="29" t="s">
        <v>24</v>
      </c>
      <c r="L99" s="29" t="s">
        <v>1005</v>
      </c>
      <c r="M99" s="89" t="s">
        <v>25</v>
      </c>
      <c r="N99" s="89" t="s">
        <v>26</v>
      </c>
    </row>
    <row r="100" spans="1:14" x14ac:dyDescent="0.25">
      <c r="A100" s="92">
        <v>43161</v>
      </c>
      <c r="B100" s="29" t="s">
        <v>437</v>
      </c>
      <c r="C100" s="89" t="s">
        <v>21</v>
      </c>
      <c r="D100" s="29" t="s">
        <v>218</v>
      </c>
      <c r="E100" s="87"/>
      <c r="F100" s="87">
        <v>1000</v>
      </c>
      <c r="G100" s="107">
        <f t="shared" si="2"/>
        <v>1.8925200039364418</v>
      </c>
      <c r="H100" s="106">
        <v>528.39599999999996</v>
      </c>
      <c r="I100" s="96">
        <f t="shared" si="3"/>
        <v>-637743</v>
      </c>
      <c r="J100" s="29" t="s">
        <v>256</v>
      </c>
      <c r="K100" s="29" t="s">
        <v>24</v>
      </c>
      <c r="L100" s="29" t="s">
        <v>1005</v>
      </c>
      <c r="M100" s="89" t="s">
        <v>25</v>
      </c>
      <c r="N100" s="89" t="s">
        <v>26</v>
      </c>
    </row>
    <row r="101" spans="1:14" x14ac:dyDescent="0.25">
      <c r="A101" s="92">
        <v>43161</v>
      </c>
      <c r="B101" s="29" t="s">
        <v>438</v>
      </c>
      <c r="C101" s="89" t="s">
        <v>21</v>
      </c>
      <c r="D101" s="29" t="s">
        <v>218</v>
      </c>
      <c r="E101" s="87"/>
      <c r="F101" s="87">
        <v>1000</v>
      </c>
      <c r="G101" s="107">
        <f t="shared" si="2"/>
        <v>1.8925200039364418</v>
      </c>
      <c r="H101" s="106">
        <v>528.39599999999996</v>
      </c>
      <c r="I101" s="96">
        <f t="shared" si="3"/>
        <v>-638743</v>
      </c>
      <c r="J101" s="29" t="s">
        <v>256</v>
      </c>
      <c r="K101" s="29" t="s">
        <v>24</v>
      </c>
      <c r="L101" s="29" t="s">
        <v>1005</v>
      </c>
      <c r="M101" s="89" t="s">
        <v>25</v>
      </c>
      <c r="N101" s="89" t="s">
        <v>26</v>
      </c>
    </row>
    <row r="102" spans="1:14" x14ac:dyDescent="0.25">
      <c r="A102" s="92">
        <v>43161</v>
      </c>
      <c r="B102" s="29" t="s">
        <v>439</v>
      </c>
      <c r="C102" s="89" t="s">
        <v>21</v>
      </c>
      <c r="D102" s="29" t="s">
        <v>218</v>
      </c>
      <c r="E102" s="87"/>
      <c r="F102" s="87">
        <v>1000</v>
      </c>
      <c r="G102" s="107">
        <f t="shared" si="2"/>
        <v>1.8925200039364418</v>
      </c>
      <c r="H102" s="106">
        <v>528.39599999999996</v>
      </c>
      <c r="I102" s="96">
        <f t="shared" si="3"/>
        <v>-639743</v>
      </c>
      <c r="J102" s="29" t="s">
        <v>256</v>
      </c>
      <c r="K102" s="29" t="s">
        <v>24</v>
      </c>
      <c r="L102" s="29" t="s">
        <v>1005</v>
      </c>
      <c r="M102" s="89" t="s">
        <v>25</v>
      </c>
      <c r="N102" s="89" t="s">
        <v>26</v>
      </c>
    </row>
    <row r="103" spans="1:14" x14ac:dyDescent="0.25">
      <c r="A103" s="92">
        <v>43161</v>
      </c>
      <c r="B103" s="29" t="s">
        <v>440</v>
      </c>
      <c r="C103" s="89" t="s">
        <v>21</v>
      </c>
      <c r="D103" s="29" t="s">
        <v>218</v>
      </c>
      <c r="E103" s="87"/>
      <c r="F103" s="87">
        <v>1000</v>
      </c>
      <c r="G103" s="107">
        <f t="shared" si="2"/>
        <v>1.8925200039364418</v>
      </c>
      <c r="H103" s="106">
        <v>528.39599999999996</v>
      </c>
      <c r="I103" s="96">
        <f t="shared" si="3"/>
        <v>-640743</v>
      </c>
      <c r="J103" s="29" t="s">
        <v>256</v>
      </c>
      <c r="K103" s="29" t="s">
        <v>24</v>
      </c>
      <c r="L103" s="29" t="s">
        <v>1005</v>
      </c>
      <c r="M103" s="89" t="s">
        <v>25</v>
      </c>
      <c r="N103" s="89" t="s">
        <v>26</v>
      </c>
    </row>
    <row r="104" spans="1:14" x14ac:dyDescent="0.25">
      <c r="A104" s="92">
        <v>43161</v>
      </c>
      <c r="B104" s="29" t="s">
        <v>441</v>
      </c>
      <c r="C104" s="89" t="s">
        <v>21</v>
      </c>
      <c r="D104" s="29" t="s">
        <v>218</v>
      </c>
      <c r="E104" s="87"/>
      <c r="F104" s="87">
        <v>1000</v>
      </c>
      <c r="G104" s="107">
        <f t="shared" si="2"/>
        <v>1.8925200039364418</v>
      </c>
      <c r="H104" s="106">
        <v>528.39599999999996</v>
      </c>
      <c r="I104" s="96">
        <f t="shared" si="3"/>
        <v>-641743</v>
      </c>
      <c r="J104" s="29" t="s">
        <v>256</v>
      </c>
      <c r="K104" s="29" t="s">
        <v>24</v>
      </c>
      <c r="L104" s="29" t="s">
        <v>1005</v>
      </c>
      <c r="M104" s="89" t="s">
        <v>25</v>
      </c>
      <c r="N104" s="89" t="s">
        <v>26</v>
      </c>
    </row>
    <row r="105" spans="1:14" x14ac:dyDescent="0.25">
      <c r="A105" s="92">
        <v>43161</v>
      </c>
      <c r="B105" s="29" t="s">
        <v>489</v>
      </c>
      <c r="C105" s="89" t="s">
        <v>21</v>
      </c>
      <c r="D105" s="29" t="s">
        <v>225</v>
      </c>
      <c r="E105" s="87"/>
      <c r="F105" s="87">
        <v>2000</v>
      </c>
      <c r="G105" s="107">
        <f t="shared" si="2"/>
        <v>3.7850400078728836</v>
      </c>
      <c r="H105" s="106">
        <v>528.39599999999996</v>
      </c>
      <c r="I105" s="96">
        <f t="shared" si="3"/>
        <v>-643743</v>
      </c>
      <c r="J105" s="29" t="s">
        <v>231</v>
      </c>
      <c r="K105" s="94" t="s">
        <v>24</v>
      </c>
      <c r="L105" s="29" t="s">
        <v>1004</v>
      </c>
      <c r="M105" s="89" t="s">
        <v>25</v>
      </c>
      <c r="N105" s="89" t="s">
        <v>26</v>
      </c>
    </row>
    <row r="106" spans="1:14" x14ac:dyDescent="0.25">
      <c r="A106" s="92">
        <v>43161</v>
      </c>
      <c r="B106" s="29" t="s">
        <v>490</v>
      </c>
      <c r="C106" s="89" t="s">
        <v>21</v>
      </c>
      <c r="D106" s="29" t="s">
        <v>225</v>
      </c>
      <c r="E106" s="87"/>
      <c r="F106" s="87">
        <v>1000</v>
      </c>
      <c r="G106" s="107">
        <f t="shared" si="2"/>
        <v>1.8925200039364418</v>
      </c>
      <c r="H106" s="106">
        <v>528.39599999999996</v>
      </c>
      <c r="I106" s="96">
        <f t="shared" si="3"/>
        <v>-644743</v>
      </c>
      <c r="J106" s="29" t="s">
        <v>231</v>
      </c>
      <c r="K106" s="94" t="s">
        <v>24</v>
      </c>
      <c r="L106" s="29" t="s">
        <v>1004</v>
      </c>
      <c r="M106" s="89" t="s">
        <v>25</v>
      </c>
      <c r="N106" s="89" t="s">
        <v>26</v>
      </c>
    </row>
    <row r="107" spans="1:14" x14ac:dyDescent="0.25">
      <c r="A107" s="92">
        <v>43161</v>
      </c>
      <c r="B107" s="29" t="s">
        <v>491</v>
      </c>
      <c r="C107" s="29" t="s">
        <v>492</v>
      </c>
      <c r="D107" s="29" t="s">
        <v>225</v>
      </c>
      <c r="E107" s="87"/>
      <c r="F107" s="87">
        <v>2500</v>
      </c>
      <c r="G107" s="107">
        <f t="shared" si="2"/>
        <v>4.731300009841104</v>
      </c>
      <c r="H107" s="106">
        <v>528.39599999999996</v>
      </c>
      <c r="I107" s="96">
        <f t="shared" si="3"/>
        <v>-647243</v>
      </c>
      <c r="J107" s="29" t="s">
        <v>231</v>
      </c>
      <c r="K107" s="94" t="s">
        <v>24</v>
      </c>
      <c r="L107" s="29" t="s">
        <v>1004</v>
      </c>
      <c r="M107" s="89" t="s">
        <v>25</v>
      </c>
      <c r="N107" s="89" t="s">
        <v>26</v>
      </c>
    </row>
    <row r="108" spans="1:14" x14ac:dyDescent="0.25">
      <c r="A108" s="92">
        <v>43161</v>
      </c>
      <c r="B108" s="29" t="s">
        <v>493</v>
      </c>
      <c r="C108" s="89" t="s">
        <v>21</v>
      </c>
      <c r="D108" s="29" t="s">
        <v>225</v>
      </c>
      <c r="E108" s="87"/>
      <c r="F108" s="87">
        <v>2000</v>
      </c>
      <c r="G108" s="107">
        <f t="shared" si="2"/>
        <v>3.7850400078728836</v>
      </c>
      <c r="H108" s="106">
        <v>528.39599999999996</v>
      </c>
      <c r="I108" s="96">
        <f t="shared" si="3"/>
        <v>-649243</v>
      </c>
      <c r="J108" s="29" t="s">
        <v>231</v>
      </c>
      <c r="K108" s="94" t="s">
        <v>24</v>
      </c>
      <c r="L108" s="29" t="s">
        <v>1004</v>
      </c>
      <c r="M108" s="89" t="s">
        <v>25</v>
      </c>
      <c r="N108" s="89" t="s">
        <v>26</v>
      </c>
    </row>
    <row r="109" spans="1:14" x14ac:dyDescent="0.25">
      <c r="A109" s="92">
        <v>43161</v>
      </c>
      <c r="B109" s="29" t="s">
        <v>957</v>
      </c>
      <c r="C109" s="29" t="s">
        <v>492</v>
      </c>
      <c r="D109" s="29" t="s">
        <v>225</v>
      </c>
      <c r="E109" s="87"/>
      <c r="F109" s="87">
        <v>2000</v>
      </c>
      <c r="G109" s="107">
        <f t="shared" si="2"/>
        <v>3.7850400078728836</v>
      </c>
      <c r="H109" s="106">
        <v>528.39599999999996</v>
      </c>
      <c r="I109" s="96">
        <f t="shared" si="3"/>
        <v>-651243</v>
      </c>
      <c r="J109" s="29" t="s">
        <v>231</v>
      </c>
      <c r="K109" s="94" t="s">
        <v>24</v>
      </c>
      <c r="L109" s="29" t="s">
        <v>1004</v>
      </c>
      <c r="M109" s="89" t="s">
        <v>25</v>
      </c>
      <c r="N109" s="89" t="s">
        <v>26</v>
      </c>
    </row>
    <row r="110" spans="1:14" x14ac:dyDescent="0.25">
      <c r="A110" s="92">
        <v>43161</v>
      </c>
      <c r="B110" s="29" t="s">
        <v>494</v>
      </c>
      <c r="C110" s="89" t="s">
        <v>21</v>
      </c>
      <c r="D110" s="29" t="s">
        <v>225</v>
      </c>
      <c r="E110" s="87"/>
      <c r="F110" s="87">
        <v>1000</v>
      </c>
      <c r="G110" s="107">
        <f t="shared" si="2"/>
        <v>1.8925200039364418</v>
      </c>
      <c r="H110" s="106">
        <v>528.39599999999996</v>
      </c>
      <c r="I110" s="96">
        <f t="shared" si="3"/>
        <v>-652243</v>
      </c>
      <c r="J110" s="29" t="s">
        <v>231</v>
      </c>
      <c r="K110" s="94" t="s">
        <v>24</v>
      </c>
      <c r="L110" s="29" t="s">
        <v>1004</v>
      </c>
      <c r="M110" s="89" t="s">
        <v>25</v>
      </c>
      <c r="N110" s="89" t="s">
        <v>26</v>
      </c>
    </row>
    <row r="111" spans="1:14" x14ac:dyDescent="0.25">
      <c r="A111" s="92">
        <v>43161</v>
      </c>
      <c r="B111" s="29" t="s">
        <v>928</v>
      </c>
      <c r="C111" s="89" t="s">
        <v>21</v>
      </c>
      <c r="D111" s="29" t="s">
        <v>225</v>
      </c>
      <c r="E111" s="87"/>
      <c r="F111" s="88">
        <v>10000</v>
      </c>
      <c r="G111" s="107">
        <f t="shared" si="2"/>
        <v>18.925200039364416</v>
      </c>
      <c r="H111" s="106">
        <v>528.39599999999996</v>
      </c>
      <c r="I111" s="96">
        <f t="shared" si="3"/>
        <v>-662243</v>
      </c>
      <c r="J111" s="29" t="s">
        <v>228</v>
      </c>
      <c r="K111" s="29" t="s">
        <v>24</v>
      </c>
      <c r="L111" s="29" t="s">
        <v>1004</v>
      </c>
      <c r="M111" s="89" t="s">
        <v>25</v>
      </c>
      <c r="N111" s="29" t="s">
        <v>590</v>
      </c>
    </row>
    <row r="112" spans="1:14" x14ac:dyDescent="0.25">
      <c r="A112" s="92">
        <v>43161</v>
      </c>
      <c r="B112" s="29" t="s">
        <v>951</v>
      </c>
      <c r="C112" s="89" t="s">
        <v>43</v>
      </c>
      <c r="D112" s="29" t="s">
        <v>225</v>
      </c>
      <c r="E112" s="87"/>
      <c r="F112" s="88">
        <v>5000</v>
      </c>
      <c r="G112" s="107">
        <f t="shared" si="2"/>
        <v>9.462600019682208</v>
      </c>
      <c r="H112" s="106">
        <v>528.39599999999996</v>
      </c>
      <c r="I112" s="96">
        <f t="shared" si="3"/>
        <v>-667243</v>
      </c>
      <c r="J112" s="29" t="s">
        <v>228</v>
      </c>
      <c r="K112" s="29" t="s">
        <v>24</v>
      </c>
      <c r="L112" s="29" t="s">
        <v>1004</v>
      </c>
      <c r="M112" s="89" t="s">
        <v>25</v>
      </c>
      <c r="N112" s="29" t="s">
        <v>590</v>
      </c>
    </row>
    <row r="113" spans="1:14" x14ac:dyDescent="0.25">
      <c r="A113" s="92">
        <v>43161</v>
      </c>
      <c r="B113" s="29" t="s">
        <v>966</v>
      </c>
      <c r="C113" s="29" t="s">
        <v>593</v>
      </c>
      <c r="D113" s="29" t="s">
        <v>225</v>
      </c>
      <c r="E113" s="87"/>
      <c r="F113" s="88">
        <v>7800</v>
      </c>
      <c r="G113" s="107">
        <f t="shared" si="2"/>
        <v>14.761656030704247</v>
      </c>
      <c r="H113" s="106">
        <v>528.39599999999996</v>
      </c>
      <c r="I113" s="96">
        <f t="shared" si="3"/>
        <v>-675043</v>
      </c>
      <c r="J113" s="29" t="s">
        <v>228</v>
      </c>
      <c r="K113" s="29" t="s">
        <v>24</v>
      </c>
      <c r="L113" s="29" t="s">
        <v>1004</v>
      </c>
      <c r="M113" s="89" t="s">
        <v>25</v>
      </c>
      <c r="N113" s="29" t="s">
        <v>590</v>
      </c>
    </row>
    <row r="114" spans="1:14" s="28" customFormat="1" x14ac:dyDescent="0.25">
      <c r="A114" s="92">
        <v>43161</v>
      </c>
      <c r="B114" s="89" t="s">
        <v>634</v>
      </c>
      <c r="C114" s="89" t="s">
        <v>43</v>
      </c>
      <c r="D114" s="94" t="s">
        <v>22</v>
      </c>
      <c r="E114" s="96"/>
      <c r="F114" s="96">
        <v>75000</v>
      </c>
      <c r="G114" s="107">
        <f t="shared" si="2"/>
        <v>141.93900029523314</v>
      </c>
      <c r="H114" s="106">
        <v>528.39599999999996</v>
      </c>
      <c r="I114" s="96">
        <f t="shared" si="3"/>
        <v>-750043</v>
      </c>
      <c r="J114" s="89" t="s">
        <v>98</v>
      </c>
      <c r="K114" s="89">
        <v>18</v>
      </c>
      <c r="L114" s="29" t="s">
        <v>1005</v>
      </c>
      <c r="M114" s="89" t="s">
        <v>25</v>
      </c>
      <c r="N114" s="89" t="s">
        <v>34</v>
      </c>
    </row>
    <row r="115" spans="1:14" x14ac:dyDescent="0.25">
      <c r="A115" s="92">
        <v>43161</v>
      </c>
      <c r="B115" s="89" t="s">
        <v>635</v>
      </c>
      <c r="C115" s="89" t="s">
        <v>21</v>
      </c>
      <c r="D115" s="94" t="s">
        <v>22</v>
      </c>
      <c r="E115" s="96"/>
      <c r="F115" s="96">
        <v>500</v>
      </c>
      <c r="G115" s="107">
        <f t="shared" si="2"/>
        <v>0.94626000196822091</v>
      </c>
      <c r="H115" s="106">
        <v>528.39599999999996</v>
      </c>
      <c r="I115" s="96">
        <f t="shared" si="3"/>
        <v>-750543</v>
      </c>
      <c r="J115" s="89" t="s">
        <v>98</v>
      </c>
      <c r="K115" s="89" t="s">
        <v>24</v>
      </c>
      <c r="L115" s="29" t="s">
        <v>1005</v>
      </c>
      <c r="M115" s="89" t="s">
        <v>25</v>
      </c>
      <c r="N115" s="89" t="s">
        <v>26</v>
      </c>
    </row>
    <row r="116" spans="1:14" x14ac:dyDescent="0.25">
      <c r="A116" s="92">
        <v>43161</v>
      </c>
      <c r="B116" s="89" t="s">
        <v>636</v>
      </c>
      <c r="C116" s="89" t="s">
        <v>21</v>
      </c>
      <c r="D116" s="94" t="s">
        <v>22</v>
      </c>
      <c r="E116" s="96"/>
      <c r="F116" s="96">
        <v>1000</v>
      </c>
      <c r="G116" s="107">
        <f t="shared" si="2"/>
        <v>1.8925200039364418</v>
      </c>
      <c r="H116" s="106">
        <v>528.39599999999996</v>
      </c>
      <c r="I116" s="96">
        <f t="shared" si="3"/>
        <v>-751543</v>
      </c>
      <c r="J116" s="89" t="s">
        <v>98</v>
      </c>
      <c r="K116" s="89" t="s">
        <v>24</v>
      </c>
      <c r="L116" s="29" t="s">
        <v>1005</v>
      </c>
      <c r="M116" s="89" t="s">
        <v>25</v>
      </c>
      <c r="N116" s="89" t="s">
        <v>26</v>
      </c>
    </row>
    <row r="117" spans="1:14" x14ac:dyDescent="0.25">
      <c r="A117" s="92">
        <v>43161</v>
      </c>
      <c r="B117" s="89" t="s">
        <v>637</v>
      </c>
      <c r="C117" s="89" t="s">
        <v>43</v>
      </c>
      <c r="D117" s="94" t="s">
        <v>22</v>
      </c>
      <c r="E117" s="96"/>
      <c r="F117" s="96">
        <v>20000</v>
      </c>
      <c r="G117" s="107">
        <f t="shared" si="2"/>
        <v>37.850400078728832</v>
      </c>
      <c r="H117" s="106">
        <v>528.39599999999996</v>
      </c>
      <c r="I117" s="96">
        <f t="shared" si="3"/>
        <v>-771543</v>
      </c>
      <c r="J117" s="89" t="s">
        <v>98</v>
      </c>
      <c r="K117" s="89" t="s">
        <v>24</v>
      </c>
      <c r="L117" s="29" t="s">
        <v>1005</v>
      </c>
      <c r="M117" s="89" t="s">
        <v>25</v>
      </c>
      <c r="N117" s="89" t="s">
        <v>26</v>
      </c>
    </row>
    <row r="118" spans="1:14" s="28" customFormat="1" x14ac:dyDescent="0.25">
      <c r="A118" s="92">
        <v>43161</v>
      </c>
      <c r="B118" s="29" t="s">
        <v>695</v>
      </c>
      <c r="C118" s="89" t="s">
        <v>21</v>
      </c>
      <c r="D118" s="29" t="s">
        <v>225</v>
      </c>
      <c r="E118" s="90"/>
      <c r="F118" s="87">
        <v>10000</v>
      </c>
      <c r="G118" s="107">
        <f t="shared" si="2"/>
        <v>18.925200039364416</v>
      </c>
      <c r="H118" s="106">
        <v>528.39599999999996</v>
      </c>
      <c r="I118" s="96">
        <f t="shared" si="3"/>
        <v>-781543</v>
      </c>
      <c r="J118" s="29" t="s">
        <v>240</v>
      </c>
      <c r="K118" s="29">
        <v>59</v>
      </c>
      <c r="L118" s="29" t="s">
        <v>1004</v>
      </c>
      <c r="M118" s="89" t="s">
        <v>25</v>
      </c>
      <c r="N118" s="89" t="s">
        <v>34</v>
      </c>
    </row>
    <row r="119" spans="1:14" x14ac:dyDescent="0.25">
      <c r="A119" s="92">
        <v>43161</v>
      </c>
      <c r="B119" s="29" t="s">
        <v>696</v>
      </c>
      <c r="C119" s="89" t="s">
        <v>21</v>
      </c>
      <c r="D119" s="29" t="s">
        <v>225</v>
      </c>
      <c r="E119" s="90"/>
      <c r="F119" s="87">
        <v>10000</v>
      </c>
      <c r="G119" s="107">
        <f t="shared" si="2"/>
        <v>18.925200039364416</v>
      </c>
      <c r="H119" s="106">
        <v>528.39599999999996</v>
      </c>
      <c r="I119" s="96">
        <f t="shared" si="3"/>
        <v>-791543</v>
      </c>
      <c r="J119" s="29" t="s">
        <v>240</v>
      </c>
      <c r="K119" s="29" t="s">
        <v>558</v>
      </c>
      <c r="L119" s="29" t="s">
        <v>1004</v>
      </c>
      <c r="M119" s="89" t="s">
        <v>25</v>
      </c>
      <c r="N119" s="89" t="s">
        <v>26</v>
      </c>
    </row>
    <row r="120" spans="1:14" x14ac:dyDescent="0.25">
      <c r="A120" s="92">
        <v>43161</v>
      </c>
      <c r="B120" s="29" t="s">
        <v>697</v>
      </c>
      <c r="C120" s="89" t="s">
        <v>21</v>
      </c>
      <c r="D120" s="29" t="s">
        <v>225</v>
      </c>
      <c r="E120" s="90"/>
      <c r="F120" s="87">
        <v>2000</v>
      </c>
      <c r="G120" s="107">
        <f t="shared" si="2"/>
        <v>3.7850400078728836</v>
      </c>
      <c r="H120" s="106">
        <v>528.39599999999996</v>
      </c>
      <c r="I120" s="96">
        <f t="shared" si="3"/>
        <v>-793543</v>
      </c>
      <c r="J120" s="29" t="s">
        <v>240</v>
      </c>
      <c r="K120" s="29" t="s">
        <v>558</v>
      </c>
      <c r="L120" s="29" t="s">
        <v>1004</v>
      </c>
      <c r="M120" s="89" t="s">
        <v>25</v>
      </c>
      <c r="N120" s="89" t="s">
        <v>26</v>
      </c>
    </row>
    <row r="121" spans="1:14" s="28" customFormat="1" x14ac:dyDescent="0.25">
      <c r="A121" s="92">
        <v>43161</v>
      </c>
      <c r="B121" s="29" t="s">
        <v>758</v>
      </c>
      <c r="C121" s="89" t="s">
        <v>43</v>
      </c>
      <c r="D121" s="94" t="s">
        <v>22</v>
      </c>
      <c r="E121" s="87"/>
      <c r="F121" s="87">
        <v>75000</v>
      </c>
      <c r="G121" s="107">
        <f t="shared" si="2"/>
        <v>141.93900029523314</v>
      </c>
      <c r="H121" s="106">
        <v>528.39599999999996</v>
      </c>
      <c r="I121" s="96">
        <f t="shared" si="3"/>
        <v>-868543</v>
      </c>
      <c r="J121" s="29" t="s">
        <v>251</v>
      </c>
      <c r="K121" s="29">
        <v>17</v>
      </c>
      <c r="L121" s="29" t="s">
        <v>1005</v>
      </c>
      <c r="M121" s="89" t="s">
        <v>25</v>
      </c>
      <c r="N121" s="89" t="s">
        <v>34</v>
      </c>
    </row>
    <row r="122" spans="1:14" x14ac:dyDescent="0.25">
      <c r="A122" s="92">
        <v>43161</v>
      </c>
      <c r="B122" s="29" t="s">
        <v>759</v>
      </c>
      <c r="C122" s="89" t="s">
        <v>21</v>
      </c>
      <c r="D122" s="94" t="s">
        <v>22</v>
      </c>
      <c r="E122" s="87"/>
      <c r="F122" s="87">
        <v>500</v>
      </c>
      <c r="G122" s="107">
        <f t="shared" si="2"/>
        <v>0.94626000196822091</v>
      </c>
      <c r="H122" s="106">
        <v>528.39599999999996</v>
      </c>
      <c r="I122" s="96">
        <f t="shared" si="3"/>
        <v>-869043</v>
      </c>
      <c r="J122" s="29" t="s">
        <v>251</v>
      </c>
      <c r="K122" s="29" t="s">
        <v>24</v>
      </c>
      <c r="L122" s="29" t="s">
        <v>1005</v>
      </c>
      <c r="M122" s="89" t="s">
        <v>25</v>
      </c>
      <c r="N122" s="89" t="s">
        <v>26</v>
      </c>
    </row>
    <row r="123" spans="1:14" x14ac:dyDescent="0.25">
      <c r="A123" s="92">
        <v>43161</v>
      </c>
      <c r="B123" s="29" t="s">
        <v>760</v>
      </c>
      <c r="C123" s="89" t="s">
        <v>21</v>
      </c>
      <c r="D123" s="94" t="s">
        <v>22</v>
      </c>
      <c r="E123" s="87"/>
      <c r="F123" s="87">
        <v>2000</v>
      </c>
      <c r="G123" s="107">
        <f t="shared" si="2"/>
        <v>3.7850400078728836</v>
      </c>
      <c r="H123" s="106">
        <v>528.39599999999996</v>
      </c>
      <c r="I123" s="96">
        <f t="shared" si="3"/>
        <v>-871043</v>
      </c>
      <c r="J123" s="29" t="s">
        <v>251</v>
      </c>
      <c r="K123" s="29" t="s">
        <v>24</v>
      </c>
      <c r="L123" s="29" t="s">
        <v>1005</v>
      </c>
      <c r="M123" s="89" t="s">
        <v>25</v>
      </c>
      <c r="N123" s="89" t="s">
        <v>26</v>
      </c>
    </row>
    <row r="124" spans="1:14" x14ac:dyDescent="0.25">
      <c r="A124" s="92">
        <v>43161</v>
      </c>
      <c r="B124" s="29" t="s">
        <v>761</v>
      </c>
      <c r="C124" s="89" t="s">
        <v>43</v>
      </c>
      <c r="D124" s="94" t="s">
        <v>22</v>
      </c>
      <c r="E124" s="87"/>
      <c r="F124" s="87">
        <v>20000</v>
      </c>
      <c r="G124" s="107">
        <f t="shared" si="2"/>
        <v>37.850400078728832</v>
      </c>
      <c r="H124" s="106">
        <v>528.39599999999996</v>
      </c>
      <c r="I124" s="96">
        <f t="shared" si="3"/>
        <v>-891043</v>
      </c>
      <c r="J124" s="29" t="s">
        <v>251</v>
      </c>
      <c r="K124" s="29" t="s">
        <v>24</v>
      </c>
      <c r="L124" s="29" t="s">
        <v>1005</v>
      </c>
      <c r="M124" s="89" t="s">
        <v>25</v>
      </c>
      <c r="N124" s="89" t="s">
        <v>26</v>
      </c>
    </row>
    <row r="125" spans="1:14" x14ac:dyDescent="0.25">
      <c r="A125" s="92">
        <v>43161</v>
      </c>
      <c r="B125" s="97" t="s">
        <v>816</v>
      </c>
      <c r="C125" s="97" t="s">
        <v>593</v>
      </c>
      <c r="D125" s="29" t="s">
        <v>225</v>
      </c>
      <c r="E125" s="95"/>
      <c r="F125" s="95">
        <v>6000</v>
      </c>
      <c r="G125" s="107">
        <f t="shared" si="2"/>
        <v>11.355120023618651</v>
      </c>
      <c r="H125" s="106">
        <v>528.39599999999996</v>
      </c>
      <c r="I125" s="96">
        <f t="shared" si="3"/>
        <v>-897043</v>
      </c>
      <c r="J125" s="97" t="s">
        <v>224</v>
      </c>
      <c r="K125" s="97" t="s">
        <v>24</v>
      </c>
      <c r="L125" s="29" t="s">
        <v>1004</v>
      </c>
      <c r="M125" s="89" t="s">
        <v>25</v>
      </c>
      <c r="N125" s="89" t="s">
        <v>26</v>
      </c>
    </row>
    <row r="126" spans="1:14" x14ac:dyDescent="0.25">
      <c r="A126" s="92">
        <v>43161</v>
      </c>
      <c r="B126" s="97" t="s">
        <v>818</v>
      </c>
      <c r="C126" s="89" t="s">
        <v>21</v>
      </c>
      <c r="D126" s="29" t="s">
        <v>225</v>
      </c>
      <c r="E126" s="95"/>
      <c r="F126" s="95">
        <v>1000</v>
      </c>
      <c r="G126" s="107">
        <f t="shared" si="2"/>
        <v>1.8925200039364418</v>
      </c>
      <c r="H126" s="106">
        <v>528.39599999999996</v>
      </c>
      <c r="I126" s="96">
        <f t="shared" si="3"/>
        <v>-898043</v>
      </c>
      <c r="J126" s="97" t="s">
        <v>224</v>
      </c>
      <c r="K126" s="97" t="s">
        <v>24</v>
      </c>
      <c r="L126" s="29" t="s">
        <v>1004</v>
      </c>
      <c r="M126" s="89" t="s">
        <v>25</v>
      </c>
      <c r="N126" s="89" t="s">
        <v>26</v>
      </c>
    </row>
    <row r="127" spans="1:14" s="28" customFormat="1" x14ac:dyDescent="0.25">
      <c r="A127" s="92">
        <v>43161</v>
      </c>
      <c r="B127" s="97" t="s">
        <v>819</v>
      </c>
      <c r="C127" s="89" t="s">
        <v>43</v>
      </c>
      <c r="D127" s="29" t="s">
        <v>225</v>
      </c>
      <c r="E127" s="95"/>
      <c r="F127" s="95">
        <v>15000</v>
      </c>
      <c r="G127" s="107">
        <f t="shared" si="2"/>
        <v>28.387800059046626</v>
      </c>
      <c r="H127" s="106">
        <v>528.39599999999996</v>
      </c>
      <c r="I127" s="96">
        <f t="shared" si="3"/>
        <v>-913043</v>
      </c>
      <c r="J127" s="97" t="s">
        <v>224</v>
      </c>
      <c r="K127" s="97">
        <v>602</v>
      </c>
      <c r="L127" s="29" t="s">
        <v>1004</v>
      </c>
      <c r="M127" s="89" t="s">
        <v>25</v>
      </c>
      <c r="N127" s="89" t="s">
        <v>34</v>
      </c>
    </row>
    <row r="128" spans="1:14" x14ac:dyDescent="0.25">
      <c r="A128" s="92">
        <v>43162</v>
      </c>
      <c r="B128" s="29" t="s">
        <v>110</v>
      </c>
      <c r="C128" s="89" t="s">
        <v>21</v>
      </c>
      <c r="D128" s="94" t="s">
        <v>22</v>
      </c>
      <c r="E128" s="87"/>
      <c r="F128" s="87">
        <v>500</v>
      </c>
      <c r="G128" s="107">
        <f t="shared" si="2"/>
        <v>0.94626000196822091</v>
      </c>
      <c r="H128" s="106">
        <v>528.39599999999996</v>
      </c>
      <c r="I128" s="96">
        <f t="shared" si="3"/>
        <v>-913543</v>
      </c>
      <c r="J128" s="29" t="s">
        <v>95</v>
      </c>
      <c r="K128" s="29" t="s">
        <v>24</v>
      </c>
      <c r="L128" s="29" t="s">
        <v>1005</v>
      </c>
      <c r="M128" s="89" t="s">
        <v>25</v>
      </c>
      <c r="N128" s="29" t="s">
        <v>26</v>
      </c>
    </row>
    <row r="129" spans="1:14" x14ac:dyDescent="0.25">
      <c r="A129" s="92">
        <v>43162</v>
      </c>
      <c r="B129" s="29" t="s">
        <v>111</v>
      </c>
      <c r="C129" s="29" t="s">
        <v>63</v>
      </c>
      <c r="D129" s="94" t="s">
        <v>22</v>
      </c>
      <c r="E129" s="87"/>
      <c r="F129" s="87">
        <v>8000</v>
      </c>
      <c r="G129" s="107">
        <f t="shared" si="2"/>
        <v>15.140160031491535</v>
      </c>
      <c r="H129" s="106">
        <v>528.39599999999996</v>
      </c>
      <c r="I129" s="96">
        <f t="shared" si="3"/>
        <v>-921543</v>
      </c>
      <c r="J129" s="29" t="s">
        <v>95</v>
      </c>
      <c r="K129" s="29" t="s">
        <v>24</v>
      </c>
      <c r="L129" s="29" t="s">
        <v>1005</v>
      </c>
      <c r="M129" s="89" t="s">
        <v>25</v>
      </c>
      <c r="N129" s="29" t="s">
        <v>26</v>
      </c>
    </row>
    <row r="130" spans="1:14" x14ac:dyDescent="0.25">
      <c r="A130" s="92">
        <v>43162</v>
      </c>
      <c r="B130" s="29" t="s">
        <v>112</v>
      </c>
      <c r="C130" s="89" t="s">
        <v>21</v>
      </c>
      <c r="D130" s="94" t="s">
        <v>22</v>
      </c>
      <c r="E130" s="87"/>
      <c r="F130" s="87">
        <v>500</v>
      </c>
      <c r="G130" s="107">
        <f t="shared" si="2"/>
        <v>0.94626000196822091</v>
      </c>
      <c r="H130" s="106">
        <v>528.39599999999996</v>
      </c>
      <c r="I130" s="96">
        <f t="shared" si="3"/>
        <v>-922043</v>
      </c>
      <c r="J130" s="29" t="s">
        <v>95</v>
      </c>
      <c r="K130" s="29" t="s">
        <v>24</v>
      </c>
      <c r="L130" s="29" t="s">
        <v>1005</v>
      </c>
      <c r="M130" s="89" t="s">
        <v>25</v>
      </c>
      <c r="N130" s="29" t="s">
        <v>26</v>
      </c>
    </row>
    <row r="131" spans="1:14" x14ac:dyDescent="0.25">
      <c r="A131" s="92">
        <v>43162</v>
      </c>
      <c r="B131" s="29" t="s">
        <v>107</v>
      </c>
      <c r="C131" s="89" t="s">
        <v>21</v>
      </c>
      <c r="D131" s="94" t="s">
        <v>22</v>
      </c>
      <c r="E131" s="87"/>
      <c r="F131" s="87">
        <v>500</v>
      </c>
      <c r="G131" s="107">
        <f t="shared" si="2"/>
        <v>0.94626000196822091</v>
      </c>
      <c r="H131" s="106">
        <v>528.39599999999996</v>
      </c>
      <c r="I131" s="96">
        <f t="shared" si="3"/>
        <v>-922543</v>
      </c>
      <c r="J131" s="29" t="s">
        <v>95</v>
      </c>
      <c r="K131" s="29" t="s">
        <v>24</v>
      </c>
      <c r="L131" s="29" t="s">
        <v>1005</v>
      </c>
      <c r="M131" s="89" t="s">
        <v>25</v>
      </c>
      <c r="N131" s="29" t="s">
        <v>26</v>
      </c>
    </row>
    <row r="132" spans="1:14" x14ac:dyDescent="0.25">
      <c r="A132" s="92">
        <v>43162</v>
      </c>
      <c r="B132" s="29" t="s">
        <v>113</v>
      </c>
      <c r="C132" s="89" t="s">
        <v>21</v>
      </c>
      <c r="D132" s="94" t="s">
        <v>22</v>
      </c>
      <c r="E132" s="87"/>
      <c r="F132" s="87">
        <v>500</v>
      </c>
      <c r="G132" s="107">
        <f t="shared" si="2"/>
        <v>0.94626000196822091</v>
      </c>
      <c r="H132" s="106">
        <v>528.39599999999996</v>
      </c>
      <c r="I132" s="96">
        <f t="shared" si="3"/>
        <v>-923043</v>
      </c>
      <c r="J132" s="29" t="s">
        <v>95</v>
      </c>
      <c r="K132" s="29" t="s">
        <v>24</v>
      </c>
      <c r="L132" s="29" t="s">
        <v>1005</v>
      </c>
      <c r="M132" s="89" t="s">
        <v>25</v>
      </c>
      <c r="N132" s="29" t="s">
        <v>26</v>
      </c>
    </row>
    <row r="133" spans="1:14" x14ac:dyDescent="0.25">
      <c r="A133" s="92">
        <v>43162</v>
      </c>
      <c r="B133" s="29" t="s">
        <v>114</v>
      </c>
      <c r="C133" s="89" t="s">
        <v>21</v>
      </c>
      <c r="D133" s="94" t="s">
        <v>22</v>
      </c>
      <c r="E133" s="87"/>
      <c r="F133" s="87">
        <v>500</v>
      </c>
      <c r="G133" s="107">
        <f t="shared" si="2"/>
        <v>0.94626000196822091</v>
      </c>
      <c r="H133" s="106">
        <v>528.39599999999996</v>
      </c>
      <c r="I133" s="96">
        <f t="shared" si="3"/>
        <v>-923543</v>
      </c>
      <c r="J133" s="29" t="s">
        <v>95</v>
      </c>
      <c r="K133" s="29" t="s">
        <v>24</v>
      </c>
      <c r="L133" s="29" t="s">
        <v>1005</v>
      </c>
      <c r="M133" s="89" t="s">
        <v>25</v>
      </c>
      <c r="N133" s="29" t="s">
        <v>26</v>
      </c>
    </row>
    <row r="134" spans="1:14" x14ac:dyDescent="0.25">
      <c r="A134" s="92">
        <v>43162</v>
      </c>
      <c r="B134" s="29" t="s">
        <v>115</v>
      </c>
      <c r="C134" s="29" t="s">
        <v>63</v>
      </c>
      <c r="D134" s="94" t="s">
        <v>22</v>
      </c>
      <c r="E134" s="87"/>
      <c r="F134" s="87">
        <v>8000</v>
      </c>
      <c r="G134" s="107">
        <f t="shared" si="2"/>
        <v>15.140160031491535</v>
      </c>
      <c r="H134" s="106">
        <v>528.39599999999996</v>
      </c>
      <c r="I134" s="96">
        <f t="shared" si="3"/>
        <v>-931543</v>
      </c>
      <c r="J134" s="29" t="s">
        <v>95</v>
      </c>
      <c r="K134" s="29" t="s">
        <v>24</v>
      </c>
      <c r="L134" s="29" t="s">
        <v>1005</v>
      </c>
      <c r="M134" s="89" t="s">
        <v>25</v>
      </c>
      <c r="N134" s="29" t="s">
        <v>26</v>
      </c>
    </row>
    <row r="135" spans="1:14" x14ac:dyDescent="0.25">
      <c r="A135" s="92">
        <v>43162</v>
      </c>
      <c r="B135" s="29" t="s">
        <v>104</v>
      </c>
      <c r="C135" s="89" t="s">
        <v>21</v>
      </c>
      <c r="D135" s="94" t="s">
        <v>22</v>
      </c>
      <c r="E135" s="87"/>
      <c r="F135" s="87">
        <v>500</v>
      </c>
      <c r="G135" s="107">
        <f t="shared" si="2"/>
        <v>0.94626000196822091</v>
      </c>
      <c r="H135" s="106">
        <v>528.39599999999996</v>
      </c>
      <c r="I135" s="96">
        <f t="shared" si="3"/>
        <v>-932043</v>
      </c>
      <c r="J135" s="29" t="s">
        <v>95</v>
      </c>
      <c r="K135" s="29" t="s">
        <v>24</v>
      </c>
      <c r="L135" s="29" t="s">
        <v>1005</v>
      </c>
      <c r="M135" s="89" t="s">
        <v>25</v>
      </c>
      <c r="N135" s="29" t="s">
        <v>26</v>
      </c>
    </row>
    <row r="136" spans="1:14" x14ac:dyDescent="0.25">
      <c r="A136" s="92">
        <v>43162</v>
      </c>
      <c r="B136" s="29" t="s">
        <v>998</v>
      </c>
      <c r="C136" s="89" t="s">
        <v>21</v>
      </c>
      <c r="D136" s="94" t="s">
        <v>22</v>
      </c>
      <c r="E136" s="87"/>
      <c r="F136" s="87">
        <v>1000</v>
      </c>
      <c r="G136" s="107">
        <f t="shared" si="2"/>
        <v>1.8925200039364418</v>
      </c>
      <c r="H136" s="106">
        <v>528.39599999999996</v>
      </c>
      <c r="I136" s="96">
        <f t="shared" si="3"/>
        <v>-933043</v>
      </c>
      <c r="J136" s="29" t="s">
        <v>95</v>
      </c>
      <c r="K136" s="29" t="s">
        <v>24</v>
      </c>
      <c r="L136" s="29" t="s">
        <v>1005</v>
      </c>
      <c r="M136" s="89" t="s">
        <v>25</v>
      </c>
      <c r="N136" s="29" t="s">
        <v>26</v>
      </c>
    </row>
    <row r="137" spans="1:14" s="114" customFormat="1" x14ac:dyDescent="0.25">
      <c r="A137" s="92">
        <v>43162</v>
      </c>
      <c r="B137" s="29" t="s">
        <v>227</v>
      </c>
      <c r="C137" s="29" t="s">
        <v>223</v>
      </c>
      <c r="D137" s="29" t="s">
        <v>53</v>
      </c>
      <c r="E137" s="87"/>
      <c r="F137" s="87">
        <v>5680</v>
      </c>
      <c r="G137" s="107">
        <f t="shared" si="2"/>
        <v>10.74951362235899</v>
      </c>
      <c r="H137" s="106">
        <v>528.39599999999996</v>
      </c>
      <c r="I137" s="96">
        <f t="shared" si="3"/>
        <v>-938723</v>
      </c>
      <c r="J137" s="29" t="s">
        <v>109</v>
      </c>
      <c r="K137" s="29" t="s">
        <v>226</v>
      </c>
      <c r="L137" s="29" t="s">
        <v>1004</v>
      </c>
      <c r="M137" s="89" t="s">
        <v>25</v>
      </c>
      <c r="N137" s="89" t="s">
        <v>34</v>
      </c>
    </row>
    <row r="138" spans="1:14" s="114" customFormat="1" x14ac:dyDescent="0.25">
      <c r="A138" s="92">
        <v>43162</v>
      </c>
      <c r="B138" s="29" t="s">
        <v>230</v>
      </c>
      <c r="C138" s="29" t="s">
        <v>223</v>
      </c>
      <c r="D138" s="29" t="s">
        <v>53</v>
      </c>
      <c r="E138" s="87"/>
      <c r="F138" s="87">
        <v>4000</v>
      </c>
      <c r="G138" s="107">
        <f t="shared" si="2"/>
        <v>7.5700800157457673</v>
      </c>
      <c r="H138" s="106">
        <v>528.39599999999996</v>
      </c>
      <c r="I138" s="96">
        <f t="shared" si="3"/>
        <v>-942723</v>
      </c>
      <c r="J138" s="29" t="s">
        <v>109</v>
      </c>
      <c r="K138" s="29" t="s">
        <v>229</v>
      </c>
      <c r="L138" s="29" t="s">
        <v>1004</v>
      </c>
      <c r="M138" s="89" t="s">
        <v>25</v>
      </c>
      <c r="N138" s="89" t="s">
        <v>34</v>
      </c>
    </row>
    <row r="139" spans="1:14" s="114" customFormat="1" x14ac:dyDescent="0.25">
      <c r="A139" s="92">
        <v>43162</v>
      </c>
      <c r="B139" s="29" t="s">
        <v>233</v>
      </c>
      <c r="C139" s="29" t="s">
        <v>223</v>
      </c>
      <c r="D139" s="29" t="s">
        <v>53</v>
      </c>
      <c r="E139" s="87"/>
      <c r="F139" s="87">
        <v>4000</v>
      </c>
      <c r="G139" s="107">
        <f t="shared" si="2"/>
        <v>7.5700800157457673</v>
      </c>
      <c r="H139" s="106">
        <v>528.39599999999996</v>
      </c>
      <c r="I139" s="96">
        <f t="shared" si="3"/>
        <v>-946723</v>
      </c>
      <c r="J139" s="29" t="s">
        <v>109</v>
      </c>
      <c r="K139" s="29" t="s">
        <v>232</v>
      </c>
      <c r="L139" s="29" t="s">
        <v>1004</v>
      </c>
      <c r="M139" s="89" t="s">
        <v>25</v>
      </c>
      <c r="N139" s="89" t="s">
        <v>34</v>
      </c>
    </row>
    <row r="140" spans="1:14" x14ac:dyDescent="0.25">
      <c r="A140" s="92">
        <v>43162</v>
      </c>
      <c r="B140" s="29" t="s">
        <v>495</v>
      </c>
      <c r="C140" s="89" t="s">
        <v>21</v>
      </c>
      <c r="D140" s="29" t="s">
        <v>225</v>
      </c>
      <c r="E140" s="87"/>
      <c r="F140" s="87">
        <v>1500</v>
      </c>
      <c r="G140" s="107">
        <f t="shared" si="2"/>
        <v>2.8387800059046628</v>
      </c>
      <c r="H140" s="106">
        <v>528.39599999999996</v>
      </c>
      <c r="I140" s="96">
        <f t="shared" si="3"/>
        <v>-948223</v>
      </c>
      <c r="J140" s="29" t="s">
        <v>231</v>
      </c>
      <c r="K140" s="94" t="s">
        <v>24</v>
      </c>
      <c r="L140" s="29" t="s">
        <v>1004</v>
      </c>
      <c r="M140" s="89" t="s">
        <v>25</v>
      </c>
      <c r="N140" s="89" t="s">
        <v>26</v>
      </c>
    </row>
    <row r="141" spans="1:14" x14ac:dyDescent="0.25">
      <c r="A141" s="92">
        <v>43162</v>
      </c>
      <c r="B141" s="29" t="s">
        <v>496</v>
      </c>
      <c r="C141" s="89" t="s">
        <v>21</v>
      </c>
      <c r="D141" s="29" t="s">
        <v>225</v>
      </c>
      <c r="E141" s="87"/>
      <c r="F141" s="87">
        <v>1500</v>
      </c>
      <c r="G141" s="107">
        <f t="shared" si="2"/>
        <v>2.8387800059046628</v>
      </c>
      <c r="H141" s="106">
        <v>528.39599999999996</v>
      </c>
      <c r="I141" s="96">
        <f t="shared" si="3"/>
        <v>-949723</v>
      </c>
      <c r="J141" s="29" t="s">
        <v>231</v>
      </c>
      <c r="K141" s="94" t="s">
        <v>24</v>
      </c>
      <c r="L141" s="29" t="s">
        <v>1004</v>
      </c>
      <c r="M141" s="89" t="s">
        <v>25</v>
      </c>
      <c r="N141" s="89" t="s">
        <v>26</v>
      </c>
    </row>
    <row r="142" spans="1:14" x14ac:dyDescent="0.25">
      <c r="A142" s="92">
        <v>43162</v>
      </c>
      <c r="B142" s="29" t="s">
        <v>497</v>
      </c>
      <c r="C142" s="29" t="s">
        <v>492</v>
      </c>
      <c r="D142" s="29" t="s">
        <v>225</v>
      </c>
      <c r="E142" s="87"/>
      <c r="F142" s="87">
        <v>2500</v>
      </c>
      <c r="G142" s="107">
        <f t="shared" ref="G142:G205" si="4">+F142/H142</f>
        <v>4.731300009841104</v>
      </c>
      <c r="H142" s="106">
        <v>528.39599999999996</v>
      </c>
      <c r="I142" s="96">
        <f t="shared" ref="I142:I205" si="5">+I141+E142-F142</f>
        <v>-952223</v>
      </c>
      <c r="J142" s="29" t="s">
        <v>231</v>
      </c>
      <c r="K142" s="94" t="s">
        <v>24</v>
      </c>
      <c r="L142" s="29" t="s">
        <v>1004</v>
      </c>
      <c r="M142" s="89" t="s">
        <v>25</v>
      </c>
      <c r="N142" s="89" t="s">
        <v>26</v>
      </c>
    </row>
    <row r="143" spans="1:14" x14ac:dyDescent="0.25">
      <c r="A143" s="92">
        <v>43162</v>
      </c>
      <c r="B143" s="29" t="s">
        <v>594</v>
      </c>
      <c r="C143" s="29" t="s">
        <v>593</v>
      </c>
      <c r="D143" s="29" t="s">
        <v>225</v>
      </c>
      <c r="E143" s="87"/>
      <c r="F143" s="88">
        <v>7000</v>
      </c>
      <c r="G143" s="107">
        <f t="shared" si="4"/>
        <v>13.247640027555093</v>
      </c>
      <c r="H143" s="106">
        <v>528.39599999999996</v>
      </c>
      <c r="I143" s="96">
        <f t="shared" si="5"/>
        <v>-959223</v>
      </c>
      <c r="J143" s="29" t="s">
        <v>228</v>
      </c>
      <c r="K143" s="29" t="s">
        <v>24</v>
      </c>
      <c r="L143" s="29" t="s">
        <v>1004</v>
      </c>
      <c r="M143" s="89" t="s">
        <v>25</v>
      </c>
      <c r="N143" s="29" t="s">
        <v>590</v>
      </c>
    </row>
    <row r="144" spans="1:14" x14ac:dyDescent="0.25">
      <c r="A144" s="92">
        <v>43162</v>
      </c>
      <c r="B144" s="29" t="s">
        <v>698</v>
      </c>
      <c r="C144" s="89" t="s">
        <v>21</v>
      </c>
      <c r="D144" s="29" t="s">
        <v>225</v>
      </c>
      <c r="E144" s="90"/>
      <c r="F144" s="87">
        <v>500</v>
      </c>
      <c r="G144" s="107">
        <f t="shared" si="4"/>
        <v>0.94626000196822091</v>
      </c>
      <c r="H144" s="106">
        <v>528.39599999999996</v>
      </c>
      <c r="I144" s="96">
        <f t="shared" si="5"/>
        <v>-959723</v>
      </c>
      <c r="J144" s="29" t="s">
        <v>240</v>
      </c>
      <c r="K144" s="29" t="s">
        <v>558</v>
      </c>
      <c r="L144" s="29" t="s">
        <v>1004</v>
      </c>
      <c r="M144" s="89" t="s">
        <v>25</v>
      </c>
      <c r="N144" s="89" t="s">
        <v>26</v>
      </c>
    </row>
    <row r="145" spans="1:14" x14ac:dyDescent="0.25">
      <c r="A145" s="92">
        <v>43162</v>
      </c>
      <c r="B145" s="29" t="s">
        <v>699</v>
      </c>
      <c r="C145" s="89" t="s">
        <v>21</v>
      </c>
      <c r="D145" s="29" t="s">
        <v>225</v>
      </c>
      <c r="E145" s="90"/>
      <c r="F145" s="87">
        <v>500</v>
      </c>
      <c r="G145" s="107">
        <f t="shared" si="4"/>
        <v>0.94626000196822091</v>
      </c>
      <c r="H145" s="106">
        <v>528.39599999999996</v>
      </c>
      <c r="I145" s="96">
        <f t="shared" si="5"/>
        <v>-960223</v>
      </c>
      <c r="J145" s="29" t="s">
        <v>240</v>
      </c>
      <c r="K145" s="29" t="s">
        <v>558</v>
      </c>
      <c r="L145" s="29" t="s">
        <v>1004</v>
      </c>
      <c r="M145" s="89" t="s">
        <v>25</v>
      </c>
      <c r="N145" s="89" t="s">
        <v>26</v>
      </c>
    </row>
    <row r="146" spans="1:14" x14ac:dyDescent="0.25">
      <c r="A146" s="92">
        <v>43162</v>
      </c>
      <c r="B146" s="29" t="s">
        <v>700</v>
      </c>
      <c r="C146" s="89" t="s">
        <v>21</v>
      </c>
      <c r="D146" s="29" t="s">
        <v>225</v>
      </c>
      <c r="E146" s="90"/>
      <c r="F146" s="87">
        <v>500</v>
      </c>
      <c r="G146" s="107">
        <f t="shared" si="4"/>
        <v>0.94626000196822091</v>
      </c>
      <c r="H146" s="106">
        <v>528.39599999999996</v>
      </c>
      <c r="I146" s="96">
        <f t="shared" si="5"/>
        <v>-960723</v>
      </c>
      <c r="J146" s="29" t="s">
        <v>240</v>
      </c>
      <c r="K146" s="29" t="s">
        <v>558</v>
      </c>
      <c r="L146" s="29" t="s">
        <v>1004</v>
      </c>
      <c r="M146" s="89" t="s">
        <v>25</v>
      </c>
      <c r="N146" s="89" t="s">
        <v>26</v>
      </c>
    </row>
    <row r="147" spans="1:14" x14ac:dyDescent="0.25">
      <c r="A147" s="92">
        <v>43162</v>
      </c>
      <c r="B147" s="29" t="s">
        <v>701</v>
      </c>
      <c r="C147" s="89" t="s">
        <v>21</v>
      </c>
      <c r="D147" s="29" t="s">
        <v>225</v>
      </c>
      <c r="E147" s="90"/>
      <c r="F147" s="87">
        <v>500</v>
      </c>
      <c r="G147" s="107">
        <f t="shared" si="4"/>
        <v>0.94626000196822091</v>
      </c>
      <c r="H147" s="106">
        <v>528.39599999999996</v>
      </c>
      <c r="I147" s="96">
        <f t="shared" si="5"/>
        <v>-961223</v>
      </c>
      <c r="J147" s="29" t="s">
        <v>240</v>
      </c>
      <c r="K147" s="29" t="s">
        <v>558</v>
      </c>
      <c r="L147" s="29" t="s">
        <v>1004</v>
      </c>
      <c r="M147" s="89" t="s">
        <v>25</v>
      </c>
      <c r="N147" s="89" t="s">
        <v>26</v>
      </c>
    </row>
    <row r="148" spans="1:14" x14ac:dyDescent="0.25">
      <c r="A148" s="92">
        <v>43162</v>
      </c>
      <c r="B148" s="97" t="s">
        <v>820</v>
      </c>
      <c r="C148" s="89" t="s">
        <v>21</v>
      </c>
      <c r="D148" s="29" t="s">
        <v>225</v>
      </c>
      <c r="E148" s="95"/>
      <c r="F148" s="95">
        <v>500</v>
      </c>
      <c r="G148" s="107">
        <f t="shared" si="4"/>
        <v>0.94626000196822091</v>
      </c>
      <c r="H148" s="106">
        <v>528.39599999999996</v>
      </c>
      <c r="I148" s="96">
        <f t="shared" si="5"/>
        <v>-961723</v>
      </c>
      <c r="J148" s="97" t="s">
        <v>224</v>
      </c>
      <c r="K148" s="97" t="s">
        <v>24</v>
      </c>
      <c r="L148" s="29" t="s">
        <v>1004</v>
      </c>
      <c r="M148" s="89" t="s">
        <v>25</v>
      </c>
      <c r="N148" s="89" t="s">
        <v>26</v>
      </c>
    </row>
    <row r="149" spans="1:14" x14ac:dyDescent="0.25">
      <c r="A149" s="92">
        <v>43162</v>
      </c>
      <c r="B149" s="97" t="s">
        <v>821</v>
      </c>
      <c r="C149" s="89" t="s">
        <v>21</v>
      </c>
      <c r="D149" s="29" t="s">
        <v>225</v>
      </c>
      <c r="E149" s="95"/>
      <c r="F149" s="95">
        <v>6500</v>
      </c>
      <c r="G149" s="107">
        <f t="shared" si="4"/>
        <v>12.301380025586871</v>
      </c>
      <c r="H149" s="106">
        <v>528.39599999999996</v>
      </c>
      <c r="I149" s="96">
        <f t="shared" si="5"/>
        <v>-968223</v>
      </c>
      <c r="J149" s="97" t="s">
        <v>224</v>
      </c>
      <c r="K149" s="97" t="s">
        <v>24</v>
      </c>
      <c r="L149" s="29" t="s">
        <v>1004</v>
      </c>
      <c r="M149" s="89" t="s">
        <v>25</v>
      </c>
      <c r="N149" s="89" t="s">
        <v>26</v>
      </c>
    </row>
    <row r="150" spans="1:14" x14ac:dyDescent="0.25">
      <c r="A150" s="92">
        <v>43162</v>
      </c>
      <c r="B150" s="97" t="s">
        <v>822</v>
      </c>
      <c r="C150" s="89" t="s">
        <v>21</v>
      </c>
      <c r="D150" s="29" t="s">
        <v>225</v>
      </c>
      <c r="E150" s="95"/>
      <c r="F150" s="95">
        <v>1000</v>
      </c>
      <c r="G150" s="107">
        <f t="shared" si="4"/>
        <v>1.8925200039364418</v>
      </c>
      <c r="H150" s="106">
        <v>528.39599999999996</v>
      </c>
      <c r="I150" s="96">
        <f t="shared" si="5"/>
        <v>-969223</v>
      </c>
      <c r="J150" s="97" t="s">
        <v>224</v>
      </c>
      <c r="K150" s="97" t="s">
        <v>24</v>
      </c>
      <c r="L150" s="29" t="s">
        <v>1004</v>
      </c>
      <c r="M150" s="89" t="s">
        <v>25</v>
      </c>
      <c r="N150" s="89" t="s">
        <v>26</v>
      </c>
    </row>
    <row r="151" spans="1:14" x14ac:dyDescent="0.25">
      <c r="A151" s="92">
        <v>43163</v>
      </c>
      <c r="B151" s="29" t="s">
        <v>94</v>
      </c>
      <c r="C151" s="89" t="s">
        <v>21</v>
      </c>
      <c r="D151" s="94" t="s">
        <v>22</v>
      </c>
      <c r="E151" s="87"/>
      <c r="F151" s="87">
        <v>500</v>
      </c>
      <c r="G151" s="107">
        <f t="shared" si="4"/>
        <v>0.94626000196822091</v>
      </c>
      <c r="H151" s="106">
        <v>528.39599999999996</v>
      </c>
      <c r="I151" s="96">
        <f t="shared" si="5"/>
        <v>-969723</v>
      </c>
      <c r="J151" s="29" t="s">
        <v>95</v>
      </c>
      <c r="K151" s="29" t="s">
        <v>24</v>
      </c>
      <c r="L151" s="29" t="s">
        <v>1005</v>
      </c>
      <c r="M151" s="89" t="s">
        <v>25</v>
      </c>
      <c r="N151" s="29" t="s">
        <v>26</v>
      </c>
    </row>
    <row r="152" spans="1:14" x14ac:dyDescent="0.25">
      <c r="A152" s="92">
        <v>43163</v>
      </c>
      <c r="B152" s="29" t="s">
        <v>116</v>
      </c>
      <c r="C152" s="29" t="s">
        <v>63</v>
      </c>
      <c r="D152" s="94" t="s">
        <v>22</v>
      </c>
      <c r="E152" s="87"/>
      <c r="F152" s="87">
        <v>8000</v>
      </c>
      <c r="G152" s="107">
        <f t="shared" si="4"/>
        <v>15.140160031491535</v>
      </c>
      <c r="H152" s="106">
        <v>528.39599999999996</v>
      </c>
      <c r="I152" s="96">
        <f t="shared" si="5"/>
        <v>-977723</v>
      </c>
      <c r="J152" s="29" t="s">
        <v>95</v>
      </c>
      <c r="K152" s="29" t="s">
        <v>24</v>
      </c>
      <c r="L152" s="29" t="s">
        <v>1005</v>
      </c>
      <c r="M152" s="89" t="s">
        <v>25</v>
      </c>
      <c r="N152" s="29" t="s">
        <v>26</v>
      </c>
    </row>
    <row r="153" spans="1:14" x14ac:dyDescent="0.25">
      <c r="A153" s="92">
        <v>43163</v>
      </c>
      <c r="B153" s="29" t="s">
        <v>117</v>
      </c>
      <c r="C153" s="89" t="s">
        <v>21</v>
      </c>
      <c r="D153" s="94" t="s">
        <v>22</v>
      </c>
      <c r="E153" s="87"/>
      <c r="F153" s="87">
        <v>500</v>
      </c>
      <c r="G153" s="107">
        <f t="shared" si="4"/>
        <v>0.94626000196822091</v>
      </c>
      <c r="H153" s="106">
        <v>528.39599999999996</v>
      </c>
      <c r="I153" s="96">
        <f t="shared" si="5"/>
        <v>-978223</v>
      </c>
      <c r="J153" s="29" t="s">
        <v>95</v>
      </c>
      <c r="K153" s="29" t="s">
        <v>24</v>
      </c>
      <c r="L153" s="29" t="s">
        <v>1005</v>
      </c>
      <c r="M153" s="89" t="s">
        <v>25</v>
      </c>
      <c r="N153" s="29" t="s">
        <v>26</v>
      </c>
    </row>
    <row r="154" spans="1:14" x14ac:dyDescent="0.25">
      <c r="A154" s="92">
        <v>43163</v>
      </c>
      <c r="B154" s="29" t="s">
        <v>113</v>
      </c>
      <c r="C154" s="89" t="s">
        <v>21</v>
      </c>
      <c r="D154" s="94" t="s">
        <v>22</v>
      </c>
      <c r="E154" s="87"/>
      <c r="F154" s="87">
        <v>500</v>
      </c>
      <c r="G154" s="107">
        <f t="shared" si="4"/>
        <v>0.94626000196822091</v>
      </c>
      <c r="H154" s="106">
        <v>528.39599999999996</v>
      </c>
      <c r="I154" s="96">
        <f t="shared" si="5"/>
        <v>-978723</v>
      </c>
      <c r="J154" s="29" t="s">
        <v>95</v>
      </c>
      <c r="K154" s="29" t="s">
        <v>24</v>
      </c>
      <c r="L154" s="29" t="s">
        <v>1005</v>
      </c>
      <c r="M154" s="89" t="s">
        <v>25</v>
      </c>
      <c r="N154" s="29" t="s">
        <v>26</v>
      </c>
    </row>
    <row r="155" spans="1:14" x14ac:dyDescent="0.25">
      <c r="A155" s="92">
        <v>43163</v>
      </c>
      <c r="B155" s="29" t="s">
        <v>498</v>
      </c>
      <c r="C155" s="89" t="s">
        <v>21</v>
      </c>
      <c r="D155" s="29" t="s">
        <v>225</v>
      </c>
      <c r="E155" s="87"/>
      <c r="F155" s="87">
        <v>3000</v>
      </c>
      <c r="G155" s="107">
        <f t="shared" si="4"/>
        <v>5.6775600118093257</v>
      </c>
      <c r="H155" s="106">
        <v>528.39599999999996</v>
      </c>
      <c r="I155" s="96">
        <f t="shared" si="5"/>
        <v>-981723</v>
      </c>
      <c r="J155" s="29" t="s">
        <v>231</v>
      </c>
      <c r="K155" s="94" t="s">
        <v>24</v>
      </c>
      <c r="L155" s="29" t="s">
        <v>1004</v>
      </c>
      <c r="M155" s="89" t="s">
        <v>25</v>
      </c>
      <c r="N155" s="89" t="s">
        <v>26</v>
      </c>
    </row>
    <row r="156" spans="1:14" x14ac:dyDescent="0.25">
      <c r="A156" s="92">
        <v>43163</v>
      </c>
      <c r="B156" s="29" t="s">
        <v>499</v>
      </c>
      <c r="C156" s="89" t="s">
        <v>21</v>
      </c>
      <c r="D156" s="29" t="s">
        <v>225</v>
      </c>
      <c r="E156" s="87"/>
      <c r="F156" s="87">
        <v>1500</v>
      </c>
      <c r="G156" s="107">
        <f t="shared" si="4"/>
        <v>2.8387800059046628</v>
      </c>
      <c r="H156" s="106">
        <v>528.39599999999996</v>
      </c>
      <c r="I156" s="96">
        <f t="shared" si="5"/>
        <v>-983223</v>
      </c>
      <c r="J156" s="29" t="s">
        <v>231</v>
      </c>
      <c r="K156" s="94" t="s">
        <v>24</v>
      </c>
      <c r="L156" s="29" t="s">
        <v>1004</v>
      </c>
      <c r="M156" s="89" t="s">
        <v>25</v>
      </c>
      <c r="N156" s="89" t="s">
        <v>26</v>
      </c>
    </row>
    <row r="157" spans="1:14" x14ac:dyDescent="0.25">
      <c r="A157" s="92">
        <v>43163</v>
      </c>
      <c r="B157" s="29" t="s">
        <v>952</v>
      </c>
      <c r="C157" s="89" t="s">
        <v>43</v>
      </c>
      <c r="D157" s="29" t="s">
        <v>225</v>
      </c>
      <c r="E157" s="87"/>
      <c r="F157" s="88">
        <v>14000</v>
      </c>
      <c r="G157" s="107">
        <f t="shared" si="4"/>
        <v>26.495280055110186</v>
      </c>
      <c r="H157" s="106">
        <v>528.39599999999996</v>
      </c>
      <c r="I157" s="96">
        <f t="shared" si="5"/>
        <v>-997223</v>
      </c>
      <c r="J157" s="29" t="s">
        <v>228</v>
      </c>
      <c r="K157" s="29" t="s">
        <v>24</v>
      </c>
      <c r="L157" s="29" t="s">
        <v>1004</v>
      </c>
      <c r="M157" s="89" t="s">
        <v>25</v>
      </c>
      <c r="N157" s="29" t="s">
        <v>590</v>
      </c>
    </row>
    <row r="158" spans="1:14" x14ac:dyDescent="0.25">
      <c r="A158" s="92">
        <v>43163</v>
      </c>
      <c r="B158" s="29" t="s">
        <v>929</v>
      </c>
      <c r="C158" s="89" t="s">
        <v>21</v>
      </c>
      <c r="D158" s="29" t="s">
        <v>225</v>
      </c>
      <c r="E158" s="87"/>
      <c r="F158" s="88">
        <v>8000</v>
      </c>
      <c r="G158" s="107">
        <f t="shared" si="4"/>
        <v>15.140160031491535</v>
      </c>
      <c r="H158" s="106">
        <v>528.39599999999996</v>
      </c>
      <c r="I158" s="96">
        <f t="shared" si="5"/>
        <v>-1005223</v>
      </c>
      <c r="J158" s="29" t="s">
        <v>228</v>
      </c>
      <c r="K158" s="29" t="s">
        <v>24</v>
      </c>
      <c r="L158" s="29" t="s">
        <v>1004</v>
      </c>
      <c r="M158" s="89" t="s">
        <v>25</v>
      </c>
      <c r="N158" s="29" t="s">
        <v>590</v>
      </c>
    </row>
    <row r="159" spans="1:14" x14ac:dyDescent="0.25">
      <c r="A159" s="92">
        <v>43163</v>
      </c>
      <c r="B159" s="29" t="s">
        <v>926</v>
      </c>
      <c r="C159" s="89" t="s">
        <v>21</v>
      </c>
      <c r="D159" s="29" t="s">
        <v>225</v>
      </c>
      <c r="E159" s="87"/>
      <c r="F159" s="88">
        <v>10000</v>
      </c>
      <c r="G159" s="107">
        <f t="shared" si="4"/>
        <v>18.925200039364416</v>
      </c>
      <c r="H159" s="106">
        <v>528.39599999999996</v>
      </c>
      <c r="I159" s="96">
        <f t="shared" si="5"/>
        <v>-1015223</v>
      </c>
      <c r="J159" s="29" t="s">
        <v>228</v>
      </c>
      <c r="K159" s="29" t="s">
        <v>24</v>
      </c>
      <c r="L159" s="29" t="s">
        <v>1004</v>
      </c>
      <c r="M159" s="89" t="s">
        <v>25</v>
      </c>
      <c r="N159" s="29" t="s">
        <v>590</v>
      </c>
    </row>
    <row r="160" spans="1:14" x14ac:dyDescent="0.25">
      <c r="A160" s="92">
        <v>43163</v>
      </c>
      <c r="B160" s="29" t="s">
        <v>595</v>
      </c>
      <c r="C160" s="89" t="s">
        <v>21</v>
      </c>
      <c r="D160" s="29" t="s">
        <v>225</v>
      </c>
      <c r="E160" s="87"/>
      <c r="F160" s="88">
        <v>1500</v>
      </c>
      <c r="G160" s="107">
        <f t="shared" si="4"/>
        <v>2.8387800059046628</v>
      </c>
      <c r="H160" s="106">
        <v>528.39599999999996</v>
      </c>
      <c r="I160" s="96">
        <f t="shared" si="5"/>
        <v>-1016723</v>
      </c>
      <c r="J160" s="29" t="s">
        <v>228</v>
      </c>
      <c r="K160" s="29" t="s">
        <v>24</v>
      </c>
      <c r="L160" s="29" t="s">
        <v>1004</v>
      </c>
      <c r="M160" s="89" t="s">
        <v>25</v>
      </c>
      <c r="N160" s="29" t="s">
        <v>590</v>
      </c>
    </row>
    <row r="161" spans="1:14" x14ac:dyDescent="0.25">
      <c r="A161" s="92">
        <v>43163</v>
      </c>
      <c r="B161" s="29" t="s">
        <v>702</v>
      </c>
      <c r="C161" s="89" t="s">
        <v>21</v>
      </c>
      <c r="D161" s="29" t="s">
        <v>225</v>
      </c>
      <c r="E161" s="90"/>
      <c r="F161" s="87">
        <v>2000</v>
      </c>
      <c r="G161" s="107">
        <f t="shared" si="4"/>
        <v>3.7850400078728836</v>
      </c>
      <c r="H161" s="106">
        <v>528.39599999999996</v>
      </c>
      <c r="I161" s="96">
        <f t="shared" si="5"/>
        <v>-1018723</v>
      </c>
      <c r="J161" s="29" t="s">
        <v>240</v>
      </c>
      <c r="K161" s="29" t="s">
        <v>558</v>
      </c>
      <c r="L161" s="29" t="s">
        <v>1004</v>
      </c>
      <c r="M161" s="89" t="s">
        <v>25</v>
      </c>
      <c r="N161" s="89" t="s">
        <v>26</v>
      </c>
    </row>
    <row r="162" spans="1:14" x14ac:dyDescent="0.25">
      <c r="A162" s="92">
        <v>43163</v>
      </c>
      <c r="B162" s="29" t="s">
        <v>703</v>
      </c>
      <c r="C162" s="89" t="s">
        <v>21</v>
      </c>
      <c r="D162" s="29" t="s">
        <v>225</v>
      </c>
      <c r="E162" s="90"/>
      <c r="F162" s="87">
        <v>2000</v>
      </c>
      <c r="G162" s="107">
        <f t="shared" si="4"/>
        <v>3.7850400078728836</v>
      </c>
      <c r="H162" s="106">
        <v>528.39599999999996</v>
      </c>
      <c r="I162" s="96">
        <f t="shared" si="5"/>
        <v>-1020723</v>
      </c>
      <c r="J162" s="29" t="s">
        <v>240</v>
      </c>
      <c r="K162" s="29" t="s">
        <v>558</v>
      </c>
      <c r="L162" s="29" t="s">
        <v>1004</v>
      </c>
      <c r="M162" s="89" t="s">
        <v>25</v>
      </c>
      <c r="N162" s="89" t="s">
        <v>26</v>
      </c>
    </row>
    <row r="163" spans="1:14" s="114" customFormat="1" x14ac:dyDescent="0.25">
      <c r="A163" s="92">
        <v>43163</v>
      </c>
      <c r="B163" s="97" t="s">
        <v>823</v>
      </c>
      <c r="C163" s="89" t="s">
        <v>43</v>
      </c>
      <c r="D163" s="29" t="s">
        <v>225</v>
      </c>
      <c r="E163" s="95"/>
      <c r="F163" s="95">
        <v>15000</v>
      </c>
      <c r="G163" s="107">
        <f t="shared" si="4"/>
        <v>28.387800059046626</v>
      </c>
      <c r="H163" s="106">
        <v>528.39599999999996</v>
      </c>
      <c r="I163" s="96">
        <f t="shared" si="5"/>
        <v>-1035723</v>
      </c>
      <c r="J163" s="97" t="s">
        <v>224</v>
      </c>
      <c r="K163" s="97">
        <v>7</v>
      </c>
      <c r="L163" s="29" t="s">
        <v>1004</v>
      </c>
      <c r="M163" s="89" t="s">
        <v>25</v>
      </c>
      <c r="N163" s="89" t="s">
        <v>34</v>
      </c>
    </row>
    <row r="164" spans="1:14" x14ac:dyDescent="0.25">
      <c r="A164" s="92">
        <v>43163</v>
      </c>
      <c r="B164" s="97" t="s">
        <v>824</v>
      </c>
      <c r="C164" s="89" t="s">
        <v>21</v>
      </c>
      <c r="D164" s="29" t="s">
        <v>225</v>
      </c>
      <c r="E164" s="95"/>
      <c r="F164" s="95">
        <v>500</v>
      </c>
      <c r="G164" s="107">
        <f t="shared" si="4"/>
        <v>0.94626000196822091</v>
      </c>
      <c r="H164" s="106">
        <v>528.39599999999996</v>
      </c>
      <c r="I164" s="96">
        <f t="shared" si="5"/>
        <v>-1036223</v>
      </c>
      <c r="J164" s="97" t="s">
        <v>224</v>
      </c>
      <c r="K164" s="97" t="s">
        <v>24</v>
      </c>
      <c r="L164" s="29" t="s">
        <v>1004</v>
      </c>
      <c r="M164" s="89" t="s">
        <v>25</v>
      </c>
      <c r="N164" s="89" t="s">
        <v>26</v>
      </c>
    </row>
    <row r="165" spans="1:14" x14ac:dyDescent="0.25">
      <c r="A165" s="92">
        <v>43163</v>
      </c>
      <c r="B165" s="97" t="s">
        <v>825</v>
      </c>
      <c r="C165" s="89" t="s">
        <v>21</v>
      </c>
      <c r="D165" s="29" t="s">
        <v>225</v>
      </c>
      <c r="E165" s="95"/>
      <c r="F165" s="95">
        <v>6500</v>
      </c>
      <c r="G165" s="107">
        <f t="shared" si="4"/>
        <v>12.301380025586871</v>
      </c>
      <c r="H165" s="106">
        <v>528.39599999999996</v>
      </c>
      <c r="I165" s="96">
        <f t="shared" si="5"/>
        <v>-1042723</v>
      </c>
      <c r="J165" s="97" t="s">
        <v>224</v>
      </c>
      <c r="K165" s="97" t="s">
        <v>24</v>
      </c>
      <c r="L165" s="29" t="s">
        <v>1004</v>
      </c>
      <c r="M165" s="89" t="s">
        <v>25</v>
      </c>
      <c r="N165" s="89" t="s">
        <v>26</v>
      </c>
    </row>
    <row r="166" spans="1:14" x14ac:dyDescent="0.25">
      <c r="A166" s="92">
        <v>43163</v>
      </c>
      <c r="B166" s="97" t="s">
        <v>826</v>
      </c>
      <c r="C166" s="89" t="s">
        <v>21</v>
      </c>
      <c r="D166" s="29" t="s">
        <v>225</v>
      </c>
      <c r="E166" s="95"/>
      <c r="F166" s="95">
        <v>500</v>
      </c>
      <c r="G166" s="107">
        <f t="shared" si="4"/>
        <v>0.94626000196822091</v>
      </c>
      <c r="H166" s="106">
        <v>528.39599999999996</v>
      </c>
      <c r="I166" s="96">
        <f t="shared" si="5"/>
        <v>-1043223</v>
      </c>
      <c r="J166" s="97" t="s">
        <v>224</v>
      </c>
      <c r="K166" s="97" t="s">
        <v>24</v>
      </c>
      <c r="L166" s="29" t="s">
        <v>1004</v>
      </c>
      <c r="M166" s="89" t="s">
        <v>25</v>
      </c>
      <c r="N166" s="89" t="s">
        <v>26</v>
      </c>
    </row>
    <row r="167" spans="1:14" x14ac:dyDescent="0.25">
      <c r="A167" s="92">
        <v>43164</v>
      </c>
      <c r="B167" s="29" t="s">
        <v>118</v>
      </c>
      <c r="C167" s="89" t="s">
        <v>21</v>
      </c>
      <c r="D167" s="94" t="s">
        <v>22</v>
      </c>
      <c r="E167" s="87"/>
      <c r="F167" s="87">
        <v>500</v>
      </c>
      <c r="G167" s="107">
        <f t="shared" si="4"/>
        <v>0.94626000196822091</v>
      </c>
      <c r="H167" s="106">
        <v>528.39599999999996</v>
      </c>
      <c r="I167" s="96">
        <f t="shared" si="5"/>
        <v>-1043723</v>
      </c>
      <c r="J167" s="29" t="s">
        <v>95</v>
      </c>
      <c r="K167" s="29" t="s">
        <v>24</v>
      </c>
      <c r="L167" s="29" t="s">
        <v>1005</v>
      </c>
      <c r="M167" s="89" t="s">
        <v>25</v>
      </c>
      <c r="N167" s="29" t="s">
        <v>26</v>
      </c>
    </row>
    <row r="168" spans="1:14" x14ac:dyDescent="0.25">
      <c r="A168" s="92">
        <v>43164</v>
      </c>
      <c r="B168" s="29" t="s">
        <v>119</v>
      </c>
      <c r="C168" s="29" t="s">
        <v>63</v>
      </c>
      <c r="D168" s="94" t="s">
        <v>22</v>
      </c>
      <c r="E168" s="87"/>
      <c r="F168" s="87">
        <v>8000</v>
      </c>
      <c r="G168" s="107">
        <f t="shared" si="4"/>
        <v>15.140160031491535</v>
      </c>
      <c r="H168" s="106">
        <v>528.39599999999996</v>
      </c>
      <c r="I168" s="96">
        <f t="shared" si="5"/>
        <v>-1051723</v>
      </c>
      <c r="J168" s="29" t="s">
        <v>95</v>
      </c>
      <c r="K168" s="29" t="s">
        <v>24</v>
      </c>
      <c r="L168" s="29" t="s">
        <v>1005</v>
      </c>
      <c r="M168" s="89" t="s">
        <v>25</v>
      </c>
      <c r="N168" s="29" t="s">
        <v>26</v>
      </c>
    </row>
    <row r="169" spans="1:14" x14ac:dyDescent="0.25">
      <c r="A169" s="92">
        <v>43164</v>
      </c>
      <c r="B169" s="29" t="s">
        <v>97</v>
      </c>
      <c r="C169" s="89" t="s">
        <v>21</v>
      </c>
      <c r="D169" s="94" t="s">
        <v>22</v>
      </c>
      <c r="E169" s="87"/>
      <c r="F169" s="87">
        <v>500</v>
      </c>
      <c r="G169" s="107">
        <f t="shared" si="4"/>
        <v>0.94626000196822091</v>
      </c>
      <c r="H169" s="106">
        <v>528.39599999999996</v>
      </c>
      <c r="I169" s="96">
        <f t="shared" si="5"/>
        <v>-1052223</v>
      </c>
      <c r="J169" s="29" t="s">
        <v>95</v>
      </c>
      <c r="K169" s="29" t="s">
        <v>24</v>
      </c>
      <c r="L169" s="29" t="s">
        <v>1005</v>
      </c>
      <c r="M169" s="89" t="s">
        <v>25</v>
      </c>
      <c r="N169" s="29" t="s">
        <v>26</v>
      </c>
    </row>
    <row r="170" spans="1:14" x14ac:dyDescent="0.25">
      <c r="A170" s="92">
        <v>43164</v>
      </c>
      <c r="B170" s="29" t="s">
        <v>120</v>
      </c>
      <c r="C170" s="89" t="s">
        <v>21</v>
      </c>
      <c r="D170" s="94" t="s">
        <v>22</v>
      </c>
      <c r="E170" s="87"/>
      <c r="F170" s="87">
        <v>500</v>
      </c>
      <c r="G170" s="107">
        <f t="shared" si="4"/>
        <v>0.94626000196822091</v>
      </c>
      <c r="H170" s="106">
        <v>528.39599999999996</v>
      </c>
      <c r="I170" s="96">
        <f t="shared" si="5"/>
        <v>-1052723</v>
      </c>
      <c r="J170" s="29" t="s">
        <v>95</v>
      </c>
      <c r="K170" s="29" t="s">
        <v>24</v>
      </c>
      <c r="L170" s="29" t="s">
        <v>1005</v>
      </c>
      <c r="M170" s="89" t="s">
        <v>25</v>
      </c>
      <c r="N170" s="29" t="s">
        <v>26</v>
      </c>
    </row>
    <row r="171" spans="1:14" x14ac:dyDescent="0.25">
      <c r="A171" s="92">
        <v>43164</v>
      </c>
      <c r="B171" s="29" t="s">
        <v>121</v>
      </c>
      <c r="C171" s="89" t="s">
        <v>21</v>
      </c>
      <c r="D171" s="94" t="s">
        <v>22</v>
      </c>
      <c r="E171" s="87"/>
      <c r="F171" s="87">
        <v>500</v>
      </c>
      <c r="G171" s="107">
        <f t="shared" si="4"/>
        <v>0.94626000196822091</v>
      </c>
      <c r="H171" s="106">
        <v>528.39599999999996</v>
      </c>
      <c r="I171" s="96">
        <f t="shared" si="5"/>
        <v>-1053223</v>
      </c>
      <c r="J171" s="29" t="s">
        <v>95</v>
      </c>
      <c r="K171" s="29" t="s">
        <v>24</v>
      </c>
      <c r="L171" s="29" t="s">
        <v>1005</v>
      </c>
      <c r="M171" s="89" t="s">
        <v>25</v>
      </c>
      <c r="N171" s="29" t="s">
        <v>26</v>
      </c>
    </row>
    <row r="172" spans="1:14" x14ac:dyDescent="0.25">
      <c r="A172" s="92">
        <v>43164</v>
      </c>
      <c r="B172" s="29" t="s">
        <v>113</v>
      </c>
      <c r="C172" s="89" t="s">
        <v>21</v>
      </c>
      <c r="D172" s="94" t="s">
        <v>22</v>
      </c>
      <c r="E172" s="87"/>
      <c r="F172" s="87">
        <v>500</v>
      </c>
      <c r="G172" s="107">
        <f t="shared" si="4"/>
        <v>0.94626000196822091</v>
      </c>
      <c r="H172" s="106">
        <v>528.39599999999996</v>
      </c>
      <c r="I172" s="96">
        <f t="shared" si="5"/>
        <v>-1053723</v>
      </c>
      <c r="J172" s="29" t="s">
        <v>95</v>
      </c>
      <c r="K172" s="29" t="s">
        <v>24</v>
      </c>
      <c r="L172" s="29" t="s">
        <v>1005</v>
      </c>
      <c r="M172" s="89" t="s">
        <v>25</v>
      </c>
      <c r="N172" s="29" t="s">
        <v>26</v>
      </c>
    </row>
    <row r="173" spans="1:14" s="114" customFormat="1" x14ac:dyDescent="0.25">
      <c r="A173" s="92">
        <v>43164</v>
      </c>
      <c r="B173" s="29" t="s">
        <v>234</v>
      </c>
      <c r="C173" s="29" t="s">
        <v>179</v>
      </c>
      <c r="D173" s="29" t="s">
        <v>235</v>
      </c>
      <c r="E173" s="87"/>
      <c r="F173" s="87">
        <v>30000</v>
      </c>
      <c r="G173" s="107">
        <f t="shared" si="4"/>
        <v>56.775600118093251</v>
      </c>
      <c r="H173" s="106">
        <v>528.39599999999996</v>
      </c>
      <c r="I173" s="96">
        <f t="shared" si="5"/>
        <v>-1083723</v>
      </c>
      <c r="J173" s="29" t="s">
        <v>109</v>
      </c>
      <c r="K173" s="29">
        <v>8</v>
      </c>
      <c r="L173" s="29" t="s">
        <v>1004</v>
      </c>
      <c r="M173" s="89" t="s">
        <v>25</v>
      </c>
      <c r="N173" s="89" t="s">
        <v>34</v>
      </c>
    </row>
    <row r="174" spans="1:14" s="114" customFormat="1" x14ac:dyDescent="0.25">
      <c r="A174" s="92">
        <v>43164</v>
      </c>
      <c r="B174" s="29" t="s">
        <v>236</v>
      </c>
      <c r="C174" s="29" t="s">
        <v>237</v>
      </c>
      <c r="D174" s="29" t="s">
        <v>53</v>
      </c>
      <c r="E174" s="87"/>
      <c r="F174" s="87">
        <v>100000</v>
      </c>
      <c r="G174" s="107">
        <f t="shared" si="4"/>
        <v>189.25200039364418</v>
      </c>
      <c r="H174" s="106">
        <v>528.39599999999996</v>
      </c>
      <c r="I174" s="96">
        <f t="shared" si="5"/>
        <v>-1183723</v>
      </c>
      <c r="J174" s="29" t="s">
        <v>109</v>
      </c>
      <c r="K174" s="29">
        <v>9</v>
      </c>
      <c r="L174" s="29" t="s">
        <v>1004</v>
      </c>
      <c r="M174" s="89" t="s">
        <v>25</v>
      </c>
      <c r="N174" s="89" t="s">
        <v>34</v>
      </c>
    </row>
    <row r="175" spans="1:14" s="114" customFormat="1" x14ac:dyDescent="0.25">
      <c r="A175" s="92">
        <v>43164</v>
      </c>
      <c r="B175" s="29" t="s">
        <v>238</v>
      </c>
      <c r="C175" s="29" t="s">
        <v>237</v>
      </c>
      <c r="D175" s="29" t="s">
        <v>53</v>
      </c>
      <c r="E175" s="87"/>
      <c r="F175" s="87">
        <v>100000</v>
      </c>
      <c r="G175" s="107">
        <f t="shared" si="4"/>
        <v>189.25200039364418</v>
      </c>
      <c r="H175" s="106">
        <v>528.39599999999996</v>
      </c>
      <c r="I175" s="96">
        <f t="shared" si="5"/>
        <v>-1283723</v>
      </c>
      <c r="J175" s="29" t="s">
        <v>109</v>
      </c>
      <c r="K175" s="29">
        <v>10</v>
      </c>
      <c r="L175" s="29" t="s">
        <v>1004</v>
      </c>
      <c r="M175" s="89" t="s">
        <v>25</v>
      </c>
      <c r="N175" s="89" t="s">
        <v>34</v>
      </c>
    </row>
    <row r="176" spans="1:14" s="114" customFormat="1" x14ac:dyDescent="0.25">
      <c r="A176" s="92">
        <v>43164</v>
      </c>
      <c r="B176" s="29" t="s">
        <v>222</v>
      </c>
      <c r="C176" s="29" t="s">
        <v>223</v>
      </c>
      <c r="D176" s="29" t="s">
        <v>53</v>
      </c>
      <c r="E176" s="87"/>
      <c r="F176" s="87">
        <v>6000</v>
      </c>
      <c r="G176" s="107">
        <f t="shared" si="4"/>
        <v>11.355120023618651</v>
      </c>
      <c r="H176" s="106">
        <v>528.39599999999996</v>
      </c>
      <c r="I176" s="96">
        <f t="shared" si="5"/>
        <v>-1289723</v>
      </c>
      <c r="J176" s="29" t="s">
        <v>109</v>
      </c>
      <c r="K176" s="29" t="s">
        <v>239</v>
      </c>
      <c r="L176" s="29" t="s">
        <v>1004</v>
      </c>
      <c r="M176" s="89" t="s">
        <v>25</v>
      </c>
      <c r="N176" s="89" t="s">
        <v>34</v>
      </c>
    </row>
    <row r="177" spans="1:14" s="114" customFormat="1" x14ac:dyDescent="0.25">
      <c r="A177" s="92">
        <v>43164</v>
      </c>
      <c r="B177" s="29" t="s">
        <v>242</v>
      </c>
      <c r="C177" s="29" t="s">
        <v>223</v>
      </c>
      <c r="D177" s="29" t="s">
        <v>53</v>
      </c>
      <c r="E177" s="87"/>
      <c r="F177" s="87">
        <v>5680</v>
      </c>
      <c r="G177" s="107">
        <f t="shared" si="4"/>
        <v>10.74951362235899</v>
      </c>
      <c r="H177" s="106">
        <v>528.39599999999996</v>
      </c>
      <c r="I177" s="96">
        <f t="shared" si="5"/>
        <v>-1295403</v>
      </c>
      <c r="J177" s="29" t="s">
        <v>109</v>
      </c>
      <c r="K177" s="29" t="s">
        <v>241</v>
      </c>
      <c r="L177" s="29" t="s">
        <v>1004</v>
      </c>
      <c r="M177" s="89" t="s">
        <v>25</v>
      </c>
      <c r="N177" s="89" t="s">
        <v>34</v>
      </c>
    </row>
    <row r="178" spans="1:14" x14ac:dyDescent="0.25">
      <c r="A178" s="92">
        <v>43164</v>
      </c>
      <c r="B178" s="29" t="s">
        <v>321</v>
      </c>
      <c r="C178" s="89" t="s">
        <v>21</v>
      </c>
      <c r="D178" s="94" t="s">
        <v>22</v>
      </c>
      <c r="E178" s="87"/>
      <c r="F178" s="87">
        <v>1000</v>
      </c>
      <c r="G178" s="107">
        <f t="shared" si="4"/>
        <v>1.8925200039364418</v>
      </c>
      <c r="H178" s="106">
        <v>528.39599999999996</v>
      </c>
      <c r="I178" s="96">
        <f t="shared" si="5"/>
        <v>-1296403</v>
      </c>
      <c r="J178" s="29" t="s">
        <v>310</v>
      </c>
      <c r="K178" s="29" t="s">
        <v>24</v>
      </c>
      <c r="L178" s="29" t="s">
        <v>1005</v>
      </c>
      <c r="M178" s="89" t="s">
        <v>25</v>
      </c>
      <c r="N178" s="29" t="s">
        <v>26</v>
      </c>
    </row>
    <row r="179" spans="1:14" x14ac:dyDescent="0.25">
      <c r="A179" s="92">
        <v>43164</v>
      </c>
      <c r="B179" s="89" t="s">
        <v>339</v>
      </c>
      <c r="C179" s="89" t="s">
        <v>21</v>
      </c>
      <c r="D179" s="29" t="s">
        <v>219</v>
      </c>
      <c r="E179" s="88"/>
      <c r="F179" s="88">
        <v>4000</v>
      </c>
      <c r="G179" s="107">
        <f t="shared" si="4"/>
        <v>7.5700800157457673</v>
      </c>
      <c r="H179" s="106">
        <v>528.39599999999996</v>
      </c>
      <c r="I179" s="96">
        <f t="shared" si="5"/>
        <v>-1300403</v>
      </c>
      <c r="J179" s="89" t="s">
        <v>340</v>
      </c>
      <c r="K179" s="29" t="s">
        <v>24</v>
      </c>
      <c r="L179" s="29" t="s">
        <v>1005</v>
      </c>
      <c r="M179" s="89" t="s">
        <v>25</v>
      </c>
      <c r="N179" s="29" t="s">
        <v>26</v>
      </c>
    </row>
    <row r="180" spans="1:14" x14ac:dyDescent="0.25">
      <c r="A180" s="92">
        <v>43164</v>
      </c>
      <c r="B180" s="29" t="s">
        <v>345</v>
      </c>
      <c r="C180" s="89" t="s">
        <v>21</v>
      </c>
      <c r="D180" s="94" t="s">
        <v>22</v>
      </c>
      <c r="E180" s="87"/>
      <c r="F180" s="87">
        <v>1000</v>
      </c>
      <c r="G180" s="107">
        <f t="shared" si="4"/>
        <v>1.8925200039364418</v>
      </c>
      <c r="H180" s="106">
        <v>528.39599999999996</v>
      </c>
      <c r="I180" s="96">
        <f t="shared" si="5"/>
        <v>-1301403</v>
      </c>
      <c r="J180" s="29" t="s">
        <v>244</v>
      </c>
      <c r="K180" s="29" t="s">
        <v>24</v>
      </c>
      <c r="L180" s="29" t="s">
        <v>1005</v>
      </c>
      <c r="M180" s="89" t="s">
        <v>25</v>
      </c>
      <c r="N180" s="29" t="s">
        <v>26</v>
      </c>
    </row>
    <row r="181" spans="1:14" x14ac:dyDescent="0.25">
      <c r="A181" s="92">
        <v>43164</v>
      </c>
      <c r="B181" s="29" t="s">
        <v>351</v>
      </c>
      <c r="C181" s="89" t="s">
        <v>21</v>
      </c>
      <c r="D181" s="94" t="s">
        <v>22</v>
      </c>
      <c r="E181" s="87"/>
      <c r="F181" s="87">
        <v>1000</v>
      </c>
      <c r="G181" s="107">
        <f t="shared" si="4"/>
        <v>1.8925200039364418</v>
      </c>
      <c r="H181" s="106">
        <v>528.39599999999996</v>
      </c>
      <c r="I181" s="96">
        <f t="shared" si="5"/>
        <v>-1302403</v>
      </c>
      <c r="J181" s="29" t="s">
        <v>244</v>
      </c>
      <c r="K181" s="29" t="s">
        <v>24</v>
      </c>
      <c r="L181" s="29" t="s">
        <v>1005</v>
      </c>
      <c r="M181" s="89" t="s">
        <v>25</v>
      </c>
      <c r="N181" s="29" t="s">
        <v>26</v>
      </c>
    </row>
    <row r="182" spans="1:14" x14ac:dyDescent="0.25">
      <c r="A182" s="92">
        <v>43164</v>
      </c>
      <c r="B182" s="29" t="s">
        <v>352</v>
      </c>
      <c r="C182" s="89" t="s">
        <v>21</v>
      </c>
      <c r="D182" s="94" t="s">
        <v>22</v>
      </c>
      <c r="E182" s="87"/>
      <c r="F182" s="87">
        <v>1000</v>
      </c>
      <c r="G182" s="107">
        <f t="shared" si="4"/>
        <v>1.8925200039364418</v>
      </c>
      <c r="H182" s="106">
        <v>528.39599999999996</v>
      </c>
      <c r="I182" s="96">
        <f t="shared" si="5"/>
        <v>-1303403</v>
      </c>
      <c r="J182" s="29" t="s">
        <v>244</v>
      </c>
      <c r="K182" s="29" t="s">
        <v>24</v>
      </c>
      <c r="L182" s="29" t="s">
        <v>1005</v>
      </c>
      <c r="M182" s="89" t="s">
        <v>25</v>
      </c>
      <c r="N182" s="29" t="s">
        <v>26</v>
      </c>
    </row>
    <row r="183" spans="1:14" x14ac:dyDescent="0.25">
      <c r="A183" s="92">
        <v>43164</v>
      </c>
      <c r="B183" s="29" t="s">
        <v>349</v>
      </c>
      <c r="C183" s="29" t="s">
        <v>308</v>
      </c>
      <c r="D183" s="94" t="s">
        <v>22</v>
      </c>
      <c r="E183" s="87"/>
      <c r="F183" s="87">
        <v>1000</v>
      </c>
      <c r="G183" s="107">
        <f t="shared" si="4"/>
        <v>1.8925200039364418</v>
      </c>
      <c r="H183" s="106">
        <v>528.39599999999996</v>
      </c>
      <c r="I183" s="96">
        <f t="shared" si="5"/>
        <v>-1304403</v>
      </c>
      <c r="J183" s="29" t="s">
        <v>244</v>
      </c>
      <c r="K183" s="29" t="s">
        <v>24</v>
      </c>
      <c r="L183" s="29" t="s">
        <v>1005</v>
      </c>
      <c r="M183" s="89" t="s">
        <v>25</v>
      </c>
      <c r="N183" s="29" t="s">
        <v>26</v>
      </c>
    </row>
    <row r="184" spans="1:14" x14ac:dyDescent="0.25">
      <c r="A184" s="92">
        <v>43164</v>
      </c>
      <c r="B184" s="29" t="s">
        <v>350</v>
      </c>
      <c r="C184" s="89" t="s">
        <v>21</v>
      </c>
      <c r="D184" s="94" t="s">
        <v>22</v>
      </c>
      <c r="E184" s="87"/>
      <c r="F184" s="87">
        <v>1000</v>
      </c>
      <c r="G184" s="107">
        <f t="shared" si="4"/>
        <v>1.8925200039364418</v>
      </c>
      <c r="H184" s="106">
        <v>528.39599999999996</v>
      </c>
      <c r="I184" s="96">
        <f t="shared" si="5"/>
        <v>-1305403</v>
      </c>
      <c r="J184" s="29" t="s">
        <v>244</v>
      </c>
      <c r="K184" s="29" t="s">
        <v>24</v>
      </c>
      <c r="L184" s="29" t="s">
        <v>1005</v>
      </c>
      <c r="M184" s="89" t="s">
        <v>25</v>
      </c>
      <c r="N184" s="29" t="s">
        <v>26</v>
      </c>
    </row>
    <row r="185" spans="1:14" x14ac:dyDescent="0.25">
      <c r="A185" s="92">
        <v>43164</v>
      </c>
      <c r="B185" s="29" t="s">
        <v>442</v>
      </c>
      <c r="C185" s="89" t="s">
        <v>21</v>
      </c>
      <c r="D185" s="29" t="s">
        <v>218</v>
      </c>
      <c r="E185" s="87"/>
      <c r="F185" s="87">
        <v>1000</v>
      </c>
      <c r="G185" s="107">
        <f t="shared" si="4"/>
        <v>1.8925200039364418</v>
      </c>
      <c r="H185" s="106">
        <v>528.39599999999996</v>
      </c>
      <c r="I185" s="96">
        <f t="shared" si="5"/>
        <v>-1306403</v>
      </c>
      <c r="J185" s="29" t="s">
        <v>256</v>
      </c>
      <c r="K185" s="29" t="s">
        <v>24</v>
      </c>
      <c r="L185" s="29" t="s">
        <v>1005</v>
      </c>
      <c r="M185" s="89" t="s">
        <v>25</v>
      </c>
      <c r="N185" s="89" t="s">
        <v>26</v>
      </c>
    </row>
    <row r="186" spans="1:14" x14ac:dyDescent="0.25">
      <c r="A186" s="92">
        <v>43164</v>
      </c>
      <c r="B186" s="29" t="s">
        <v>443</v>
      </c>
      <c r="C186" s="89" t="s">
        <v>21</v>
      </c>
      <c r="D186" s="29" t="s">
        <v>218</v>
      </c>
      <c r="E186" s="87"/>
      <c r="F186" s="87">
        <v>1000</v>
      </c>
      <c r="G186" s="107">
        <f t="shared" si="4"/>
        <v>1.8925200039364418</v>
      </c>
      <c r="H186" s="106">
        <v>528.39599999999996</v>
      </c>
      <c r="I186" s="96">
        <f t="shared" si="5"/>
        <v>-1307403</v>
      </c>
      <c r="J186" s="29" t="s">
        <v>256</v>
      </c>
      <c r="K186" s="29" t="s">
        <v>24</v>
      </c>
      <c r="L186" s="29" t="s">
        <v>1005</v>
      </c>
      <c r="M186" s="89" t="s">
        <v>25</v>
      </c>
      <c r="N186" s="89" t="s">
        <v>26</v>
      </c>
    </row>
    <row r="187" spans="1:14" x14ac:dyDescent="0.25">
      <c r="A187" s="92">
        <v>43164</v>
      </c>
      <c r="B187" s="29" t="s">
        <v>500</v>
      </c>
      <c r="C187" s="89" t="s">
        <v>21</v>
      </c>
      <c r="D187" s="29" t="s">
        <v>225</v>
      </c>
      <c r="E187" s="87"/>
      <c r="F187" s="87">
        <v>2000</v>
      </c>
      <c r="G187" s="107">
        <f t="shared" si="4"/>
        <v>3.7850400078728836</v>
      </c>
      <c r="H187" s="106">
        <v>528.39599999999996</v>
      </c>
      <c r="I187" s="96">
        <f t="shared" si="5"/>
        <v>-1309403</v>
      </c>
      <c r="J187" s="29" t="s">
        <v>231</v>
      </c>
      <c r="K187" s="94" t="s">
        <v>24</v>
      </c>
      <c r="L187" s="29" t="s">
        <v>1004</v>
      </c>
      <c r="M187" s="89" t="s">
        <v>25</v>
      </c>
      <c r="N187" s="89" t="s">
        <v>26</v>
      </c>
    </row>
    <row r="188" spans="1:14" x14ac:dyDescent="0.25">
      <c r="A188" s="92">
        <v>43164</v>
      </c>
      <c r="B188" s="29" t="s">
        <v>501</v>
      </c>
      <c r="C188" s="89" t="s">
        <v>21</v>
      </c>
      <c r="D188" s="29" t="s">
        <v>225</v>
      </c>
      <c r="E188" s="87"/>
      <c r="F188" s="87">
        <v>1500</v>
      </c>
      <c r="G188" s="107">
        <f t="shared" si="4"/>
        <v>2.8387800059046628</v>
      </c>
      <c r="H188" s="106">
        <v>528.39599999999996</v>
      </c>
      <c r="I188" s="96">
        <f t="shared" si="5"/>
        <v>-1310903</v>
      </c>
      <c r="J188" s="29" t="s">
        <v>231</v>
      </c>
      <c r="K188" s="94" t="s">
        <v>24</v>
      </c>
      <c r="L188" s="29" t="s">
        <v>1004</v>
      </c>
      <c r="M188" s="89" t="s">
        <v>25</v>
      </c>
      <c r="N188" s="89" t="s">
        <v>26</v>
      </c>
    </row>
    <row r="189" spans="1:14" x14ac:dyDescent="0.25">
      <c r="A189" s="92">
        <v>43164</v>
      </c>
      <c r="B189" s="29" t="s">
        <v>958</v>
      </c>
      <c r="C189" s="29" t="s">
        <v>492</v>
      </c>
      <c r="D189" s="29" t="s">
        <v>225</v>
      </c>
      <c r="E189" s="87"/>
      <c r="F189" s="87">
        <v>3500</v>
      </c>
      <c r="G189" s="107">
        <f t="shared" si="4"/>
        <v>6.6238200137775465</v>
      </c>
      <c r="H189" s="106">
        <v>528.39599999999996</v>
      </c>
      <c r="I189" s="96">
        <f t="shared" si="5"/>
        <v>-1314403</v>
      </c>
      <c r="J189" s="29" t="s">
        <v>231</v>
      </c>
      <c r="K189" s="94" t="s">
        <v>24</v>
      </c>
      <c r="L189" s="29" t="s">
        <v>1004</v>
      </c>
      <c r="M189" s="89" t="s">
        <v>25</v>
      </c>
      <c r="N189" s="89" t="s">
        <v>26</v>
      </c>
    </row>
    <row r="190" spans="1:14" x14ac:dyDescent="0.25">
      <c r="A190" s="92">
        <v>43164</v>
      </c>
      <c r="B190" s="29" t="s">
        <v>502</v>
      </c>
      <c r="C190" s="89" t="s">
        <v>21</v>
      </c>
      <c r="D190" s="29" t="s">
        <v>225</v>
      </c>
      <c r="E190" s="87"/>
      <c r="F190" s="87">
        <v>6000</v>
      </c>
      <c r="G190" s="107">
        <f t="shared" si="4"/>
        <v>11.355120023618651</v>
      </c>
      <c r="H190" s="106">
        <v>528.39599999999996</v>
      </c>
      <c r="I190" s="96">
        <f t="shared" si="5"/>
        <v>-1320403</v>
      </c>
      <c r="J190" s="29" t="s">
        <v>231</v>
      </c>
      <c r="K190" s="94" t="s">
        <v>24</v>
      </c>
      <c r="L190" s="29" t="s">
        <v>1004</v>
      </c>
      <c r="M190" s="89" t="s">
        <v>25</v>
      </c>
      <c r="N190" s="89" t="s">
        <v>26</v>
      </c>
    </row>
    <row r="191" spans="1:14" x14ac:dyDescent="0.25">
      <c r="A191" s="92">
        <v>43164</v>
      </c>
      <c r="B191" s="29" t="s">
        <v>957</v>
      </c>
      <c r="C191" s="29" t="s">
        <v>492</v>
      </c>
      <c r="D191" s="29" t="s">
        <v>225</v>
      </c>
      <c r="E191" s="87"/>
      <c r="F191" s="87">
        <v>4500</v>
      </c>
      <c r="G191" s="107">
        <f t="shared" si="4"/>
        <v>8.5163400177139881</v>
      </c>
      <c r="H191" s="106">
        <v>528.39599999999996</v>
      </c>
      <c r="I191" s="96">
        <f t="shared" si="5"/>
        <v>-1324903</v>
      </c>
      <c r="J191" s="29" t="s">
        <v>231</v>
      </c>
      <c r="K191" s="94" t="s">
        <v>24</v>
      </c>
      <c r="L191" s="29" t="s">
        <v>1004</v>
      </c>
      <c r="M191" s="89" t="s">
        <v>25</v>
      </c>
      <c r="N191" s="89" t="s">
        <v>26</v>
      </c>
    </row>
    <row r="192" spans="1:14" x14ac:dyDescent="0.25">
      <c r="A192" s="92">
        <v>43164</v>
      </c>
      <c r="B192" s="29" t="s">
        <v>503</v>
      </c>
      <c r="C192" s="89" t="s">
        <v>21</v>
      </c>
      <c r="D192" s="29" t="s">
        <v>225</v>
      </c>
      <c r="E192" s="87"/>
      <c r="F192" s="87">
        <v>1000</v>
      </c>
      <c r="G192" s="107">
        <f t="shared" si="4"/>
        <v>1.8925200039364418</v>
      </c>
      <c r="H192" s="106">
        <v>528.39599999999996</v>
      </c>
      <c r="I192" s="96">
        <f t="shared" si="5"/>
        <v>-1325903</v>
      </c>
      <c r="J192" s="29" t="s">
        <v>231</v>
      </c>
      <c r="K192" s="94" t="s">
        <v>24</v>
      </c>
      <c r="L192" s="29" t="s">
        <v>1004</v>
      </c>
      <c r="M192" s="89" t="s">
        <v>25</v>
      </c>
      <c r="N192" s="89" t="s">
        <v>26</v>
      </c>
    </row>
    <row r="193" spans="1:14" x14ac:dyDescent="0.25">
      <c r="A193" s="92">
        <v>43164</v>
      </c>
      <c r="B193" s="29" t="s">
        <v>596</v>
      </c>
      <c r="C193" s="89" t="s">
        <v>21</v>
      </c>
      <c r="D193" s="29" t="s">
        <v>225</v>
      </c>
      <c r="E193" s="87"/>
      <c r="F193" s="88">
        <v>1500</v>
      </c>
      <c r="G193" s="107">
        <f t="shared" si="4"/>
        <v>2.8387800059046628</v>
      </c>
      <c r="H193" s="106">
        <v>528.39599999999996</v>
      </c>
      <c r="I193" s="96">
        <f t="shared" si="5"/>
        <v>-1327403</v>
      </c>
      <c r="J193" s="29" t="s">
        <v>228</v>
      </c>
      <c r="K193" s="29" t="s">
        <v>24</v>
      </c>
      <c r="L193" s="29" t="s">
        <v>1004</v>
      </c>
      <c r="M193" s="89" t="s">
        <v>25</v>
      </c>
      <c r="N193" s="29" t="s">
        <v>590</v>
      </c>
    </row>
    <row r="194" spans="1:14" x14ac:dyDescent="0.25">
      <c r="A194" s="92">
        <v>43164</v>
      </c>
      <c r="B194" s="29" t="s">
        <v>597</v>
      </c>
      <c r="C194" s="89" t="s">
        <v>21</v>
      </c>
      <c r="D194" s="29" t="s">
        <v>225</v>
      </c>
      <c r="E194" s="87"/>
      <c r="F194" s="88">
        <v>1500</v>
      </c>
      <c r="G194" s="107">
        <f t="shared" si="4"/>
        <v>2.8387800059046628</v>
      </c>
      <c r="H194" s="106">
        <v>528.39599999999996</v>
      </c>
      <c r="I194" s="96">
        <f t="shared" si="5"/>
        <v>-1328903</v>
      </c>
      <c r="J194" s="29" t="s">
        <v>228</v>
      </c>
      <c r="K194" s="29" t="s">
        <v>24</v>
      </c>
      <c r="L194" s="29" t="s">
        <v>1004</v>
      </c>
      <c r="M194" s="89" t="s">
        <v>25</v>
      </c>
      <c r="N194" s="29" t="s">
        <v>590</v>
      </c>
    </row>
    <row r="195" spans="1:14" x14ac:dyDescent="0.25">
      <c r="A195" s="92">
        <v>43164</v>
      </c>
      <c r="B195" s="29" t="s">
        <v>598</v>
      </c>
      <c r="C195" s="89" t="s">
        <v>21</v>
      </c>
      <c r="D195" s="29" t="s">
        <v>225</v>
      </c>
      <c r="E195" s="87"/>
      <c r="F195" s="88">
        <v>1000</v>
      </c>
      <c r="G195" s="107">
        <f t="shared" si="4"/>
        <v>1.8925200039364418</v>
      </c>
      <c r="H195" s="106">
        <v>528.39599999999996</v>
      </c>
      <c r="I195" s="96">
        <f t="shared" si="5"/>
        <v>-1329903</v>
      </c>
      <c r="J195" s="29" t="s">
        <v>228</v>
      </c>
      <c r="K195" s="29" t="s">
        <v>24</v>
      </c>
      <c r="L195" s="29" t="s">
        <v>1004</v>
      </c>
      <c r="M195" s="89" t="s">
        <v>25</v>
      </c>
      <c r="N195" s="29" t="s">
        <v>590</v>
      </c>
    </row>
    <row r="196" spans="1:14" x14ac:dyDescent="0.25">
      <c r="A196" s="92">
        <v>43164</v>
      </c>
      <c r="B196" s="29" t="s">
        <v>599</v>
      </c>
      <c r="C196" s="89" t="s">
        <v>21</v>
      </c>
      <c r="D196" s="29" t="s">
        <v>225</v>
      </c>
      <c r="E196" s="87"/>
      <c r="F196" s="88">
        <v>1000</v>
      </c>
      <c r="G196" s="107">
        <f t="shared" si="4"/>
        <v>1.8925200039364418</v>
      </c>
      <c r="H196" s="106">
        <v>528.39599999999996</v>
      </c>
      <c r="I196" s="96">
        <f t="shared" si="5"/>
        <v>-1330903</v>
      </c>
      <c r="J196" s="29" t="s">
        <v>228</v>
      </c>
      <c r="K196" s="29" t="s">
        <v>24</v>
      </c>
      <c r="L196" s="29" t="s">
        <v>1004</v>
      </c>
      <c r="M196" s="89" t="s">
        <v>25</v>
      </c>
      <c r="N196" s="29" t="s">
        <v>590</v>
      </c>
    </row>
    <row r="197" spans="1:14" x14ac:dyDescent="0.25">
      <c r="A197" s="92">
        <v>43164</v>
      </c>
      <c r="B197" s="29" t="s">
        <v>600</v>
      </c>
      <c r="C197" s="29" t="s">
        <v>593</v>
      </c>
      <c r="D197" s="29" t="s">
        <v>225</v>
      </c>
      <c r="E197" s="87"/>
      <c r="F197" s="88">
        <v>6500</v>
      </c>
      <c r="G197" s="107">
        <f t="shared" si="4"/>
        <v>12.301380025586871</v>
      </c>
      <c r="H197" s="106">
        <v>528.39599999999996</v>
      </c>
      <c r="I197" s="96">
        <f t="shared" si="5"/>
        <v>-1337403</v>
      </c>
      <c r="J197" s="29" t="s">
        <v>228</v>
      </c>
      <c r="K197" s="29" t="s">
        <v>24</v>
      </c>
      <c r="L197" s="29" t="s">
        <v>1004</v>
      </c>
      <c r="M197" s="89" t="s">
        <v>25</v>
      </c>
      <c r="N197" s="29" t="s">
        <v>590</v>
      </c>
    </row>
    <row r="198" spans="1:14" x14ac:dyDescent="0.25">
      <c r="A198" s="92">
        <v>43164</v>
      </c>
      <c r="B198" s="29" t="s">
        <v>704</v>
      </c>
      <c r="C198" s="89" t="s">
        <v>21</v>
      </c>
      <c r="D198" s="29" t="s">
        <v>225</v>
      </c>
      <c r="E198" s="90"/>
      <c r="F198" s="87">
        <v>500</v>
      </c>
      <c r="G198" s="107">
        <f t="shared" si="4"/>
        <v>0.94626000196822091</v>
      </c>
      <c r="H198" s="106">
        <v>528.39599999999996</v>
      </c>
      <c r="I198" s="96">
        <f t="shared" si="5"/>
        <v>-1337903</v>
      </c>
      <c r="J198" s="29" t="s">
        <v>240</v>
      </c>
      <c r="K198" s="29" t="s">
        <v>558</v>
      </c>
      <c r="L198" s="29" t="s">
        <v>1004</v>
      </c>
      <c r="M198" s="89" t="s">
        <v>25</v>
      </c>
      <c r="N198" s="89" t="s">
        <v>26</v>
      </c>
    </row>
    <row r="199" spans="1:14" x14ac:dyDescent="0.25">
      <c r="A199" s="92">
        <v>43164</v>
      </c>
      <c r="B199" s="29" t="s">
        <v>705</v>
      </c>
      <c r="C199" s="89" t="s">
        <v>21</v>
      </c>
      <c r="D199" s="29" t="s">
        <v>225</v>
      </c>
      <c r="E199" s="90"/>
      <c r="F199" s="87">
        <v>500</v>
      </c>
      <c r="G199" s="107">
        <f t="shared" si="4"/>
        <v>0.94626000196822091</v>
      </c>
      <c r="H199" s="106">
        <v>528.39599999999996</v>
      </c>
      <c r="I199" s="96">
        <f t="shared" si="5"/>
        <v>-1338403</v>
      </c>
      <c r="J199" s="29" t="s">
        <v>240</v>
      </c>
      <c r="K199" s="29" t="s">
        <v>558</v>
      </c>
      <c r="L199" s="29" t="s">
        <v>1004</v>
      </c>
      <c r="M199" s="89" t="s">
        <v>25</v>
      </c>
      <c r="N199" s="89" t="s">
        <v>26</v>
      </c>
    </row>
    <row r="200" spans="1:14" x14ac:dyDescent="0.25">
      <c r="A200" s="92">
        <v>43164</v>
      </c>
      <c r="B200" s="29" t="s">
        <v>706</v>
      </c>
      <c r="C200" s="89" t="s">
        <v>21</v>
      </c>
      <c r="D200" s="29" t="s">
        <v>225</v>
      </c>
      <c r="E200" s="90"/>
      <c r="F200" s="87">
        <v>500</v>
      </c>
      <c r="G200" s="107">
        <f t="shared" si="4"/>
        <v>0.94626000196822091</v>
      </c>
      <c r="H200" s="106">
        <v>528.39599999999996</v>
      </c>
      <c r="I200" s="96">
        <f t="shared" si="5"/>
        <v>-1338903</v>
      </c>
      <c r="J200" s="29" t="s">
        <v>240</v>
      </c>
      <c r="K200" s="29" t="s">
        <v>558</v>
      </c>
      <c r="L200" s="29" t="s">
        <v>1004</v>
      </c>
      <c r="M200" s="89" t="s">
        <v>25</v>
      </c>
      <c r="N200" s="89" t="s">
        <v>26</v>
      </c>
    </row>
    <row r="201" spans="1:14" x14ac:dyDescent="0.25">
      <c r="A201" s="92">
        <v>43164</v>
      </c>
      <c r="B201" s="29" t="s">
        <v>707</v>
      </c>
      <c r="C201" s="89" t="s">
        <v>21</v>
      </c>
      <c r="D201" s="29" t="s">
        <v>225</v>
      </c>
      <c r="E201" s="90"/>
      <c r="F201" s="87">
        <v>500</v>
      </c>
      <c r="G201" s="107">
        <f t="shared" si="4"/>
        <v>0.94626000196822091</v>
      </c>
      <c r="H201" s="106">
        <v>528.39599999999996</v>
      </c>
      <c r="I201" s="96">
        <f t="shared" si="5"/>
        <v>-1339403</v>
      </c>
      <c r="J201" s="29" t="s">
        <v>240</v>
      </c>
      <c r="K201" s="29" t="s">
        <v>558</v>
      </c>
      <c r="L201" s="29" t="s">
        <v>1004</v>
      </c>
      <c r="M201" s="89" t="s">
        <v>25</v>
      </c>
      <c r="N201" s="89" t="s">
        <v>26</v>
      </c>
    </row>
    <row r="202" spans="1:14" x14ac:dyDescent="0.25">
      <c r="A202" s="92">
        <v>43164</v>
      </c>
      <c r="B202" s="29" t="s">
        <v>708</v>
      </c>
      <c r="C202" s="89" t="s">
        <v>21</v>
      </c>
      <c r="D202" s="29" t="s">
        <v>225</v>
      </c>
      <c r="E202" s="87"/>
      <c r="F202" s="87">
        <v>500</v>
      </c>
      <c r="G202" s="107">
        <f t="shared" si="4"/>
        <v>0.94626000196822091</v>
      </c>
      <c r="H202" s="106">
        <v>528.39599999999996</v>
      </c>
      <c r="I202" s="96">
        <f t="shared" si="5"/>
        <v>-1339903</v>
      </c>
      <c r="J202" s="29" t="s">
        <v>240</v>
      </c>
      <c r="K202" s="29" t="s">
        <v>558</v>
      </c>
      <c r="L202" s="29" t="s">
        <v>1004</v>
      </c>
      <c r="M202" s="89" t="s">
        <v>25</v>
      </c>
      <c r="N202" s="89" t="s">
        <v>26</v>
      </c>
    </row>
    <row r="203" spans="1:14" x14ac:dyDescent="0.25">
      <c r="A203" s="92">
        <v>43164</v>
      </c>
      <c r="B203" s="29" t="s">
        <v>709</v>
      </c>
      <c r="C203" s="89" t="s">
        <v>21</v>
      </c>
      <c r="D203" s="29" t="s">
        <v>225</v>
      </c>
      <c r="E203" s="87"/>
      <c r="F203" s="87">
        <v>500</v>
      </c>
      <c r="G203" s="107">
        <f t="shared" si="4"/>
        <v>0.94626000196822091</v>
      </c>
      <c r="H203" s="106">
        <v>528.39599999999996</v>
      </c>
      <c r="I203" s="96">
        <f t="shared" si="5"/>
        <v>-1340403</v>
      </c>
      <c r="J203" s="29" t="s">
        <v>240</v>
      </c>
      <c r="K203" s="29" t="s">
        <v>558</v>
      </c>
      <c r="L203" s="29" t="s">
        <v>1004</v>
      </c>
      <c r="M203" s="89" t="s">
        <v>25</v>
      </c>
      <c r="N203" s="89" t="s">
        <v>26</v>
      </c>
    </row>
    <row r="204" spans="1:14" x14ac:dyDescent="0.25">
      <c r="A204" s="92">
        <v>43164</v>
      </c>
      <c r="B204" s="29" t="s">
        <v>710</v>
      </c>
      <c r="C204" s="89" t="s">
        <v>21</v>
      </c>
      <c r="D204" s="29" t="s">
        <v>225</v>
      </c>
      <c r="E204" s="90"/>
      <c r="F204" s="87">
        <v>10000</v>
      </c>
      <c r="G204" s="107">
        <f t="shared" si="4"/>
        <v>18.925200039364416</v>
      </c>
      <c r="H204" s="106">
        <v>528.39599999999996</v>
      </c>
      <c r="I204" s="96">
        <f t="shared" si="5"/>
        <v>-1350403</v>
      </c>
      <c r="J204" s="29" t="s">
        <v>240</v>
      </c>
      <c r="K204" s="29" t="s">
        <v>558</v>
      </c>
      <c r="L204" s="29" t="s">
        <v>1004</v>
      </c>
      <c r="M204" s="89" t="s">
        <v>25</v>
      </c>
      <c r="N204" s="89" t="s">
        <v>26</v>
      </c>
    </row>
    <row r="205" spans="1:14" x14ac:dyDescent="0.25">
      <c r="A205" s="92">
        <v>43164</v>
      </c>
      <c r="B205" s="29" t="s">
        <v>711</v>
      </c>
      <c r="C205" s="29" t="s">
        <v>593</v>
      </c>
      <c r="D205" s="29" t="s">
        <v>225</v>
      </c>
      <c r="E205" s="90"/>
      <c r="F205" s="87">
        <v>10000</v>
      </c>
      <c r="G205" s="107">
        <f t="shared" si="4"/>
        <v>18.925200039364416</v>
      </c>
      <c r="H205" s="106">
        <v>528.39599999999996</v>
      </c>
      <c r="I205" s="96">
        <f t="shared" si="5"/>
        <v>-1360403</v>
      </c>
      <c r="J205" s="29" t="s">
        <v>240</v>
      </c>
      <c r="K205" s="29" t="s">
        <v>558</v>
      </c>
      <c r="L205" s="29" t="s">
        <v>1004</v>
      </c>
      <c r="M205" s="89" t="s">
        <v>25</v>
      </c>
      <c r="N205" s="89" t="s">
        <v>26</v>
      </c>
    </row>
    <row r="206" spans="1:14" x14ac:dyDescent="0.25">
      <c r="A206" s="92">
        <v>43164</v>
      </c>
      <c r="B206" s="29" t="s">
        <v>345</v>
      </c>
      <c r="C206" s="89" t="s">
        <v>21</v>
      </c>
      <c r="D206" s="94" t="s">
        <v>22</v>
      </c>
      <c r="E206" s="87"/>
      <c r="F206" s="87">
        <v>1000</v>
      </c>
      <c r="G206" s="107">
        <f t="shared" ref="G206:G269" si="6">+F206/H206</f>
        <v>1.8925200039364418</v>
      </c>
      <c r="H206" s="106">
        <v>528.39599999999996</v>
      </c>
      <c r="I206" s="96">
        <f t="shared" ref="I206:I269" si="7">+I205+E206-F206</f>
        <v>-1361403</v>
      </c>
      <c r="J206" s="29" t="s">
        <v>251</v>
      </c>
      <c r="K206" s="29" t="s">
        <v>24</v>
      </c>
      <c r="L206" s="29" t="s">
        <v>1005</v>
      </c>
      <c r="M206" s="89" t="s">
        <v>25</v>
      </c>
      <c r="N206" s="89" t="s">
        <v>26</v>
      </c>
    </row>
    <row r="207" spans="1:14" x14ac:dyDescent="0.25">
      <c r="A207" s="92">
        <v>43164</v>
      </c>
      <c r="B207" s="29" t="s">
        <v>349</v>
      </c>
      <c r="C207" s="29" t="s">
        <v>308</v>
      </c>
      <c r="D207" s="94" t="s">
        <v>22</v>
      </c>
      <c r="E207" s="87"/>
      <c r="F207" s="87">
        <v>1000</v>
      </c>
      <c r="G207" s="107">
        <f t="shared" si="6"/>
        <v>1.8925200039364418</v>
      </c>
      <c r="H207" s="106">
        <v>528.39599999999996</v>
      </c>
      <c r="I207" s="96">
        <f t="shared" si="7"/>
        <v>-1362403</v>
      </c>
      <c r="J207" s="29" t="s">
        <v>251</v>
      </c>
      <c r="K207" s="29" t="s">
        <v>24</v>
      </c>
      <c r="L207" s="29" t="s">
        <v>1005</v>
      </c>
      <c r="M207" s="89" t="s">
        <v>25</v>
      </c>
      <c r="N207" s="89" t="s">
        <v>26</v>
      </c>
    </row>
    <row r="208" spans="1:14" x14ac:dyDescent="0.25">
      <c r="A208" s="92">
        <v>43164</v>
      </c>
      <c r="B208" s="29" t="s">
        <v>762</v>
      </c>
      <c r="C208" s="89" t="s">
        <v>21</v>
      </c>
      <c r="D208" s="94" t="s">
        <v>22</v>
      </c>
      <c r="E208" s="87"/>
      <c r="F208" s="87">
        <v>1000</v>
      </c>
      <c r="G208" s="107">
        <f t="shared" si="6"/>
        <v>1.8925200039364418</v>
      </c>
      <c r="H208" s="106">
        <v>528.39599999999996</v>
      </c>
      <c r="I208" s="96">
        <f t="shared" si="7"/>
        <v>-1363403</v>
      </c>
      <c r="J208" s="29" t="s">
        <v>251</v>
      </c>
      <c r="K208" s="29" t="s">
        <v>24</v>
      </c>
      <c r="L208" s="29" t="s">
        <v>1005</v>
      </c>
      <c r="M208" s="89" t="s">
        <v>25</v>
      </c>
      <c r="N208" s="89" t="s">
        <v>26</v>
      </c>
    </row>
    <row r="209" spans="1:14" x14ac:dyDescent="0.25">
      <c r="A209" s="92">
        <v>43164</v>
      </c>
      <c r="B209" s="29" t="s">
        <v>763</v>
      </c>
      <c r="C209" s="89" t="s">
        <v>21</v>
      </c>
      <c r="D209" s="94" t="s">
        <v>22</v>
      </c>
      <c r="E209" s="87"/>
      <c r="F209" s="87">
        <v>1000</v>
      </c>
      <c r="G209" s="107">
        <f t="shared" si="6"/>
        <v>1.8925200039364418</v>
      </c>
      <c r="H209" s="106">
        <v>528.39599999999996</v>
      </c>
      <c r="I209" s="96">
        <f t="shared" si="7"/>
        <v>-1364403</v>
      </c>
      <c r="J209" s="29" t="s">
        <v>251</v>
      </c>
      <c r="K209" s="29" t="s">
        <v>24</v>
      </c>
      <c r="L209" s="29" t="s">
        <v>1005</v>
      </c>
      <c r="M209" s="89" t="s">
        <v>25</v>
      </c>
      <c r="N209" s="89" t="s">
        <v>26</v>
      </c>
    </row>
    <row r="210" spans="1:14" x14ac:dyDescent="0.25">
      <c r="A210" s="92">
        <v>43164</v>
      </c>
      <c r="B210" s="29" t="s">
        <v>350</v>
      </c>
      <c r="C210" s="89" t="s">
        <v>21</v>
      </c>
      <c r="D210" s="94" t="s">
        <v>22</v>
      </c>
      <c r="E210" s="87"/>
      <c r="F210" s="87">
        <v>1000</v>
      </c>
      <c r="G210" s="107">
        <f t="shared" si="6"/>
        <v>1.8925200039364418</v>
      </c>
      <c r="H210" s="106">
        <v>528.39599999999996</v>
      </c>
      <c r="I210" s="96">
        <f t="shared" si="7"/>
        <v>-1365403</v>
      </c>
      <c r="J210" s="29" t="s">
        <v>251</v>
      </c>
      <c r="K210" s="29" t="s">
        <v>24</v>
      </c>
      <c r="L210" s="29" t="s">
        <v>1005</v>
      </c>
      <c r="M210" s="89" t="s">
        <v>25</v>
      </c>
      <c r="N210" s="89" t="s">
        <v>26</v>
      </c>
    </row>
    <row r="211" spans="1:14" x14ac:dyDescent="0.25">
      <c r="A211" s="92">
        <v>43164</v>
      </c>
      <c r="B211" s="97" t="s">
        <v>827</v>
      </c>
      <c r="C211" s="89" t="s">
        <v>21</v>
      </c>
      <c r="D211" s="29" t="s">
        <v>225</v>
      </c>
      <c r="E211" s="95"/>
      <c r="F211" s="95">
        <v>1000</v>
      </c>
      <c r="G211" s="107">
        <f t="shared" si="6"/>
        <v>1.8925200039364418</v>
      </c>
      <c r="H211" s="106">
        <v>528.39599999999996</v>
      </c>
      <c r="I211" s="96">
        <f t="shared" si="7"/>
        <v>-1366403</v>
      </c>
      <c r="J211" s="97" t="s">
        <v>224</v>
      </c>
      <c r="K211" s="97" t="s">
        <v>24</v>
      </c>
      <c r="L211" s="29" t="s">
        <v>1004</v>
      </c>
      <c r="M211" s="89" t="s">
        <v>25</v>
      </c>
      <c r="N211" s="89" t="s">
        <v>26</v>
      </c>
    </row>
    <row r="212" spans="1:14" s="114" customFormat="1" x14ac:dyDescent="0.25">
      <c r="A212" s="92">
        <v>43164</v>
      </c>
      <c r="B212" s="29" t="s">
        <v>893</v>
      </c>
      <c r="C212" s="29" t="s">
        <v>308</v>
      </c>
      <c r="D212" s="94" t="s">
        <v>22</v>
      </c>
      <c r="E212" s="87"/>
      <c r="F212" s="87">
        <v>166755</v>
      </c>
      <c r="G212" s="107">
        <f t="shared" si="6"/>
        <v>315.58717325642135</v>
      </c>
      <c r="H212" s="106">
        <v>528.39599999999996</v>
      </c>
      <c r="I212" s="96">
        <f t="shared" si="7"/>
        <v>-1533158</v>
      </c>
      <c r="J212" s="97" t="s">
        <v>253</v>
      </c>
      <c r="K212" s="29">
        <v>3592871</v>
      </c>
      <c r="L212" s="29" t="s">
        <v>1005</v>
      </c>
      <c r="M212" s="89" t="s">
        <v>25</v>
      </c>
      <c r="N212" s="89" t="s">
        <v>34</v>
      </c>
    </row>
    <row r="213" spans="1:14" s="114" customFormat="1" x14ac:dyDescent="0.25">
      <c r="A213" s="92">
        <v>43164</v>
      </c>
      <c r="B213" s="29" t="s">
        <v>894</v>
      </c>
      <c r="C213" s="97" t="s">
        <v>908</v>
      </c>
      <c r="D213" s="29" t="s">
        <v>53</v>
      </c>
      <c r="E213" s="90"/>
      <c r="F213" s="87">
        <v>3401</v>
      </c>
      <c r="G213" s="107">
        <f t="shared" si="6"/>
        <v>6.4364605333878382</v>
      </c>
      <c r="H213" s="106">
        <v>528.39599999999996</v>
      </c>
      <c r="I213" s="96">
        <f t="shared" si="7"/>
        <v>-1536559</v>
      </c>
      <c r="J213" s="97" t="s">
        <v>253</v>
      </c>
      <c r="K213" s="29">
        <v>3592871</v>
      </c>
      <c r="L213" s="29" t="s">
        <v>1004</v>
      </c>
      <c r="M213" s="89" t="s">
        <v>25</v>
      </c>
      <c r="N213" s="89" t="s">
        <v>34</v>
      </c>
    </row>
    <row r="214" spans="1:14" x14ac:dyDescent="0.25">
      <c r="A214" s="92">
        <v>43165</v>
      </c>
      <c r="B214" s="29" t="s">
        <v>94</v>
      </c>
      <c r="C214" s="89" t="s">
        <v>21</v>
      </c>
      <c r="D214" s="94" t="s">
        <v>22</v>
      </c>
      <c r="E214" s="87"/>
      <c r="F214" s="87">
        <v>500</v>
      </c>
      <c r="G214" s="107">
        <f t="shared" si="6"/>
        <v>0.94626000196822091</v>
      </c>
      <c r="H214" s="106">
        <v>528.39599999999996</v>
      </c>
      <c r="I214" s="96">
        <f t="shared" si="7"/>
        <v>-1537059</v>
      </c>
      <c r="J214" s="29" t="s">
        <v>95</v>
      </c>
      <c r="K214" s="29" t="s">
        <v>24</v>
      </c>
      <c r="L214" s="29" t="s">
        <v>1005</v>
      </c>
      <c r="M214" s="89" t="s">
        <v>25</v>
      </c>
      <c r="N214" s="29" t="s">
        <v>26</v>
      </c>
    </row>
    <row r="215" spans="1:14" x14ac:dyDescent="0.25">
      <c r="A215" s="92">
        <v>43165</v>
      </c>
      <c r="B215" s="29" t="s">
        <v>119</v>
      </c>
      <c r="C215" s="29" t="s">
        <v>63</v>
      </c>
      <c r="D215" s="94" t="s">
        <v>22</v>
      </c>
      <c r="E215" s="87"/>
      <c r="F215" s="87">
        <v>8000</v>
      </c>
      <c r="G215" s="107">
        <f t="shared" si="6"/>
        <v>15.140160031491535</v>
      </c>
      <c r="H215" s="106">
        <v>528.39599999999996</v>
      </c>
      <c r="I215" s="96">
        <f t="shared" si="7"/>
        <v>-1545059</v>
      </c>
      <c r="J215" s="29" t="s">
        <v>95</v>
      </c>
      <c r="K215" s="29" t="s">
        <v>24</v>
      </c>
      <c r="L215" s="29" t="s">
        <v>1005</v>
      </c>
      <c r="M215" s="89" t="s">
        <v>25</v>
      </c>
      <c r="N215" s="29" t="s">
        <v>26</v>
      </c>
    </row>
    <row r="216" spans="1:14" x14ac:dyDescent="0.25">
      <c r="A216" s="92">
        <v>43165</v>
      </c>
      <c r="B216" s="29" t="s">
        <v>913</v>
      </c>
      <c r="C216" s="29" t="s">
        <v>63</v>
      </c>
      <c r="D216" s="94" t="s">
        <v>22</v>
      </c>
      <c r="E216" s="87"/>
      <c r="F216" s="87">
        <v>250</v>
      </c>
      <c r="G216" s="107">
        <f t="shared" si="6"/>
        <v>0.47313000098411045</v>
      </c>
      <c r="H216" s="106">
        <v>528.39599999999996</v>
      </c>
      <c r="I216" s="96">
        <f t="shared" si="7"/>
        <v>-1545309</v>
      </c>
      <c r="J216" s="29" t="s">
        <v>95</v>
      </c>
      <c r="K216" s="29" t="s">
        <v>24</v>
      </c>
      <c r="L216" s="29" t="s">
        <v>1005</v>
      </c>
      <c r="M216" s="89" t="s">
        <v>25</v>
      </c>
      <c r="N216" s="29" t="s">
        <v>26</v>
      </c>
    </row>
    <row r="217" spans="1:14" s="114" customFormat="1" x14ac:dyDescent="0.25">
      <c r="A217" s="92">
        <v>43165</v>
      </c>
      <c r="B217" s="29" t="s">
        <v>914</v>
      </c>
      <c r="C217" s="29" t="s">
        <v>63</v>
      </c>
      <c r="D217" s="94" t="s">
        <v>22</v>
      </c>
      <c r="E217" s="87"/>
      <c r="F217" s="87">
        <v>2000</v>
      </c>
      <c r="G217" s="107">
        <f t="shared" si="6"/>
        <v>3.7850400078728836</v>
      </c>
      <c r="H217" s="106">
        <v>528.39599999999996</v>
      </c>
      <c r="I217" s="96">
        <f t="shared" si="7"/>
        <v>-1547309</v>
      </c>
      <c r="J217" s="29" t="s">
        <v>95</v>
      </c>
      <c r="K217" s="29">
        <v>30</v>
      </c>
      <c r="L217" s="29" t="s">
        <v>1005</v>
      </c>
      <c r="M217" s="89" t="s">
        <v>25</v>
      </c>
      <c r="N217" s="29" t="s">
        <v>34</v>
      </c>
    </row>
    <row r="218" spans="1:14" s="114" customFormat="1" x14ac:dyDescent="0.25">
      <c r="A218" s="92">
        <v>43165</v>
      </c>
      <c r="B218" s="29" t="s">
        <v>915</v>
      </c>
      <c r="C218" s="29" t="s">
        <v>63</v>
      </c>
      <c r="D218" s="94" t="s">
        <v>22</v>
      </c>
      <c r="E218" s="87"/>
      <c r="F218" s="87">
        <v>1000</v>
      </c>
      <c r="G218" s="107">
        <f t="shared" si="6"/>
        <v>1.8925200039364418</v>
      </c>
      <c r="H218" s="106">
        <v>528.39599999999996</v>
      </c>
      <c r="I218" s="96">
        <f t="shared" si="7"/>
        <v>-1548309</v>
      </c>
      <c r="J218" s="29" t="s">
        <v>95</v>
      </c>
      <c r="K218" s="29">
        <v>33</v>
      </c>
      <c r="L218" s="29" t="s">
        <v>1005</v>
      </c>
      <c r="M218" s="89" t="s">
        <v>25</v>
      </c>
      <c r="N218" s="29" t="s">
        <v>34</v>
      </c>
    </row>
    <row r="219" spans="1:14" s="114" customFormat="1" x14ac:dyDescent="0.25">
      <c r="A219" s="92">
        <v>43165</v>
      </c>
      <c r="B219" s="29" t="s">
        <v>916</v>
      </c>
      <c r="C219" s="29" t="s">
        <v>63</v>
      </c>
      <c r="D219" s="94" t="s">
        <v>22</v>
      </c>
      <c r="E219" s="87"/>
      <c r="F219" s="87">
        <v>1000</v>
      </c>
      <c r="G219" s="107">
        <f t="shared" si="6"/>
        <v>1.8925200039364418</v>
      </c>
      <c r="H219" s="106">
        <v>528.39599999999996</v>
      </c>
      <c r="I219" s="96">
        <f t="shared" si="7"/>
        <v>-1549309</v>
      </c>
      <c r="J219" s="29" t="s">
        <v>95</v>
      </c>
      <c r="K219" s="29" t="s">
        <v>99</v>
      </c>
      <c r="L219" s="29" t="s">
        <v>1005</v>
      </c>
      <c r="M219" s="89" t="s">
        <v>25</v>
      </c>
      <c r="N219" s="29" t="s">
        <v>34</v>
      </c>
    </row>
    <row r="220" spans="1:14" s="114" customFormat="1" x14ac:dyDescent="0.25">
      <c r="A220" s="92">
        <v>43165</v>
      </c>
      <c r="B220" s="29" t="s">
        <v>917</v>
      </c>
      <c r="C220" s="29" t="s">
        <v>63</v>
      </c>
      <c r="D220" s="94" t="s">
        <v>22</v>
      </c>
      <c r="E220" s="87"/>
      <c r="F220" s="87">
        <v>1100</v>
      </c>
      <c r="G220" s="107">
        <f t="shared" si="6"/>
        <v>2.081772004330086</v>
      </c>
      <c r="H220" s="106">
        <v>528.39599999999996</v>
      </c>
      <c r="I220" s="96">
        <f t="shared" si="7"/>
        <v>-1550409</v>
      </c>
      <c r="J220" s="29" t="s">
        <v>95</v>
      </c>
      <c r="K220" s="29" t="s">
        <v>99</v>
      </c>
      <c r="L220" s="29" t="s">
        <v>1005</v>
      </c>
      <c r="M220" s="89" t="s">
        <v>25</v>
      </c>
      <c r="N220" s="29" t="s">
        <v>34</v>
      </c>
    </row>
    <row r="221" spans="1:14" x14ac:dyDescent="0.25">
      <c r="A221" s="92">
        <v>43165</v>
      </c>
      <c r="B221" s="29" t="s">
        <v>97</v>
      </c>
      <c r="C221" s="89" t="s">
        <v>21</v>
      </c>
      <c r="D221" s="94" t="s">
        <v>22</v>
      </c>
      <c r="E221" s="87"/>
      <c r="F221" s="87">
        <v>500</v>
      </c>
      <c r="G221" s="107">
        <f t="shared" si="6"/>
        <v>0.94626000196822091</v>
      </c>
      <c r="H221" s="106">
        <v>528.39599999999996</v>
      </c>
      <c r="I221" s="96">
        <f t="shared" si="7"/>
        <v>-1550909</v>
      </c>
      <c r="J221" s="29" t="s">
        <v>95</v>
      </c>
      <c r="K221" s="29" t="s">
        <v>24</v>
      </c>
      <c r="L221" s="29" t="s">
        <v>1005</v>
      </c>
      <c r="M221" s="89" t="s">
        <v>25</v>
      </c>
      <c r="N221" s="29" t="s">
        <v>26</v>
      </c>
    </row>
    <row r="222" spans="1:14" x14ac:dyDescent="0.25">
      <c r="A222" s="92">
        <v>43165</v>
      </c>
      <c r="B222" s="29" t="s">
        <v>107</v>
      </c>
      <c r="C222" s="89" t="s">
        <v>21</v>
      </c>
      <c r="D222" s="94" t="s">
        <v>22</v>
      </c>
      <c r="E222" s="87"/>
      <c r="F222" s="87">
        <v>500</v>
      </c>
      <c r="G222" s="107">
        <f t="shared" si="6"/>
        <v>0.94626000196822091</v>
      </c>
      <c r="H222" s="106">
        <v>528.39599999999996</v>
      </c>
      <c r="I222" s="96">
        <f t="shared" si="7"/>
        <v>-1551409</v>
      </c>
      <c r="J222" s="29" t="s">
        <v>95</v>
      </c>
      <c r="K222" s="29" t="s">
        <v>24</v>
      </c>
      <c r="L222" s="29" t="s">
        <v>1005</v>
      </c>
      <c r="M222" s="89" t="s">
        <v>25</v>
      </c>
      <c r="N222" s="29" t="s">
        <v>26</v>
      </c>
    </row>
    <row r="223" spans="1:14" x14ac:dyDescent="0.25">
      <c r="A223" s="92">
        <v>43165</v>
      </c>
      <c r="B223" s="29" t="s">
        <v>113</v>
      </c>
      <c r="C223" s="89" t="s">
        <v>21</v>
      </c>
      <c r="D223" s="94" t="s">
        <v>22</v>
      </c>
      <c r="E223" s="87"/>
      <c r="F223" s="87">
        <v>500</v>
      </c>
      <c r="G223" s="107">
        <f t="shared" si="6"/>
        <v>0.94626000196822091</v>
      </c>
      <c r="H223" s="106">
        <v>528.39599999999996</v>
      </c>
      <c r="I223" s="96">
        <f t="shared" si="7"/>
        <v>-1551909</v>
      </c>
      <c r="J223" s="29" t="s">
        <v>95</v>
      </c>
      <c r="K223" s="29" t="s">
        <v>24</v>
      </c>
      <c r="L223" s="29" t="s">
        <v>1005</v>
      </c>
      <c r="M223" s="89" t="s">
        <v>25</v>
      </c>
      <c r="N223" s="29" t="s">
        <v>26</v>
      </c>
    </row>
    <row r="224" spans="1:14" x14ac:dyDescent="0.25">
      <c r="A224" s="92">
        <v>43165</v>
      </c>
      <c r="B224" s="29" t="s">
        <v>322</v>
      </c>
      <c r="C224" s="89" t="s">
        <v>21</v>
      </c>
      <c r="D224" s="94" t="s">
        <v>22</v>
      </c>
      <c r="E224" s="87"/>
      <c r="F224" s="87">
        <v>1000</v>
      </c>
      <c r="G224" s="107">
        <f t="shared" si="6"/>
        <v>1.8925200039364418</v>
      </c>
      <c r="H224" s="106">
        <v>528.39599999999996</v>
      </c>
      <c r="I224" s="96">
        <f t="shared" si="7"/>
        <v>-1552909</v>
      </c>
      <c r="J224" s="29" t="s">
        <v>310</v>
      </c>
      <c r="K224" s="29" t="s">
        <v>24</v>
      </c>
      <c r="L224" s="29" t="s">
        <v>1005</v>
      </c>
      <c r="M224" s="89" t="s">
        <v>25</v>
      </c>
      <c r="N224" s="29" t="s">
        <v>26</v>
      </c>
    </row>
    <row r="225" spans="1:14" x14ac:dyDescent="0.25">
      <c r="A225" s="92">
        <v>43165</v>
      </c>
      <c r="B225" s="29" t="s">
        <v>323</v>
      </c>
      <c r="C225" s="89" t="s">
        <v>21</v>
      </c>
      <c r="D225" s="94" t="s">
        <v>22</v>
      </c>
      <c r="E225" s="87"/>
      <c r="F225" s="87">
        <v>1000</v>
      </c>
      <c r="G225" s="107">
        <f t="shared" si="6"/>
        <v>1.8925200039364418</v>
      </c>
      <c r="H225" s="106">
        <v>528.39599999999996</v>
      </c>
      <c r="I225" s="96">
        <f t="shared" si="7"/>
        <v>-1553909</v>
      </c>
      <c r="J225" s="29" t="s">
        <v>310</v>
      </c>
      <c r="K225" s="29" t="s">
        <v>24</v>
      </c>
      <c r="L225" s="29" t="s">
        <v>1005</v>
      </c>
      <c r="M225" s="89" t="s">
        <v>25</v>
      </c>
      <c r="N225" s="29" t="s">
        <v>26</v>
      </c>
    </row>
    <row r="226" spans="1:14" x14ac:dyDescent="0.25">
      <c r="A226" s="92">
        <v>43165</v>
      </c>
      <c r="B226" s="29" t="s">
        <v>345</v>
      </c>
      <c r="C226" s="89" t="s">
        <v>21</v>
      </c>
      <c r="D226" s="94" t="s">
        <v>22</v>
      </c>
      <c r="E226" s="87"/>
      <c r="F226" s="87">
        <v>1000</v>
      </c>
      <c r="G226" s="107">
        <f t="shared" si="6"/>
        <v>1.8925200039364418</v>
      </c>
      <c r="H226" s="106">
        <v>528.39599999999996</v>
      </c>
      <c r="I226" s="96">
        <f t="shared" si="7"/>
        <v>-1554909</v>
      </c>
      <c r="J226" s="29" t="s">
        <v>244</v>
      </c>
      <c r="K226" s="29" t="s">
        <v>24</v>
      </c>
      <c r="L226" s="29" t="s">
        <v>1005</v>
      </c>
      <c r="M226" s="89" t="s">
        <v>25</v>
      </c>
      <c r="N226" s="29" t="s">
        <v>26</v>
      </c>
    </row>
    <row r="227" spans="1:14" x14ac:dyDescent="0.25">
      <c r="A227" s="92">
        <v>43165</v>
      </c>
      <c r="B227" s="29" t="s">
        <v>349</v>
      </c>
      <c r="C227" s="29" t="s">
        <v>308</v>
      </c>
      <c r="D227" s="94" t="s">
        <v>22</v>
      </c>
      <c r="E227" s="87"/>
      <c r="F227" s="87">
        <v>1000</v>
      </c>
      <c r="G227" s="107">
        <f t="shared" si="6"/>
        <v>1.8925200039364418</v>
      </c>
      <c r="H227" s="106">
        <v>528.39599999999996</v>
      </c>
      <c r="I227" s="96">
        <f t="shared" si="7"/>
        <v>-1555909</v>
      </c>
      <c r="J227" s="29" t="s">
        <v>244</v>
      </c>
      <c r="K227" s="29" t="s">
        <v>24</v>
      </c>
      <c r="L227" s="29" t="s">
        <v>1005</v>
      </c>
      <c r="M227" s="89" t="s">
        <v>25</v>
      </c>
      <c r="N227" s="29" t="s">
        <v>26</v>
      </c>
    </row>
    <row r="228" spans="1:14" x14ac:dyDescent="0.25">
      <c r="A228" s="92">
        <v>43165</v>
      </c>
      <c r="B228" s="29" t="s">
        <v>350</v>
      </c>
      <c r="C228" s="89" t="s">
        <v>21</v>
      </c>
      <c r="D228" s="94" t="s">
        <v>22</v>
      </c>
      <c r="E228" s="87"/>
      <c r="F228" s="87">
        <v>1000</v>
      </c>
      <c r="G228" s="107">
        <f t="shared" si="6"/>
        <v>1.8925200039364418</v>
      </c>
      <c r="H228" s="106">
        <v>528.39599999999996</v>
      </c>
      <c r="I228" s="96">
        <f t="shared" si="7"/>
        <v>-1556909</v>
      </c>
      <c r="J228" s="29" t="s">
        <v>244</v>
      </c>
      <c r="K228" s="29" t="s">
        <v>24</v>
      </c>
      <c r="L228" s="29" t="s">
        <v>1005</v>
      </c>
      <c r="M228" s="89" t="s">
        <v>25</v>
      </c>
      <c r="N228" s="29" t="s">
        <v>26</v>
      </c>
    </row>
    <row r="229" spans="1:14" x14ac:dyDescent="0.25">
      <c r="A229" s="92">
        <v>43165</v>
      </c>
      <c r="B229" s="29" t="s">
        <v>504</v>
      </c>
      <c r="C229" s="89" t="s">
        <v>21</v>
      </c>
      <c r="D229" s="29" t="s">
        <v>225</v>
      </c>
      <c r="E229" s="87"/>
      <c r="F229" s="87">
        <v>1500</v>
      </c>
      <c r="G229" s="107">
        <f t="shared" si="6"/>
        <v>2.8387800059046628</v>
      </c>
      <c r="H229" s="106">
        <v>528.39599999999996</v>
      </c>
      <c r="I229" s="96">
        <f t="shared" si="7"/>
        <v>-1558409</v>
      </c>
      <c r="J229" s="29" t="s">
        <v>231</v>
      </c>
      <c r="K229" s="94" t="s">
        <v>24</v>
      </c>
      <c r="L229" s="29" t="s">
        <v>1004</v>
      </c>
      <c r="M229" s="89" t="s">
        <v>25</v>
      </c>
      <c r="N229" s="89" t="s">
        <v>26</v>
      </c>
    </row>
    <row r="230" spans="1:14" x14ac:dyDescent="0.25">
      <c r="A230" s="92">
        <v>43165</v>
      </c>
      <c r="B230" s="29" t="s">
        <v>505</v>
      </c>
      <c r="C230" s="89" t="s">
        <v>21</v>
      </c>
      <c r="D230" s="29" t="s">
        <v>225</v>
      </c>
      <c r="E230" s="87"/>
      <c r="F230" s="87">
        <v>3500</v>
      </c>
      <c r="G230" s="107">
        <f t="shared" si="6"/>
        <v>6.6238200137775465</v>
      </c>
      <c r="H230" s="106">
        <v>528.39599999999996</v>
      </c>
      <c r="I230" s="96">
        <f t="shared" si="7"/>
        <v>-1561909</v>
      </c>
      <c r="J230" s="29" t="s">
        <v>231</v>
      </c>
      <c r="K230" s="94" t="s">
        <v>24</v>
      </c>
      <c r="L230" s="29" t="s">
        <v>1004</v>
      </c>
      <c r="M230" s="89" t="s">
        <v>25</v>
      </c>
      <c r="N230" s="89" t="s">
        <v>26</v>
      </c>
    </row>
    <row r="231" spans="1:14" x14ac:dyDescent="0.25">
      <c r="A231" s="92">
        <v>43165</v>
      </c>
      <c r="B231" s="29" t="s">
        <v>506</v>
      </c>
      <c r="C231" s="89" t="s">
        <v>21</v>
      </c>
      <c r="D231" s="29" t="s">
        <v>225</v>
      </c>
      <c r="E231" s="87"/>
      <c r="F231" s="87">
        <v>1000</v>
      </c>
      <c r="G231" s="107">
        <f t="shared" si="6"/>
        <v>1.8925200039364418</v>
      </c>
      <c r="H231" s="106">
        <v>528.39599999999996</v>
      </c>
      <c r="I231" s="96">
        <f t="shared" si="7"/>
        <v>-1562909</v>
      </c>
      <c r="J231" s="29" t="s">
        <v>231</v>
      </c>
      <c r="K231" s="94" t="s">
        <v>24</v>
      </c>
      <c r="L231" s="29" t="s">
        <v>1004</v>
      </c>
      <c r="M231" s="89" t="s">
        <v>25</v>
      </c>
      <c r="N231" s="89" t="s">
        <v>26</v>
      </c>
    </row>
    <row r="232" spans="1:14" x14ac:dyDescent="0.25">
      <c r="A232" s="92">
        <v>43165</v>
      </c>
      <c r="B232" s="29" t="s">
        <v>959</v>
      </c>
      <c r="C232" s="29" t="s">
        <v>492</v>
      </c>
      <c r="D232" s="29" t="s">
        <v>225</v>
      </c>
      <c r="E232" s="87"/>
      <c r="F232" s="87">
        <v>4000</v>
      </c>
      <c r="G232" s="107">
        <f t="shared" si="6"/>
        <v>7.5700800157457673</v>
      </c>
      <c r="H232" s="106">
        <v>528.39599999999996</v>
      </c>
      <c r="I232" s="96">
        <f t="shared" si="7"/>
        <v>-1566909</v>
      </c>
      <c r="J232" s="29" t="s">
        <v>231</v>
      </c>
      <c r="K232" s="94" t="s">
        <v>24</v>
      </c>
      <c r="L232" s="29" t="s">
        <v>1004</v>
      </c>
      <c r="M232" s="89" t="s">
        <v>25</v>
      </c>
      <c r="N232" s="89" t="s">
        <v>26</v>
      </c>
    </row>
    <row r="233" spans="1:14" x14ac:dyDescent="0.25">
      <c r="A233" s="92">
        <v>43165</v>
      </c>
      <c r="B233" s="29" t="s">
        <v>601</v>
      </c>
      <c r="C233" s="89" t="s">
        <v>21</v>
      </c>
      <c r="D233" s="29" t="s">
        <v>225</v>
      </c>
      <c r="E233" s="87"/>
      <c r="F233" s="88">
        <v>3000</v>
      </c>
      <c r="G233" s="107">
        <f t="shared" si="6"/>
        <v>5.6775600118093257</v>
      </c>
      <c r="H233" s="106">
        <v>528.39599999999996</v>
      </c>
      <c r="I233" s="96">
        <f t="shared" si="7"/>
        <v>-1569909</v>
      </c>
      <c r="J233" s="29" t="s">
        <v>228</v>
      </c>
      <c r="K233" s="29" t="s">
        <v>24</v>
      </c>
      <c r="L233" s="29" t="s">
        <v>1004</v>
      </c>
      <c r="M233" s="89" t="s">
        <v>25</v>
      </c>
      <c r="N233" s="29" t="s">
        <v>590</v>
      </c>
    </row>
    <row r="234" spans="1:14" x14ac:dyDescent="0.25">
      <c r="A234" s="92">
        <v>43165</v>
      </c>
      <c r="B234" s="29" t="s">
        <v>602</v>
      </c>
      <c r="C234" s="89" t="s">
        <v>21</v>
      </c>
      <c r="D234" s="29" t="s">
        <v>225</v>
      </c>
      <c r="E234" s="87"/>
      <c r="F234" s="88">
        <v>1000</v>
      </c>
      <c r="G234" s="107">
        <f t="shared" si="6"/>
        <v>1.8925200039364418</v>
      </c>
      <c r="H234" s="106">
        <v>528.39599999999996</v>
      </c>
      <c r="I234" s="96">
        <f t="shared" si="7"/>
        <v>-1570909</v>
      </c>
      <c r="J234" s="29" t="s">
        <v>228</v>
      </c>
      <c r="K234" s="29" t="s">
        <v>24</v>
      </c>
      <c r="L234" s="29" t="s">
        <v>1004</v>
      </c>
      <c r="M234" s="89" t="s">
        <v>25</v>
      </c>
      <c r="N234" s="29" t="s">
        <v>590</v>
      </c>
    </row>
    <row r="235" spans="1:14" s="113" customFormat="1" x14ac:dyDescent="0.25">
      <c r="A235" s="92">
        <v>43165</v>
      </c>
      <c r="B235" s="29" t="s">
        <v>603</v>
      </c>
      <c r="C235" s="29" t="s">
        <v>33</v>
      </c>
      <c r="D235" s="29" t="s">
        <v>225</v>
      </c>
      <c r="E235" s="87"/>
      <c r="F235" s="88">
        <v>36000</v>
      </c>
      <c r="G235" s="107">
        <f t="shared" si="6"/>
        <v>68.130720141711905</v>
      </c>
      <c r="H235" s="106">
        <v>528.39599999999996</v>
      </c>
      <c r="I235" s="96">
        <f t="shared" si="7"/>
        <v>-1606909</v>
      </c>
      <c r="J235" s="29" t="s">
        <v>228</v>
      </c>
      <c r="K235" s="29"/>
      <c r="L235" s="29" t="s">
        <v>1004</v>
      </c>
      <c r="M235" s="89" t="s">
        <v>25</v>
      </c>
      <c r="N235" s="29" t="s">
        <v>46</v>
      </c>
    </row>
    <row r="236" spans="1:14" x14ac:dyDescent="0.25">
      <c r="A236" s="92">
        <v>43165</v>
      </c>
      <c r="B236" s="29" t="s">
        <v>712</v>
      </c>
      <c r="C236" s="89" t="s">
        <v>21</v>
      </c>
      <c r="D236" s="29" t="s">
        <v>225</v>
      </c>
      <c r="E236" s="90"/>
      <c r="F236" s="87">
        <v>2000</v>
      </c>
      <c r="G236" s="107">
        <f t="shared" si="6"/>
        <v>3.7850400078728836</v>
      </c>
      <c r="H236" s="106">
        <v>528.39599999999996</v>
      </c>
      <c r="I236" s="96">
        <f t="shared" si="7"/>
        <v>-1608909</v>
      </c>
      <c r="J236" s="29" t="s">
        <v>240</v>
      </c>
      <c r="K236" s="29" t="s">
        <v>558</v>
      </c>
      <c r="L236" s="29" t="s">
        <v>1004</v>
      </c>
      <c r="M236" s="89" t="s">
        <v>25</v>
      </c>
      <c r="N236" s="89" t="s">
        <v>26</v>
      </c>
    </row>
    <row r="237" spans="1:14" x14ac:dyDescent="0.25">
      <c r="A237" s="92">
        <v>43165</v>
      </c>
      <c r="B237" s="29" t="s">
        <v>713</v>
      </c>
      <c r="C237" s="89" t="s">
        <v>21</v>
      </c>
      <c r="D237" s="29" t="s">
        <v>225</v>
      </c>
      <c r="E237" s="90"/>
      <c r="F237" s="87">
        <v>1000</v>
      </c>
      <c r="G237" s="107">
        <f t="shared" si="6"/>
        <v>1.8925200039364418</v>
      </c>
      <c r="H237" s="106">
        <v>528.39599999999996</v>
      </c>
      <c r="I237" s="96">
        <f t="shared" si="7"/>
        <v>-1609909</v>
      </c>
      <c r="J237" s="29" t="s">
        <v>240</v>
      </c>
      <c r="K237" s="29" t="s">
        <v>558</v>
      </c>
      <c r="L237" s="29" t="s">
        <v>1004</v>
      </c>
      <c r="M237" s="89" t="s">
        <v>25</v>
      </c>
      <c r="N237" s="89" t="s">
        <v>26</v>
      </c>
    </row>
    <row r="238" spans="1:14" x14ac:dyDescent="0.25">
      <c r="A238" s="92">
        <v>43165</v>
      </c>
      <c r="B238" s="29" t="s">
        <v>714</v>
      </c>
      <c r="C238" s="89" t="s">
        <v>21</v>
      </c>
      <c r="D238" s="29" t="s">
        <v>225</v>
      </c>
      <c r="E238" s="90"/>
      <c r="F238" s="87">
        <v>1000</v>
      </c>
      <c r="G238" s="107">
        <f t="shared" si="6"/>
        <v>1.8925200039364418</v>
      </c>
      <c r="H238" s="106">
        <v>528.39599999999996</v>
      </c>
      <c r="I238" s="96">
        <f t="shared" si="7"/>
        <v>-1610909</v>
      </c>
      <c r="J238" s="29" t="s">
        <v>240</v>
      </c>
      <c r="K238" s="29" t="s">
        <v>558</v>
      </c>
      <c r="L238" s="29" t="s">
        <v>1004</v>
      </c>
      <c r="M238" s="89" t="s">
        <v>25</v>
      </c>
      <c r="N238" s="89" t="s">
        <v>26</v>
      </c>
    </row>
    <row r="239" spans="1:14" x14ac:dyDescent="0.25">
      <c r="A239" s="92">
        <v>43165</v>
      </c>
      <c r="B239" s="29" t="s">
        <v>715</v>
      </c>
      <c r="C239" s="89" t="s">
        <v>21</v>
      </c>
      <c r="D239" s="29" t="s">
        <v>225</v>
      </c>
      <c r="E239" s="90"/>
      <c r="F239" s="87">
        <v>1000</v>
      </c>
      <c r="G239" s="107">
        <f t="shared" si="6"/>
        <v>1.8925200039364418</v>
      </c>
      <c r="H239" s="106">
        <v>528.39599999999996</v>
      </c>
      <c r="I239" s="96">
        <f t="shared" si="7"/>
        <v>-1611909</v>
      </c>
      <c r="J239" s="29" t="s">
        <v>240</v>
      </c>
      <c r="K239" s="29" t="s">
        <v>558</v>
      </c>
      <c r="L239" s="29" t="s">
        <v>1004</v>
      </c>
      <c r="M239" s="89" t="s">
        <v>25</v>
      </c>
      <c r="N239" s="89" t="s">
        <v>26</v>
      </c>
    </row>
    <row r="240" spans="1:14" x14ac:dyDescent="0.25">
      <c r="A240" s="92">
        <v>43165</v>
      </c>
      <c r="B240" s="29" t="s">
        <v>716</v>
      </c>
      <c r="C240" s="89" t="s">
        <v>21</v>
      </c>
      <c r="D240" s="29" t="s">
        <v>225</v>
      </c>
      <c r="E240" s="90"/>
      <c r="F240" s="87">
        <v>1000</v>
      </c>
      <c r="G240" s="107">
        <f t="shared" si="6"/>
        <v>1.8925200039364418</v>
      </c>
      <c r="H240" s="106">
        <v>528.39599999999996</v>
      </c>
      <c r="I240" s="96">
        <f t="shared" si="7"/>
        <v>-1612909</v>
      </c>
      <c r="J240" s="29" t="s">
        <v>240</v>
      </c>
      <c r="K240" s="29" t="s">
        <v>558</v>
      </c>
      <c r="L240" s="29" t="s">
        <v>1004</v>
      </c>
      <c r="M240" s="89" t="s">
        <v>25</v>
      </c>
      <c r="N240" s="89" t="s">
        <v>26</v>
      </c>
    </row>
    <row r="241" spans="1:14" x14ac:dyDescent="0.25">
      <c r="A241" s="92">
        <v>43165</v>
      </c>
      <c r="B241" s="29" t="s">
        <v>717</v>
      </c>
      <c r="C241" s="89" t="s">
        <v>21</v>
      </c>
      <c r="D241" s="29" t="s">
        <v>225</v>
      </c>
      <c r="E241" s="90"/>
      <c r="F241" s="87">
        <v>1000</v>
      </c>
      <c r="G241" s="107">
        <f t="shared" si="6"/>
        <v>1.8925200039364418</v>
      </c>
      <c r="H241" s="106">
        <v>528.39599999999996</v>
      </c>
      <c r="I241" s="96">
        <f t="shared" si="7"/>
        <v>-1613909</v>
      </c>
      <c r="J241" s="29" t="s">
        <v>240</v>
      </c>
      <c r="K241" s="29" t="s">
        <v>558</v>
      </c>
      <c r="L241" s="29" t="s">
        <v>1004</v>
      </c>
      <c r="M241" s="89" t="s">
        <v>25</v>
      </c>
      <c r="N241" s="89" t="s">
        <v>26</v>
      </c>
    </row>
    <row r="242" spans="1:14" x14ac:dyDescent="0.25">
      <c r="A242" s="92">
        <v>43165</v>
      </c>
      <c r="B242" s="29" t="s">
        <v>718</v>
      </c>
      <c r="C242" s="89" t="s">
        <v>21</v>
      </c>
      <c r="D242" s="29" t="s">
        <v>225</v>
      </c>
      <c r="E242" s="87"/>
      <c r="F242" s="87">
        <v>1000</v>
      </c>
      <c r="G242" s="107">
        <f t="shared" si="6"/>
        <v>1.8925200039364418</v>
      </c>
      <c r="H242" s="106">
        <v>528.39599999999996</v>
      </c>
      <c r="I242" s="96">
        <f t="shared" si="7"/>
        <v>-1614909</v>
      </c>
      <c r="J242" s="29" t="s">
        <v>240</v>
      </c>
      <c r="K242" s="29" t="s">
        <v>558</v>
      </c>
      <c r="L242" s="29" t="s">
        <v>1004</v>
      </c>
      <c r="M242" s="89" t="s">
        <v>25</v>
      </c>
      <c r="N242" s="89" t="s">
        <v>26</v>
      </c>
    </row>
    <row r="243" spans="1:14" x14ac:dyDescent="0.25">
      <c r="A243" s="92">
        <v>43165</v>
      </c>
      <c r="B243" s="29" t="s">
        <v>719</v>
      </c>
      <c r="C243" s="89" t="s">
        <v>21</v>
      </c>
      <c r="D243" s="29" t="s">
        <v>225</v>
      </c>
      <c r="E243" s="87"/>
      <c r="F243" s="87">
        <v>1000</v>
      </c>
      <c r="G243" s="107">
        <f t="shared" si="6"/>
        <v>1.8925200039364418</v>
      </c>
      <c r="H243" s="106">
        <v>528.39599999999996</v>
      </c>
      <c r="I243" s="96">
        <f t="shared" si="7"/>
        <v>-1615909</v>
      </c>
      <c r="J243" s="29" t="s">
        <v>240</v>
      </c>
      <c r="K243" s="29" t="s">
        <v>558</v>
      </c>
      <c r="L243" s="29" t="s">
        <v>1004</v>
      </c>
      <c r="M243" s="89" t="s">
        <v>25</v>
      </c>
      <c r="N243" s="89" t="s">
        <v>26</v>
      </c>
    </row>
    <row r="244" spans="1:14" s="114" customFormat="1" x14ac:dyDescent="0.25">
      <c r="A244" s="92">
        <v>43165</v>
      </c>
      <c r="B244" s="29" t="s">
        <v>721</v>
      </c>
      <c r="C244" s="89" t="s">
        <v>43</v>
      </c>
      <c r="D244" s="29" t="s">
        <v>225</v>
      </c>
      <c r="E244" s="87"/>
      <c r="F244" s="87">
        <v>60000</v>
      </c>
      <c r="G244" s="107">
        <f t="shared" si="6"/>
        <v>113.5512002361865</v>
      </c>
      <c r="H244" s="106">
        <v>528.39599999999996</v>
      </c>
      <c r="I244" s="96">
        <f t="shared" si="7"/>
        <v>-1675909</v>
      </c>
      <c r="J244" s="29" t="s">
        <v>240</v>
      </c>
      <c r="K244" s="29" t="s">
        <v>165</v>
      </c>
      <c r="L244" s="29" t="s">
        <v>1004</v>
      </c>
      <c r="M244" s="89" t="s">
        <v>25</v>
      </c>
      <c r="N244" s="89" t="s">
        <v>34</v>
      </c>
    </row>
    <row r="245" spans="1:14" s="114" customFormat="1" x14ac:dyDescent="0.25">
      <c r="A245" s="92">
        <v>43165</v>
      </c>
      <c r="B245" s="29" t="s">
        <v>694</v>
      </c>
      <c r="C245" s="89" t="s">
        <v>43</v>
      </c>
      <c r="D245" s="29" t="s">
        <v>225</v>
      </c>
      <c r="E245" s="90"/>
      <c r="F245" s="87">
        <v>15000</v>
      </c>
      <c r="G245" s="107">
        <f t="shared" si="6"/>
        <v>28.387800059046626</v>
      </c>
      <c r="H245" s="106">
        <v>528.39599999999996</v>
      </c>
      <c r="I245" s="96">
        <f t="shared" si="7"/>
        <v>-1690909</v>
      </c>
      <c r="J245" s="29" t="s">
        <v>240</v>
      </c>
      <c r="K245" s="29">
        <v>81</v>
      </c>
      <c r="L245" s="29" t="s">
        <v>1004</v>
      </c>
      <c r="M245" s="89" t="s">
        <v>25</v>
      </c>
      <c r="N245" s="89" t="s">
        <v>34</v>
      </c>
    </row>
    <row r="246" spans="1:14" x14ac:dyDescent="0.25">
      <c r="A246" s="92">
        <v>43165</v>
      </c>
      <c r="B246" s="29" t="s">
        <v>345</v>
      </c>
      <c r="C246" s="89" t="s">
        <v>21</v>
      </c>
      <c r="D246" s="94" t="s">
        <v>22</v>
      </c>
      <c r="E246" s="87"/>
      <c r="F246" s="87">
        <v>1000</v>
      </c>
      <c r="G246" s="107">
        <f t="shared" si="6"/>
        <v>1.8925200039364418</v>
      </c>
      <c r="H246" s="106">
        <v>528.39599999999996</v>
      </c>
      <c r="I246" s="96">
        <f t="shared" si="7"/>
        <v>-1691909</v>
      </c>
      <c r="J246" s="29" t="s">
        <v>251</v>
      </c>
      <c r="K246" s="29" t="s">
        <v>24</v>
      </c>
      <c r="L246" s="29" t="s">
        <v>1005</v>
      </c>
      <c r="M246" s="89" t="s">
        <v>25</v>
      </c>
      <c r="N246" s="89" t="s">
        <v>26</v>
      </c>
    </row>
    <row r="247" spans="1:14" x14ac:dyDescent="0.25">
      <c r="A247" s="92">
        <v>43165</v>
      </c>
      <c r="B247" s="29" t="s">
        <v>762</v>
      </c>
      <c r="C247" s="89" t="s">
        <v>21</v>
      </c>
      <c r="D247" s="94" t="s">
        <v>22</v>
      </c>
      <c r="E247" s="87"/>
      <c r="F247" s="87">
        <v>1000</v>
      </c>
      <c r="G247" s="107">
        <f t="shared" si="6"/>
        <v>1.8925200039364418</v>
      </c>
      <c r="H247" s="106">
        <v>528.39599999999996</v>
      </c>
      <c r="I247" s="96">
        <f t="shared" si="7"/>
        <v>-1692909</v>
      </c>
      <c r="J247" s="29" t="s">
        <v>251</v>
      </c>
      <c r="K247" s="29" t="s">
        <v>24</v>
      </c>
      <c r="L247" s="29" t="s">
        <v>1005</v>
      </c>
      <c r="M247" s="89" t="s">
        <v>25</v>
      </c>
      <c r="N247" s="89" t="s">
        <v>26</v>
      </c>
    </row>
    <row r="248" spans="1:14" x14ac:dyDescent="0.25">
      <c r="A248" s="92">
        <v>43165</v>
      </c>
      <c r="B248" s="29" t="s">
        <v>763</v>
      </c>
      <c r="C248" s="89" t="s">
        <v>21</v>
      </c>
      <c r="D248" s="94" t="s">
        <v>22</v>
      </c>
      <c r="E248" s="87"/>
      <c r="F248" s="87">
        <v>1000</v>
      </c>
      <c r="G248" s="107">
        <f t="shared" si="6"/>
        <v>1.8925200039364418</v>
      </c>
      <c r="H248" s="106">
        <v>528.39599999999996</v>
      </c>
      <c r="I248" s="96">
        <f t="shared" si="7"/>
        <v>-1693909</v>
      </c>
      <c r="J248" s="29" t="s">
        <v>251</v>
      </c>
      <c r="K248" s="29" t="s">
        <v>24</v>
      </c>
      <c r="L248" s="29" t="s">
        <v>1005</v>
      </c>
      <c r="M248" s="89" t="s">
        <v>25</v>
      </c>
      <c r="N248" s="89" t="s">
        <v>26</v>
      </c>
    </row>
    <row r="249" spans="1:14" x14ac:dyDescent="0.25">
      <c r="A249" s="92">
        <v>43165</v>
      </c>
      <c r="B249" s="29" t="s">
        <v>349</v>
      </c>
      <c r="C249" s="29" t="s">
        <v>308</v>
      </c>
      <c r="D249" s="94" t="s">
        <v>22</v>
      </c>
      <c r="E249" s="87"/>
      <c r="F249" s="87">
        <v>1000</v>
      </c>
      <c r="G249" s="107">
        <f t="shared" si="6"/>
        <v>1.8925200039364418</v>
      </c>
      <c r="H249" s="106">
        <v>528.39599999999996</v>
      </c>
      <c r="I249" s="96">
        <f t="shared" si="7"/>
        <v>-1694909</v>
      </c>
      <c r="J249" s="29" t="s">
        <v>251</v>
      </c>
      <c r="K249" s="29" t="s">
        <v>24</v>
      </c>
      <c r="L249" s="29" t="s">
        <v>1005</v>
      </c>
      <c r="M249" s="89" t="s">
        <v>25</v>
      </c>
      <c r="N249" s="89" t="s">
        <v>26</v>
      </c>
    </row>
    <row r="250" spans="1:14" x14ac:dyDescent="0.25">
      <c r="A250" s="92">
        <v>43165</v>
      </c>
      <c r="B250" s="29" t="s">
        <v>350</v>
      </c>
      <c r="C250" s="89" t="s">
        <v>21</v>
      </c>
      <c r="D250" s="94" t="s">
        <v>22</v>
      </c>
      <c r="E250" s="87"/>
      <c r="F250" s="87">
        <v>1000</v>
      </c>
      <c r="G250" s="107">
        <f t="shared" si="6"/>
        <v>1.8925200039364418</v>
      </c>
      <c r="H250" s="106">
        <v>528.39599999999996</v>
      </c>
      <c r="I250" s="96">
        <f t="shared" si="7"/>
        <v>-1695909</v>
      </c>
      <c r="J250" s="29" t="s">
        <v>251</v>
      </c>
      <c r="K250" s="29" t="s">
        <v>24</v>
      </c>
      <c r="L250" s="29" t="s">
        <v>1005</v>
      </c>
      <c r="M250" s="89" t="s">
        <v>25</v>
      </c>
      <c r="N250" s="89" t="s">
        <v>26</v>
      </c>
    </row>
    <row r="251" spans="1:14" x14ac:dyDescent="0.25">
      <c r="A251" s="92">
        <v>43166</v>
      </c>
      <c r="B251" s="93" t="s">
        <v>44</v>
      </c>
      <c r="C251" s="89" t="s">
        <v>21</v>
      </c>
      <c r="D251" s="94" t="s">
        <v>22</v>
      </c>
      <c r="E251" s="95"/>
      <c r="F251" s="96">
        <v>1000</v>
      </c>
      <c r="G251" s="107">
        <f t="shared" si="6"/>
        <v>1.8925200039364418</v>
      </c>
      <c r="H251" s="106">
        <v>528.39599999999996</v>
      </c>
      <c r="I251" s="96">
        <f t="shared" si="7"/>
        <v>-1696909</v>
      </c>
      <c r="J251" s="89" t="s">
        <v>23</v>
      </c>
      <c r="K251" s="97" t="s">
        <v>24</v>
      </c>
      <c r="L251" s="29" t="s">
        <v>1005</v>
      </c>
      <c r="M251" s="89" t="s">
        <v>25</v>
      </c>
      <c r="N251" s="89" t="s">
        <v>26</v>
      </c>
    </row>
    <row r="252" spans="1:14" s="113" customFormat="1" x14ac:dyDescent="0.25">
      <c r="A252" s="92">
        <v>43166</v>
      </c>
      <c r="B252" s="93" t="s">
        <v>1007</v>
      </c>
      <c r="C252" s="89" t="s">
        <v>45</v>
      </c>
      <c r="D252" s="94" t="s">
        <v>22</v>
      </c>
      <c r="E252" s="95"/>
      <c r="F252" s="96">
        <v>20000</v>
      </c>
      <c r="G252" s="107">
        <f t="shared" si="6"/>
        <v>37.850400078728832</v>
      </c>
      <c r="H252" s="106">
        <v>528.39599999999996</v>
      </c>
      <c r="I252" s="96">
        <f t="shared" si="7"/>
        <v>-1716909</v>
      </c>
      <c r="J252" s="89" t="s">
        <v>23</v>
      </c>
      <c r="K252" s="97" t="s">
        <v>24</v>
      </c>
      <c r="L252" s="29" t="s">
        <v>1005</v>
      </c>
      <c r="M252" s="89" t="s">
        <v>25</v>
      </c>
      <c r="N252" s="97" t="s">
        <v>46</v>
      </c>
    </row>
    <row r="253" spans="1:14" s="113" customFormat="1" x14ac:dyDescent="0.25">
      <c r="A253" s="92">
        <v>43166</v>
      </c>
      <c r="B253" s="93" t="s">
        <v>47</v>
      </c>
      <c r="C253" s="89" t="s">
        <v>45</v>
      </c>
      <c r="D253" s="94" t="s">
        <v>22</v>
      </c>
      <c r="E253" s="95"/>
      <c r="F253" s="96">
        <v>15000</v>
      </c>
      <c r="G253" s="107">
        <f t="shared" si="6"/>
        <v>28.387800059046626</v>
      </c>
      <c r="H253" s="106">
        <v>528.39599999999996</v>
      </c>
      <c r="I253" s="96">
        <f t="shared" si="7"/>
        <v>-1731909</v>
      </c>
      <c r="J253" s="89" t="s">
        <v>23</v>
      </c>
      <c r="K253" s="97" t="s">
        <v>24</v>
      </c>
      <c r="L253" s="29" t="s">
        <v>1005</v>
      </c>
      <c r="M253" s="89" t="s">
        <v>25</v>
      </c>
      <c r="N253" s="97" t="s">
        <v>46</v>
      </c>
    </row>
    <row r="254" spans="1:14" x14ac:dyDescent="0.25">
      <c r="A254" s="92">
        <v>43166</v>
      </c>
      <c r="B254" s="93" t="s">
        <v>48</v>
      </c>
      <c r="C254" s="89" t="s">
        <v>21</v>
      </c>
      <c r="D254" s="94" t="s">
        <v>22</v>
      </c>
      <c r="E254" s="95"/>
      <c r="F254" s="96">
        <v>1000</v>
      </c>
      <c r="G254" s="107">
        <f t="shared" si="6"/>
        <v>1.8925200039364418</v>
      </c>
      <c r="H254" s="106">
        <v>528.39599999999996</v>
      </c>
      <c r="I254" s="96">
        <f t="shared" si="7"/>
        <v>-1732909</v>
      </c>
      <c r="J254" s="89" t="s">
        <v>23</v>
      </c>
      <c r="K254" s="97" t="s">
        <v>24</v>
      </c>
      <c r="L254" s="29" t="s">
        <v>1005</v>
      </c>
      <c r="M254" s="89" t="s">
        <v>25</v>
      </c>
      <c r="N254" s="89" t="s">
        <v>26</v>
      </c>
    </row>
    <row r="255" spans="1:14" x14ac:dyDescent="0.25">
      <c r="A255" s="92">
        <v>43166</v>
      </c>
      <c r="B255" s="93" t="s">
        <v>49</v>
      </c>
      <c r="C255" s="89" t="s">
        <v>21</v>
      </c>
      <c r="D255" s="94" t="s">
        <v>22</v>
      </c>
      <c r="E255" s="95"/>
      <c r="F255" s="96">
        <v>1000</v>
      </c>
      <c r="G255" s="107">
        <f t="shared" si="6"/>
        <v>1.8925200039364418</v>
      </c>
      <c r="H255" s="106">
        <v>528.39599999999996</v>
      </c>
      <c r="I255" s="96">
        <f t="shared" si="7"/>
        <v>-1733909</v>
      </c>
      <c r="J255" s="89" t="s">
        <v>23</v>
      </c>
      <c r="K255" s="97" t="s">
        <v>24</v>
      </c>
      <c r="L255" s="29" t="s">
        <v>1005</v>
      </c>
      <c r="M255" s="89" t="s">
        <v>25</v>
      </c>
      <c r="N255" s="89" t="s">
        <v>26</v>
      </c>
    </row>
    <row r="256" spans="1:14" x14ac:dyDescent="0.25">
      <c r="A256" s="92">
        <v>43166</v>
      </c>
      <c r="B256" s="93" t="s">
        <v>50</v>
      </c>
      <c r="C256" s="89" t="s">
        <v>21</v>
      </c>
      <c r="D256" s="94" t="s">
        <v>22</v>
      </c>
      <c r="E256" s="95"/>
      <c r="F256" s="96">
        <v>1000</v>
      </c>
      <c r="G256" s="107">
        <f t="shared" si="6"/>
        <v>1.8925200039364418</v>
      </c>
      <c r="H256" s="106">
        <v>528.39599999999996</v>
      </c>
      <c r="I256" s="96">
        <f t="shared" si="7"/>
        <v>-1734909</v>
      </c>
      <c r="J256" s="89" t="s">
        <v>23</v>
      </c>
      <c r="K256" s="97" t="s">
        <v>24</v>
      </c>
      <c r="L256" s="29" t="s">
        <v>1005</v>
      </c>
      <c r="M256" s="89" t="s">
        <v>25</v>
      </c>
      <c r="N256" s="89" t="s">
        <v>26</v>
      </c>
    </row>
    <row r="257" spans="1:14" x14ac:dyDescent="0.25">
      <c r="A257" s="92">
        <v>43166</v>
      </c>
      <c r="B257" s="93" t="s">
        <v>51</v>
      </c>
      <c r="C257" s="89" t="s">
        <v>21</v>
      </c>
      <c r="D257" s="94" t="s">
        <v>22</v>
      </c>
      <c r="E257" s="95"/>
      <c r="F257" s="96">
        <v>1000</v>
      </c>
      <c r="G257" s="107">
        <f t="shared" si="6"/>
        <v>1.8925200039364418</v>
      </c>
      <c r="H257" s="106">
        <v>528.39599999999996</v>
      </c>
      <c r="I257" s="96">
        <f t="shared" si="7"/>
        <v>-1735909</v>
      </c>
      <c r="J257" s="89" t="s">
        <v>23</v>
      </c>
      <c r="K257" s="97" t="s">
        <v>24</v>
      </c>
      <c r="L257" s="29" t="s">
        <v>1005</v>
      </c>
      <c r="M257" s="89" t="s">
        <v>25</v>
      </c>
      <c r="N257" s="89" t="s">
        <v>26</v>
      </c>
    </row>
    <row r="258" spans="1:14" s="114" customFormat="1" x14ac:dyDescent="0.25">
      <c r="A258" s="92">
        <v>43166</v>
      </c>
      <c r="B258" s="93" t="s">
        <v>52</v>
      </c>
      <c r="C258" s="89" t="s">
        <v>626</v>
      </c>
      <c r="D258" s="94" t="s">
        <v>53</v>
      </c>
      <c r="E258" s="95"/>
      <c r="F258" s="96">
        <v>6900</v>
      </c>
      <c r="G258" s="107">
        <f t="shared" si="6"/>
        <v>13.058388027161449</v>
      </c>
      <c r="H258" s="106">
        <v>528.39599999999996</v>
      </c>
      <c r="I258" s="96">
        <f t="shared" si="7"/>
        <v>-1742809</v>
      </c>
      <c r="J258" s="89" t="s">
        <v>23</v>
      </c>
      <c r="K258" s="98" t="s">
        <v>54</v>
      </c>
      <c r="L258" s="29" t="s">
        <v>1004</v>
      </c>
      <c r="M258" s="89" t="s">
        <v>25</v>
      </c>
      <c r="N258" s="89" t="s">
        <v>34</v>
      </c>
    </row>
    <row r="259" spans="1:14" x14ac:dyDescent="0.25">
      <c r="A259" s="92">
        <v>43166</v>
      </c>
      <c r="B259" s="93" t="s">
        <v>55</v>
      </c>
      <c r="C259" s="89" t="s">
        <v>21</v>
      </c>
      <c r="D259" s="94" t="s">
        <v>22</v>
      </c>
      <c r="E259" s="95"/>
      <c r="F259" s="96">
        <v>1000</v>
      </c>
      <c r="G259" s="107">
        <f t="shared" si="6"/>
        <v>1.8925200039364418</v>
      </c>
      <c r="H259" s="106">
        <v>528.39599999999996</v>
      </c>
      <c r="I259" s="96">
        <f t="shared" si="7"/>
        <v>-1743809</v>
      </c>
      <c r="J259" s="89" t="s">
        <v>23</v>
      </c>
      <c r="K259" s="97" t="s">
        <v>24</v>
      </c>
      <c r="L259" s="29" t="s">
        <v>1005</v>
      </c>
      <c r="M259" s="89" t="s">
        <v>25</v>
      </c>
      <c r="N259" s="89" t="s">
        <v>26</v>
      </c>
    </row>
    <row r="260" spans="1:14" x14ac:dyDescent="0.25">
      <c r="A260" s="92">
        <v>43166</v>
      </c>
      <c r="B260" s="93" t="s">
        <v>56</v>
      </c>
      <c r="C260" s="89" t="s">
        <v>21</v>
      </c>
      <c r="D260" s="94" t="s">
        <v>22</v>
      </c>
      <c r="E260" s="95"/>
      <c r="F260" s="96">
        <v>1000</v>
      </c>
      <c r="G260" s="107">
        <f t="shared" si="6"/>
        <v>1.8925200039364418</v>
      </c>
      <c r="H260" s="106">
        <v>528.39599999999996</v>
      </c>
      <c r="I260" s="96">
        <f t="shared" si="7"/>
        <v>-1744809</v>
      </c>
      <c r="J260" s="89" t="s">
        <v>23</v>
      </c>
      <c r="K260" s="97" t="s">
        <v>24</v>
      </c>
      <c r="L260" s="29" t="s">
        <v>1005</v>
      </c>
      <c r="M260" s="89" t="s">
        <v>25</v>
      </c>
      <c r="N260" s="89" t="s">
        <v>26</v>
      </c>
    </row>
    <row r="261" spans="1:14" x14ac:dyDescent="0.25">
      <c r="A261" s="92">
        <v>43166</v>
      </c>
      <c r="B261" s="93" t="s">
        <v>59</v>
      </c>
      <c r="C261" s="89" t="s">
        <v>21</v>
      </c>
      <c r="D261" s="94" t="s">
        <v>22</v>
      </c>
      <c r="E261" s="95"/>
      <c r="F261" s="96">
        <v>1000</v>
      </c>
      <c r="G261" s="107">
        <f t="shared" si="6"/>
        <v>1.8925200039364418</v>
      </c>
      <c r="H261" s="106">
        <v>528.39599999999996</v>
      </c>
      <c r="I261" s="96">
        <f t="shared" si="7"/>
        <v>-1745809</v>
      </c>
      <c r="J261" s="89" t="s">
        <v>23</v>
      </c>
      <c r="K261" s="97" t="s">
        <v>24</v>
      </c>
      <c r="L261" s="29" t="s">
        <v>1005</v>
      </c>
      <c r="M261" s="89" t="s">
        <v>25</v>
      </c>
      <c r="N261" s="89" t="s">
        <v>26</v>
      </c>
    </row>
    <row r="262" spans="1:14" x14ac:dyDescent="0.25">
      <c r="A262" s="92">
        <v>43166</v>
      </c>
      <c r="B262" s="29" t="s">
        <v>94</v>
      </c>
      <c r="C262" s="89" t="s">
        <v>21</v>
      </c>
      <c r="D262" s="94" t="s">
        <v>22</v>
      </c>
      <c r="E262" s="87"/>
      <c r="F262" s="87">
        <v>500</v>
      </c>
      <c r="G262" s="107">
        <f t="shared" si="6"/>
        <v>0.94626000196822091</v>
      </c>
      <c r="H262" s="106">
        <v>528.39599999999996</v>
      </c>
      <c r="I262" s="96">
        <f t="shared" si="7"/>
        <v>-1746309</v>
      </c>
      <c r="J262" s="29" t="s">
        <v>95</v>
      </c>
      <c r="K262" s="29" t="s">
        <v>24</v>
      </c>
      <c r="L262" s="29" t="s">
        <v>1005</v>
      </c>
      <c r="M262" s="89" t="s">
        <v>25</v>
      </c>
      <c r="N262" s="29" t="s">
        <v>26</v>
      </c>
    </row>
    <row r="263" spans="1:14" x14ac:dyDescent="0.25">
      <c r="A263" s="92">
        <v>43166</v>
      </c>
      <c r="B263" s="29" t="s">
        <v>119</v>
      </c>
      <c r="C263" s="29" t="s">
        <v>63</v>
      </c>
      <c r="D263" s="94" t="s">
        <v>22</v>
      </c>
      <c r="E263" s="87"/>
      <c r="F263" s="87">
        <v>8000</v>
      </c>
      <c r="G263" s="107">
        <f t="shared" si="6"/>
        <v>15.140160031491535</v>
      </c>
      <c r="H263" s="106">
        <v>528.39599999999996</v>
      </c>
      <c r="I263" s="96">
        <f t="shared" si="7"/>
        <v>-1754309</v>
      </c>
      <c r="J263" s="29" t="s">
        <v>95</v>
      </c>
      <c r="K263" s="29" t="s">
        <v>24</v>
      </c>
      <c r="L263" s="29" t="s">
        <v>1005</v>
      </c>
      <c r="M263" s="89" t="s">
        <v>25</v>
      </c>
      <c r="N263" s="29" t="s">
        <v>26</v>
      </c>
    </row>
    <row r="264" spans="1:14" x14ac:dyDescent="0.25">
      <c r="A264" s="92">
        <v>43166</v>
      </c>
      <c r="B264" s="29" t="s">
        <v>122</v>
      </c>
      <c r="C264" s="89" t="s">
        <v>21</v>
      </c>
      <c r="D264" s="94" t="s">
        <v>22</v>
      </c>
      <c r="E264" s="87"/>
      <c r="F264" s="87">
        <v>500</v>
      </c>
      <c r="G264" s="107">
        <f t="shared" si="6"/>
        <v>0.94626000196822091</v>
      </c>
      <c r="H264" s="106">
        <v>528.39599999999996</v>
      </c>
      <c r="I264" s="96">
        <f t="shared" si="7"/>
        <v>-1754809</v>
      </c>
      <c r="J264" s="29" t="s">
        <v>95</v>
      </c>
      <c r="K264" s="29" t="s">
        <v>24</v>
      </c>
      <c r="L264" s="29" t="s">
        <v>1005</v>
      </c>
      <c r="M264" s="89" t="s">
        <v>25</v>
      </c>
      <c r="N264" s="29" t="s">
        <v>26</v>
      </c>
    </row>
    <row r="265" spans="1:14" x14ac:dyDescent="0.25">
      <c r="A265" s="92">
        <v>43166</v>
      </c>
      <c r="B265" s="29" t="s">
        <v>123</v>
      </c>
      <c r="C265" s="89" t="s">
        <v>21</v>
      </c>
      <c r="D265" s="94" t="s">
        <v>22</v>
      </c>
      <c r="E265" s="87"/>
      <c r="F265" s="87">
        <v>500</v>
      </c>
      <c r="G265" s="107">
        <f t="shared" si="6"/>
        <v>0.94626000196822091</v>
      </c>
      <c r="H265" s="106">
        <v>528.39599999999996</v>
      </c>
      <c r="I265" s="96">
        <f t="shared" si="7"/>
        <v>-1755309</v>
      </c>
      <c r="J265" s="29" t="s">
        <v>95</v>
      </c>
      <c r="K265" s="29" t="s">
        <v>24</v>
      </c>
      <c r="L265" s="29" t="s">
        <v>1005</v>
      </c>
      <c r="M265" s="89" t="s">
        <v>25</v>
      </c>
      <c r="N265" s="29" t="s">
        <v>26</v>
      </c>
    </row>
    <row r="266" spans="1:14" s="114" customFormat="1" x14ac:dyDescent="0.25">
      <c r="A266" s="92">
        <v>43166</v>
      </c>
      <c r="B266" s="29" t="s">
        <v>124</v>
      </c>
      <c r="C266" s="89" t="s">
        <v>626</v>
      </c>
      <c r="D266" s="29" t="s">
        <v>53</v>
      </c>
      <c r="E266" s="87"/>
      <c r="F266" s="87">
        <v>2400</v>
      </c>
      <c r="G266" s="107">
        <f t="shared" si="6"/>
        <v>4.54204800944746</v>
      </c>
      <c r="H266" s="106">
        <v>528.39599999999996</v>
      </c>
      <c r="I266" s="96">
        <f t="shared" si="7"/>
        <v>-1757709</v>
      </c>
      <c r="J266" s="29" t="s">
        <v>95</v>
      </c>
      <c r="K266" s="29">
        <v>23</v>
      </c>
      <c r="L266" s="29" t="s">
        <v>1004</v>
      </c>
      <c r="M266" s="89" t="s">
        <v>25</v>
      </c>
      <c r="N266" s="29" t="s">
        <v>34</v>
      </c>
    </row>
    <row r="267" spans="1:14" x14ac:dyDescent="0.25">
      <c r="A267" s="92">
        <v>43166</v>
      </c>
      <c r="B267" s="29" t="s">
        <v>125</v>
      </c>
      <c r="C267" s="89" t="s">
        <v>21</v>
      </c>
      <c r="D267" s="94" t="s">
        <v>22</v>
      </c>
      <c r="E267" s="87"/>
      <c r="F267" s="87">
        <v>500</v>
      </c>
      <c r="G267" s="107">
        <f t="shared" si="6"/>
        <v>0.94626000196822091</v>
      </c>
      <c r="H267" s="106">
        <v>528.39599999999996</v>
      </c>
      <c r="I267" s="96">
        <f t="shared" si="7"/>
        <v>-1758209</v>
      </c>
      <c r="J267" s="29" t="s">
        <v>95</v>
      </c>
      <c r="K267" s="29" t="s">
        <v>24</v>
      </c>
      <c r="L267" s="29" t="s">
        <v>1005</v>
      </c>
      <c r="M267" s="89" t="s">
        <v>25</v>
      </c>
      <c r="N267" s="29" t="s">
        <v>26</v>
      </c>
    </row>
    <row r="268" spans="1:14" x14ac:dyDescent="0.25">
      <c r="A268" s="92">
        <v>43166</v>
      </c>
      <c r="B268" s="29" t="s">
        <v>113</v>
      </c>
      <c r="C268" s="89" t="s">
        <v>21</v>
      </c>
      <c r="D268" s="94" t="s">
        <v>22</v>
      </c>
      <c r="E268" s="87"/>
      <c r="F268" s="87">
        <v>500</v>
      </c>
      <c r="G268" s="107">
        <f t="shared" si="6"/>
        <v>0.94626000196822091</v>
      </c>
      <c r="H268" s="106">
        <v>528.39599999999996</v>
      </c>
      <c r="I268" s="96">
        <f t="shared" si="7"/>
        <v>-1758709</v>
      </c>
      <c r="J268" s="29" t="s">
        <v>95</v>
      </c>
      <c r="K268" s="29" t="s">
        <v>24</v>
      </c>
      <c r="L268" s="29" t="s">
        <v>1005</v>
      </c>
      <c r="M268" s="89" t="s">
        <v>25</v>
      </c>
      <c r="N268" s="29" t="s">
        <v>26</v>
      </c>
    </row>
    <row r="269" spans="1:14" x14ac:dyDescent="0.25">
      <c r="A269" s="92">
        <v>43166</v>
      </c>
      <c r="B269" s="29" t="s">
        <v>126</v>
      </c>
      <c r="C269" s="89" t="s">
        <v>21</v>
      </c>
      <c r="D269" s="94" t="s">
        <v>22</v>
      </c>
      <c r="E269" s="87"/>
      <c r="F269" s="87">
        <v>500</v>
      </c>
      <c r="G269" s="107">
        <f t="shared" si="6"/>
        <v>0.94626000196822091</v>
      </c>
      <c r="H269" s="106">
        <v>528.39599999999996</v>
      </c>
      <c r="I269" s="96">
        <f t="shared" si="7"/>
        <v>-1759209</v>
      </c>
      <c r="J269" s="29" t="s">
        <v>95</v>
      </c>
      <c r="K269" s="29" t="s">
        <v>24</v>
      </c>
      <c r="L269" s="29" t="s">
        <v>1005</v>
      </c>
      <c r="M269" s="89" t="s">
        <v>25</v>
      </c>
      <c r="N269" s="29" t="s">
        <v>26</v>
      </c>
    </row>
    <row r="270" spans="1:14" x14ac:dyDescent="0.25">
      <c r="A270" s="92">
        <v>43166</v>
      </c>
      <c r="B270" s="29" t="s">
        <v>127</v>
      </c>
      <c r="C270" s="89" t="s">
        <v>21</v>
      </c>
      <c r="D270" s="94" t="s">
        <v>22</v>
      </c>
      <c r="E270" s="87"/>
      <c r="F270" s="87">
        <v>500</v>
      </c>
      <c r="G270" s="107">
        <f t="shared" ref="G270:G332" si="8">+F270/H270</f>
        <v>0.94626000196822091</v>
      </c>
      <c r="H270" s="106">
        <v>528.39599999999996</v>
      </c>
      <c r="I270" s="96">
        <f t="shared" ref="I270:I333" si="9">+I269+E270-F270</f>
        <v>-1759709</v>
      </c>
      <c r="J270" s="29" t="s">
        <v>95</v>
      </c>
      <c r="K270" s="29" t="s">
        <v>24</v>
      </c>
      <c r="L270" s="29" t="s">
        <v>1005</v>
      </c>
      <c r="M270" s="89" t="s">
        <v>25</v>
      </c>
      <c r="N270" s="29" t="s">
        <v>26</v>
      </c>
    </row>
    <row r="271" spans="1:14" s="114" customFormat="1" x14ac:dyDescent="0.25">
      <c r="A271" s="92">
        <v>43166</v>
      </c>
      <c r="B271" s="29" t="s">
        <v>245</v>
      </c>
      <c r="C271" s="89" t="s">
        <v>21</v>
      </c>
      <c r="D271" s="29" t="s">
        <v>235</v>
      </c>
      <c r="E271" s="87"/>
      <c r="F271" s="87">
        <v>30000</v>
      </c>
      <c r="G271" s="107">
        <f t="shared" si="8"/>
        <v>56.775600118093251</v>
      </c>
      <c r="H271" s="106">
        <v>528.39599999999996</v>
      </c>
      <c r="I271" s="96">
        <f t="shared" si="9"/>
        <v>-1789709</v>
      </c>
      <c r="J271" s="29" t="s">
        <v>109</v>
      </c>
      <c r="K271" s="29" t="s">
        <v>165</v>
      </c>
      <c r="L271" s="29" t="s">
        <v>1004</v>
      </c>
      <c r="M271" s="89" t="s">
        <v>25</v>
      </c>
      <c r="N271" s="89" t="s">
        <v>34</v>
      </c>
    </row>
    <row r="272" spans="1:14" s="114" customFormat="1" x14ac:dyDescent="0.25">
      <c r="A272" s="92">
        <v>43166</v>
      </c>
      <c r="B272" s="29" t="s">
        <v>246</v>
      </c>
      <c r="C272" s="89" t="s">
        <v>21</v>
      </c>
      <c r="D272" s="29" t="s">
        <v>235</v>
      </c>
      <c r="E272" s="87"/>
      <c r="F272" s="87">
        <v>30000</v>
      </c>
      <c r="G272" s="107">
        <f t="shared" si="8"/>
        <v>56.775600118093251</v>
      </c>
      <c r="H272" s="106">
        <v>528.39599999999996</v>
      </c>
      <c r="I272" s="96">
        <f t="shared" si="9"/>
        <v>-1819709</v>
      </c>
      <c r="J272" s="29" t="s">
        <v>109</v>
      </c>
      <c r="K272" s="29">
        <v>49</v>
      </c>
      <c r="L272" s="29" t="s">
        <v>1004</v>
      </c>
      <c r="M272" s="89" t="s">
        <v>25</v>
      </c>
      <c r="N272" s="89" t="s">
        <v>34</v>
      </c>
    </row>
    <row r="273" spans="1:14" x14ac:dyDescent="0.25">
      <c r="A273" s="92">
        <v>43166</v>
      </c>
      <c r="B273" s="29" t="s">
        <v>345</v>
      </c>
      <c r="C273" s="89" t="s">
        <v>21</v>
      </c>
      <c r="D273" s="94" t="s">
        <v>22</v>
      </c>
      <c r="E273" s="87"/>
      <c r="F273" s="87">
        <v>1000</v>
      </c>
      <c r="G273" s="107">
        <f t="shared" si="8"/>
        <v>1.8925200039364418</v>
      </c>
      <c r="H273" s="106">
        <v>528.39599999999996</v>
      </c>
      <c r="I273" s="96">
        <f t="shared" si="9"/>
        <v>-1820709</v>
      </c>
      <c r="J273" s="29" t="s">
        <v>244</v>
      </c>
      <c r="K273" s="29" t="s">
        <v>24</v>
      </c>
      <c r="L273" s="29" t="s">
        <v>1005</v>
      </c>
      <c r="M273" s="89" t="s">
        <v>25</v>
      </c>
      <c r="N273" s="29" t="s">
        <v>26</v>
      </c>
    </row>
    <row r="274" spans="1:14" x14ac:dyDescent="0.25">
      <c r="A274" s="92">
        <v>43166</v>
      </c>
      <c r="B274" s="29" t="s">
        <v>349</v>
      </c>
      <c r="C274" s="29" t="s">
        <v>308</v>
      </c>
      <c r="D274" s="94" t="s">
        <v>22</v>
      </c>
      <c r="E274" s="87"/>
      <c r="F274" s="87">
        <v>1000</v>
      </c>
      <c r="G274" s="107">
        <f t="shared" si="8"/>
        <v>1.8925200039364418</v>
      </c>
      <c r="H274" s="106">
        <v>528.39599999999996</v>
      </c>
      <c r="I274" s="96">
        <f t="shared" si="9"/>
        <v>-1821709</v>
      </c>
      <c r="J274" s="29" t="s">
        <v>244</v>
      </c>
      <c r="K274" s="29" t="s">
        <v>24</v>
      </c>
      <c r="L274" s="29" t="s">
        <v>1005</v>
      </c>
      <c r="M274" s="89" t="s">
        <v>25</v>
      </c>
      <c r="N274" s="29" t="s">
        <v>26</v>
      </c>
    </row>
    <row r="275" spans="1:14" x14ac:dyDescent="0.25">
      <c r="A275" s="92">
        <v>43166</v>
      </c>
      <c r="B275" s="29" t="s">
        <v>353</v>
      </c>
      <c r="C275" s="89" t="s">
        <v>21</v>
      </c>
      <c r="D275" s="94" t="s">
        <v>22</v>
      </c>
      <c r="E275" s="87"/>
      <c r="F275" s="87">
        <v>1000</v>
      </c>
      <c r="G275" s="107">
        <f t="shared" si="8"/>
        <v>1.8925200039364418</v>
      </c>
      <c r="H275" s="106">
        <v>528.39599999999996</v>
      </c>
      <c r="I275" s="96">
        <f t="shared" si="9"/>
        <v>-1822709</v>
      </c>
      <c r="J275" s="29" t="s">
        <v>244</v>
      </c>
      <c r="K275" s="29" t="s">
        <v>24</v>
      </c>
      <c r="L275" s="29" t="s">
        <v>1005</v>
      </c>
      <c r="M275" s="89" t="s">
        <v>25</v>
      </c>
      <c r="N275" s="29" t="s">
        <v>26</v>
      </c>
    </row>
    <row r="276" spans="1:14" x14ac:dyDescent="0.25">
      <c r="A276" s="92">
        <v>43166</v>
      </c>
      <c r="B276" s="29" t="s">
        <v>354</v>
      </c>
      <c r="C276" s="89" t="s">
        <v>21</v>
      </c>
      <c r="D276" s="94" t="s">
        <v>22</v>
      </c>
      <c r="E276" s="87"/>
      <c r="F276" s="87">
        <v>1000</v>
      </c>
      <c r="G276" s="107">
        <f t="shared" si="8"/>
        <v>1.8925200039364418</v>
      </c>
      <c r="H276" s="106">
        <v>528.39599999999996</v>
      </c>
      <c r="I276" s="96">
        <f t="shared" si="9"/>
        <v>-1823709</v>
      </c>
      <c r="J276" s="29" t="s">
        <v>244</v>
      </c>
      <c r="K276" s="29" t="s">
        <v>24</v>
      </c>
      <c r="L276" s="29" t="s">
        <v>1005</v>
      </c>
      <c r="M276" s="89" t="s">
        <v>25</v>
      </c>
      <c r="N276" s="29" t="s">
        <v>26</v>
      </c>
    </row>
    <row r="277" spans="1:14" x14ac:dyDescent="0.25">
      <c r="A277" s="92">
        <v>43166</v>
      </c>
      <c r="B277" s="29" t="s">
        <v>355</v>
      </c>
      <c r="C277" s="89" t="s">
        <v>21</v>
      </c>
      <c r="D277" s="94" t="s">
        <v>22</v>
      </c>
      <c r="E277" s="87"/>
      <c r="F277" s="87">
        <v>1000</v>
      </c>
      <c r="G277" s="107">
        <f t="shared" si="8"/>
        <v>1.8925200039364418</v>
      </c>
      <c r="H277" s="106">
        <v>528.39599999999996</v>
      </c>
      <c r="I277" s="96">
        <f t="shared" si="9"/>
        <v>-1824709</v>
      </c>
      <c r="J277" s="29" t="s">
        <v>244</v>
      </c>
      <c r="K277" s="29" t="s">
        <v>24</v>
      </c>
      <c r="L277" s="29" t="s">
        <v>1005</v>
      </c>
      <c r="M277" s="89" t="s">
        <v>25</v>
      </c>
      <c r="N277" s="29" t="s">
        <v>26</v>
      </c>
    </row>
    <row r="278" spans="1:14" x14ac:dyDescent="0.25">
      <c r="A278" s="92">
        <v>43166</v>
      </c>
      <c r="B278" s="29" t="s">
        <v>444</v>
      </c>
      <c r="C278" s="89" t="s">
        <v>21</v>
      </c>
      <c r="D278" s="29" t="s">
        <v>218</v>
      </c>
      <c r="E278" s="87"/>
      <c r="F278" s="87">
        <v>1000</v>
      </c>
      <c r="G278" s="107">
        <f t="shared" si="8"/>
        <v>1.8925200039364418</v>
      </c>
      <c r="H278" s="106">
        <v>528.39599999999996</v>
      </c>
      <c r="I278" s="96">
        <f t="shared" si="9"/>
        <v>-1825709</v>
      </c>
      <c r="J278" s="29" t="s">
        <v>256</v>
      </c>
      <c r="K278" s="29" t="s">
        <v>24</v>
      </c>
      <c r="L278" s="29" t="s">
        <v>1005</v>
      </c>
      <c r="M278" s="89" t="s">
        <v>25</v>
      </c>
      <c r="N278" s="89" t="s">
        <v>26</v>
      </c>
    </row>
    <row r="279" spans="1:14" x14ac:dyDescent="0.25">
      <c r="A279" s="92">
        <v>43166</v>
      </c>
      <c r="B279" s="29" t="s">
        <v>445</v>
      </c>
      <c r="C279" s="89" t="s">
        <v>21</v>
      </c>
      <c r="D279" s="29" t="s">
        <v>218</v>
      </c>
      <c r="E279" s="87"/>
      <c r="F279" s="87">
        <v>1000</v>
      </c>
      <c r="G279" s="107">
        <f t="shared" si="8"/>
        <v>1.8925200039364418</v>
      </c>
      <c r="H279" s="106">
        <v>528.39599999999996</v>
      </c>
      <c r="I279" s="96">
        <f t="shared" si="9"/>
        <v>-1826709</v>
      </c>
      <c r="J279" s="29" t="s">
        <v>256</v>
      </c>
      <c r="K279" s="29" t="s">
        <v>24</v>
      </c>
      <c r="L279" s="29" t="s">
        <v>1005</v>
      </c>
      <c r="M279" s="89" t="s">
        <v>25</v>
      </c>
      <c r="N279" s="89" t="s">
        <v>26</v>
      </c>
    </row>
    <row r="280" spans="1:14" x14ac:dyDescent="0.25">
      <c r="A280" s="92">
        <v>43166</v>
      </c>
      <c r="B280" s="29" t="s">
        <v>446</v>
      </c>
      <c r="C280" s="89" t="s">
        <v>21</v>
      </c>
      <c r="D280" s="29" t="s">
        <v>218</v>
      </c>
      <c r="E280" s="87"/>
      <c r="F280" s="87">
        <v>1000</v>
      </c>
      <c r="G280" s="107">
        <f t="shared" si="8"/>
        <v>1.8925200039364418</v>
      </c>
      <c r="H280" s="106">
        <v>528.39599999999996</v>
      </c>
      <c r="I280" s="96">
        <f t="shared" si="9"/>
        <v>-1827709</v>
      </c>
      <c r="J280" s="29" t="s">
        <v>256</v>
      </c>
      <c r="K280" s="29" t="s">
        <v>24</v>
      </c>
      <c r="L280" s="29" t="s">
        <v>1005</v>
      </c>
      <c r="M280" s="89" t="s">
        <v>25</v>
      </c>
      <c r="N280" s="89" t="s">
        <v>26</v>
      </c>
    </row>
    <row r="281" spans="1:14" x14ac:dyDescent="0.25">
      <c r="A281" s="92">
        <v>43166</v>
      </c>
      <c r="B281" s="29" t="s">
        <v>447</v>
      </c>
      <c r="C281" s="89" t="s">
        <v>21</v>
      </c>
      <c r="D281" s="29" t="s">
        <v>218</v>
      </c>
      <c r="E281" s="87"/>
      <c r="F281" s="87">
        <v>1000</v>
      </c>
      <c r="G281" s="107">
        <f t="shared" si="8"/>
        <v>1.8925200039364418</v>
      </c>
      <c r="H281" s="106">
        <v>528.39599999999996</v>
      </c>
      <c r="I281" s="96">
        <f t="shared" si="9"/>
        <v>-1828709</v>
      </c>
      <c r="J281" s="29" t="s">
        <v>256</v>
      </c>
      <c r="K281" s="29" t="s">
        <v>24</v>
      </c>
      <c r="L281" s="29" t="s">
        <v>1005</v>
      </c>
      <c r="M281" s="89" t="s">
        <v>25</v>
      </c>
      <c r="N281" s="89" t="s">
        <v>26</v>
      </c>
    </row>
    <row r="282" spans="1:14" x14ac:dyDescent="0.25">
      <c r="A282" s="92">
        <v>43166</v>
      </c>
      <c r="B282" s="29" t="s">
        <v>448</v>
      </c>
      <c r="C282" s="89" t="s">
        <v>21</v>
      </c>
      <c r="D282" s="29" t="s">
        <v>218</v>
      </c>
      <c r="E282" s="87"/>
      <c r="F282" s="87">
        <v>1000</v>
      </c>
      <c r="G282" s="107">
        <f t="shared" si="8"/>
        <v>1.8925200039364418</v>
      </c>
      <c r="H282" s="106">
        <v>528.39599999999996</v>
      </c>
      <c r="I282" s="96">
        <f t="shared" si="9"/>
        <v>-1829709</v>
      </c>
      <c r="J282" s="29" t="s">
        <v>256</v>
      </c>
      <c r="K282" s="29" t="s">
        <v>24</v>
      </c>
      <c r="L282" s="29" t="s">
        <v>1005</v>
      </c>
      <c r="M282" s="89" t="s">
        <v>25</v>
      </c>
      <c r="N282" s="89" t="s">
        <v>26</v>
      </c>
    </row>
    <row r="283" spans="1:14" x14ac:dyDescent="0.25">
      <c r="A283" s="92">
        <v>43166</v>
      </c>
      <c r="B283" s="29" t="s">
        <v>439</v>
      </c>
      <c r="C283" s="89" t="s">
        <v>21</v>
      </c>
      <c r="D283" s="29" t="s">
        <v>218</v>
      </c>
      <c r="E283" s="87"/>
      <c r="F283" s="87">
        <v>1000</v>
      </c>
      <c r="G283" s="107">
        <f t="shared" si="8"/>
        <v>1.8925200039364418</v>
      </c>
      <c r="H283" s="106">
        <v>528.39599999999996</v>
      </c>
      <c r="I283" s="96">
        <f t="shared" si="9"/>
        <v>-1830709</v>
      </c>
      <c r="J283" s="29" t="s">
        <v>256</v>
      </c>
      <c r="K283" s="29" t="s">
        <v>24</v>
      </c>
      <c r="L283" s="29" t="s">
        <v>1005</v>
      </c>
      <c r="M283" s="89" t="s">
        <v>25</v>
      </c>
      <c r="N283" s="89" t="s">
        <v>26</v>
      </c>
    </row>
    <row r="284" spans="1:14" x14ac:dyDescent="0.25">
      <c r="A284" s="92">
        <v>43166</v>
      </c>
      <c r="B284" s="29" t="s">
        <v>449</v>
      </c>
      <c r="C284" s="89" t="s">
        <v>21</v>
      </c>
      <c r="D284" s="29" t="s">
        <v>218</v>
      </c>
      <c r="E284" s="87"/>
      <c r="F284" s="87">
        <v>1000</v>
      </c>
      <c r="G284" s="107">
        <f t="shared" si="8"/>
        <v>1.8925200039364418</v>
      </c>
      <c r="H284" s="106">
        <v>528.39599999999996</v>
      </c>
      <c r="I284" s="96">
        <f t="shared" si="9"/>
        <v>-1831709</v>
      </c>
      <c r="J284" s="29" t="s">
        <v>256</v>
      </c>
      <c r="K284" s="29" t="s">
        <v>24</v>
      </c>
      <c r="L284" s="29" t="s">
        <v>1005</v>
      </c>
      <c r="M284" s="89" t="s">
        <v>25</v>
      </c>
      <c r="N284" s="89" t="s">
        <v>26</v>
      </c>
    </row>
    <row r="285" spans="1:14" x14ac:dyDescent="0.25">
      <c r="A285" s="92">
        <v>43166</v>
      </c>
      <c r="B285" s="29" t="s">
        <v>450</v>
      </c>
      <c r="C285" s="89" t="s">
        <v>21</v>
      </c>
      <c r="D285" s="29" t="s">
        <v>218</v>
      </c>
      <c r="E285" s="87"/>
      <c r="F285" s="87">
        <v>1000</v>
      </c>
      <c r="G285" s="107">
        <f t="shared" si="8"/>
        <v>1.8925200039364418</v>
      </c>
      <c r="H285" s="106">
        <v>528.39599999999996</v>
      </c>
      <c r="I285" s="96">
        <f t="shared" si="9"/>
        <v>-1832709</v>
      </c>
      <c r="J285" s="29" t="s">
        <v>256</v>
      </c>
      <c r="K285" s="29" t="s">
        <v>24</v>
      </c>
      <c r="L285" s="29" t="s">
        <v>1005</v>
      </c>
      <c r="M285" s="89" t="s">
        <v>25</v>
      </c>
      <c r="N285" s="89" t="s">
        <v>26</v>
      </c>
    </row>
    <row r="286" spans="1:14" x14ac:dyDescent="0.25">
      <c r="A286" s="92">
        <v>43166</v>
      </c>
      <c r="B286" s="29" t="s">
        <v>451</v>
      </c>
      <c r="C286" s="89" t="s">
        <v>21</v>
      </c>
      <c r="D286" s="29" t="s">
        <v>218</v>
      </c>
      <c r="E286" s="87"/>
      <c r="F286" s="87">
        <v>1000</v>
      </c>
      <c r="G286" s="107">
        <f t="shared" si="8"/>
        <v>1.8925200039364418</v>
      </c>
      <c r="H286" s="106">
        <v>528.39599999999996</v>
      </c>
      <c r="I286" s="96">
        <f t="shared" si="9"/>
        <v>-1833709</v>
      </c>
      <c r="J286" s="29" t="s">
        <v>256</v>
      </c>
      <c r="K286" s="29" t="s">
        <v>24</v>
      </c>
      <c r="L286" s="29" t="s">
        <v>1005</v>
      </c>
      <c r="M286" s="89" t="s">
        <v>25</v>
      </c>
      <c r="N286" s="89" t="s">
        <v>26</v>
      </c>
    </row>
    <row r="287" spans="1:14" x14ac:dyDescent="0.25">
      <c r="A287" s="92">
        <v>43166</v>
      </c>
      <c r="B287" s="29" t="s">
        <v>452</v>
      </c>
      <c r="C287" s="89" t="s">
        <v>21</v>
      </c>
      <c r="D287" s="29" t="s">
        <v>218</v>
      </c>
      <c r="E287" s="87"/>
      <c r="F287" s="87">
        <v>1000</v>
      </c>
      <c r="G287" s="107">
        <f t="shared" si="8"/>
        <v>1.8925200039364418</v>
      </c>
      <c r="H287" s="106">
        <v>528.39599999999996</v>
      </c>
      <c r="I287" s="96">
        <f t="shared" si="9"/>
        <v>-1834709</v>
      </c>
      <c r="J287" s="29" t="s">
        <v>256</v>
      </c>
      <c r="K287" s="29" t="s">
        <v>24</v>
      </c>
      <c r="L287" s="29" t="s">
        <v>1005</v>
      </c>
      <c r="M287" s="89" t="s">
        <v>25</v>
      </c>
      <c r="N287" s="89" t="s">
        <v>26</v>
      </c>
    </row>
    <row r="288" spans="1:14" x14ac:dyDescent="0.25">
      <c r="A288" s="92">
        <v>43166</v>
      </c>
      <c r="B288" s="29" t="s">
        <v>453</v>
      </c>
      <c r="C288" s="89" t="s">
        <v>21</v>
      </c>
      <c r="D288" s="29" t="s">
        <v>218</v>
      </c>
      <c r="E288" s="87"/>
      <c r="F288" s="87">
        <v>1000</v>
      </c>
      <c r="G288" s="107">
        <f t="shared" si="8"/>
        <v>1.8925200039364418</v>
      </c>
      <c r="H288" s="106">
        <v>528.39599999999996</v>
      </c>
      <c r="I288" s="96">
        <f t="shared" si="9"/>
        <v>-1835709</v>
      </c>
      <c r="J288" s="29" t="s">
        <v>256</v>
      </c>
      <c r="K288" s="29" t="s">
        <v>24</v>
      </c>
      <c r="L288" s="29" t="s">
        <v>1005</v>
      </c>
      <c r="M288" s="89" t="s">
        <v>25</v>
      </c>
      <c r="N288" s="89" t="s">
        <v>26</v>
      </c>
    </row>
    <row r="289" spans="1:14" s="114" customFormat="1" x14ac:dyDescent="0.25">
      <c r="A289" s="92">
        <v>43166</v>
      </c>
      <c r="B289" s="29" t="s">
        <v>946</v>
      </c>
      <c r="C289" s="89" t="s">
        <v>43</v>
      </c>
      <c r="D289" s="29" t="s">
        <v>225</v>
      </c>
      <c r="E289" s="87"/>
      <c r="F289" s="87">
        <v>90000</v>
      </c>
      <c r="G289" s="107">
        <f t="shared" si="8"/>
        <v>170.32680035427975</v>
      </c>
      <c r="H289" s="106">
        <v>528.39599999999996</v>
      </c>
      <c r="I289" s="96">
        <f t="shared" si="9"/>
        <v>-1925709</v>
      </c>
      <c r="J289" s="29" t="s">
        <v>231</v>
      </c>
      <c r="K289" s="94">
        <v>143</v>
      </c>
      <c r="L289" s="29" t="s">
        <v>1004</v>
      </c>
      <c r="M289" s="89" t="s">
        <v>25</v>
      </c>
      <c r="N289" s="89" t="s">
        <v>34</v>
      </c>
    </row>
    <row r="290" spans="1:14" x14ac:dyDescent="0.25">
      <c r="A290" s="92">
        <v>43166</v>
      </c>
      <c r="B290" s="29" t="s">
        <v>507</v>
      </c>
      <c r="C290" s="89" t="s">
        <v>21</v>
      </c>
      <c r="D290" s="29" t="s">
        <v>225</v>
      </c>
      <c r="E290" s="87"/>
      <c r="F290" s="87">
        <v>1000</v>
      </c>
      <c r="G290" s="107">
        <f t="shared" si="8"/>
        <v>1.8925200039364418</v>
      </c>
      <c r="H290" s="106">
        <v>528.39599999999996</v>
      </c>
      <c r="I290" s="96">
        <f t="shared" si="9"/>
        <v>-1926709</v>
      </c>
      <c r="J290" s="29" t="s">
        <v>231</v>
      </c>
      <c r="K290" s="94" t="s">
        <v>24</v>
      </c>
      <c r="L290" s="29" t="s">
        <v>1004</v>
      </c>
      <c r="M290" s="89" t="s">
        <v>25</v>
      </c>
      <c r="N290" s="89" t="s">
        <v>26</v>
      </c>
    </row>
    <row r="291" spans="1:14" x14ac:dyDescent="0.25">
      <c r="A291" s="92">
        <v>43166</v>
      </c>
      <c r="B291" s="29" t="s">
        <v>508</v>
      </c>
      <c r="C291" s="89" t="s">
        <v>21</v>
      </c>
      <c r="D291" s="29" t="s">
        <v>225</v>
      </c>
      <c r="E291" s="87"/>
      <c r="F291" s="87">
        <v>1000</v>
      </c>
      <c r="G291" s="107">
        <f t="shared" si="8"/>
        <v>1.8925200039364418</v>
      </c>
      <c r="H291" s="106">
        <v>528.39599999999996</v>
      </c>
      <c r="I291" s="96">
        <f t="shared" si="9"/>
        <v>-1927709</v>
      </c>
      <c r="J291" s="29" t="s">
        <v>231</v>
      </c>
      <c r="K291" s="94" t="s">
        <v>24</v>
      </c>
      <c r="L291" s="29" t="s">
        <v>1004</v>
      </c>
      <c r="M291" s="89" t="s">
        <v>25</v>
      </c>
      <c r="N291" s="89" t="s">
        <v>26</v>
      </c>
    </row>
    <row r="292" spans="1:14" x14ac:dyDescent="0.25">
      <c r="A292" s="92">
        <v>43166</v>
      </c>
      <c r="B292" s="29" t="s">
        <v>509</v>
      </c>
      <c r="C292" s="89" t="s">
        <v>21</v>
      </c>
      <c r="D292" s="29" t="s">
        <v>225</v>
      </c>
      <c r="E292" s="87"/>
      <c r="F292" s="87">
        <v>1500</v>
      </c>
      <c r="G292" s="107">
        <f t="shared" si="8"/>
        <v>2.8387800059046628</v>
      </c>
      <c r="H292" s="106">
        <v>528.39599999999996</v>
      </c>
      <c r="I292" s="96">
        <f t="shared" si="9"/>
        <v>-1929209</v>
      </c>
      <c r="J292" s="29" t="s">
        <v>231</v>
      </c>
      <c r="K292" s="94" t="s">
        <v>24</v>
      </c>
      <c r="L292" s="29" t="s">
        <v>1004</v>
      </c>
      <c r="M292" s="89" t="s">
        <v>25</v>
      </c>
      <c r="N292" s="89" t="s">
        <v>26</v>
      </c>
    </row>
    <row r="293" spans="1:14" x14ac:dyDescent="0.25">
      <c r="A293" s="92">
        <v>43166</v>
      </c>
      <c r="B293" s="29" t="s">
        <v>510</v>
      </c>
      <c r="C293" s="89" t="s">
        <v>21</v>
      </c>
      <c r="D293" s="29" t="s">
        <v>225</v>
      </c>
      <c r="E293" s="87"/>
      <c r="F293" s="87">
        <v>1000</v>
      </c>
      <c r="G293" s="107">
        <f t="shared" si="8"/>
        <v>1.8925200039364418</v>
      </c>
      <c r="H293" s="106">
        <v>528.39599999999996</v>
      </c>
      <c r="I293" s="96">
        <f t="shared" si="9"/>
        <v>-1930209</v>
      </c>
      <c r="J293" s="29" t="s">
        <v>231</v>
      </c>
      <c r="K293" s="94" t="s">
        <v>24</v>
      </c>
      <c r="L293" s="29" t="s">
        <v>1004</v>
      </c>
      <c r="M293" s="89" t="s">
        <v>25</v>
      </c>
      <c r="N293" s="89" t="s">
        <v>26</v>
      </c>
    </row>
    <row r="294" spans="1:14" x14ac:dyDescent="0.25">
      <c r="A294" s="92">
        <v>43166</v>
      </c>
      <c r="B294" s="29" t="s">
        <v>511</v>
      </c>
      <c r="C294" s="29" t="s">
        <v>492</v>
      </c>
      <c r="D294" s="29" t="s">
        <v>225</v>
      </c>
      <c r="E294" s="87"/>
      <c r="F294" s="87">
        <v>6000</v>
      </c>
      <c r="G294" s="107">
        <f t="shared" si="8"/>
        <v>11.355120023618651</v>
      </c>
      <c r="H294" s="106">
        <v>528.39599999999996</v>
      </c>
      <c r="I294" s="96">
        <f t="shared" si="9"/>
        <v>-1936209</v>
      </c>
      <c r="J294" s="29" t="s">
        <v>231</v>
      </c>
      <c r="K294" s="94" t="s">
        <v>24</v>
      </c>
      <c r="L294" s="29" t="s">
        <v>1004</v>
      </c>
      <c r="M294" s="89" t="s">
        <v>25</v>
      </c>
      <c r="N294" s="89" t="s">
        <v>26</v>
      </c>
    </row>
    <row r="295" spans="1:14" x14ac:dyDescent="0.25">
      <c r="A295" s="92">
        <v>43166</v>
      </c>
      <c r="B295" s="29" t="s">
        <v>604</v>
      </c>
      <c r="C295" s="89" t="s">
        <v>21</v>
      </c>
      <c r="D295" s="29" t="s">
        <v>225</v>
      </c>
      <c r="E295" s="87"/>
      <c r="F295" s="88">
        <v>1000</v>
      </c>
      <c r="G295" s="107">
        <f t="shared" si="8"/>
        <v>1.8925200039364418</v>
      </c>
      <c r="H295" s="106">
        <v>528.39599999999996</v>
      </c>
      <c r="I295" s="96">
        <f t="shared" si="9"/>
        <v>-1937209</v>
      </c>
      <c r="J295" s="29" t="s">
        <v>228</v>
      </c>
      <c r="K295" s="29" t="s">
        <v>24</v>
      </c>
      <c r="L295" s="29" t="s">
        <v>1004</v>
      </c>
      <c r="M295" s="89" t="s">
        <v>25</v>
      </c>
      <c r="N295" s="29" t="s">
        <v>590</v>
      </c>
    </row>
    <row r="296" spans="1:14" x14ac:dyDescent="0.25">
      <c r="A296" s="92">
        <v>43166</v>
      </c>
      <c r="B296" s="29" t="s">
        <v>605</v>
      </c>
      <c r="C296" s="89" t="s">
        <v>21</v>
      </c>
      <c r="D296" s="29" t="s">
        <v>225</v>
      </c>
      <c r="E296" s="87"/>
      <c r="F296" s="88">
        <v>1000</v>
      </c>
      <c r="G296" s="107">
        <f t="shared" si="8"/>
        <v>1.8925200039364418</v>
      </c>
      <c r="H296" s="106">
        <v>528.39599999999996</v>
      </c>
      <c r="I296" s="96">
        <f t="shared" si="9"/>
        <v>-1938209</v>
      </c>
      <c r="J296" s="29" t="s">
        <v>228</v>
      </c>
      <c r="K296" s="29" t="s">
        <v>24</v>
      </c>
      <c r="L296" s="29" t="s">
        <v>1004</v>
      </c>
      <c r="M296" s="89" t="s">
        <v>25</v>
      </c>
      <c r="N296" s="29" t="s">
        <v>590</v>
      </c>
    </row>
    <row r="297" spans="1:14" x14ac:dyDescent="0.25">
      <c r="A297" s="92">
        <v>43166</v>
      </c>
      <c r="B297" s="29" t="s">
        <v>606</v>
      </c>
      <c r="C297" s="89" t="s">
        <v>43</v>
      </c>
      <c r="D297" s="29" t="s">
        <v>225</v>
      </c>
      <c r="E297" s="87"/>
      <c r="F297" s="88">
        <v>70000</v>
      </c>
      <c r="G297" s="107">
        <f t="shared" si="8"/>
        <v>132.47640027555093</v>
      </c>
      <c r="H297" s="106">
        <v>528.39599999999996</v>
      </c>
      <c r="I297" s="96">
        <f t="shared" si="9"/>
        <v>-2008209</v>
      </c>
      <c r="J297" s="29" t="s">
        <v>228</v>
      </c>
      <c r="K297" s="29" t="s">
        <v>24</v>
      </c>
      <c r="L297" s="29" t="s">
        <v>1004</v>
      </c>
      <c r="M297" s="89" t="s">
        <v>25</v>
      </c>
      <c r="N297" s="29" t="s">
        <v>590</v>
      </c>
    </row>
    <row r="298" spans="1:14" s="113" customFormat="1" x14ac:dyDescent="0.25">
      <c r="A298" s="92">
        <v>43166</v>
      </c>
      <c r="B298" s="29" t="s">
        <v>935</v>
      </c>
      <c r="C298" s="29" t="s">
        <v>37</v>
      </c>
      <c r="D298" s="29" t="s">
        <v>225</v>
      </c>
      <c r="E298" s="87"/>
      <c r="F298" s="88">
        <v>1000</v>
      </c>
      <c r="G298" s="107">
        <f t="shared" si="8"/>
        <v>1.8925200039364418</v>
      </c>
      <c r="H298" s="106">
        <v>528.39599999999996</v>
      </c>
      <c r="I298" s="96">
        <f t="shared" si="9"/>
        <v>-2009209</v>
      </c>
      <c r="J298" s="29" t="s">
        <v>228</v>
      </c>
      <c r="K298" s="29"/>
      <c r="L298" s="29" t="s">
        <v>1004</v>
      </c>
      <c r="M298" s="89" t="s">
        <v>25</v>
      </c>
      <c r="N298" s="29" t="s">
        <v>46</v>
      </c>
    </row>
    <row r="299" spans="1:14" x14ac:dyDescent="0.25">
      <c r="A299" s="92">
        <v>43166</v>
      </c>
      <c r="B299" s="89" t="s">
        <v>638</v>
      </c>
      <c r="C299" s="89" t="s">
        <v>21</v>
      </c>
      <c r="D299" s="94" t="s">
        <v>22</v>
      </c>
      <c r="E299" s="96"/>
      <c r="F299" s="96">
        <v>2500</v>
      </c>
      <c r="G299" s="107">
        <f t="shared" si="8"/>
        <v>4.731300009841104</v>
      </c>
      <c r="H299" s="106">
        <v>528.39599999999996</v>
      </c>
      <c r="I299" s="96">
        <f t="shared" si="9"/>
        <v>-2011709</v>
      </c>
      <c r="J299" s="89" t="s">
        <v>98</v>
      </c>
      <c r="K299" s="89" t="s">
        <v>24</v>
      </c>
      <c r="L299" s="29" t="s">
        <v>1005</v>
      </c>
      <c r="M299" s="89" t="s">
        <v>25</v>
      </c>
      <c r="N299" s="89" t="s">
        <v>26</v>
      </c>
    </row>
    <row r="300" spans="1:14" x14ac:dyDescent="0.25">
      <c r="A300" s="92">
        <v>43166</v>
      </c>
      <c r="B300" s="89" t="s">
        <v>639</v>
      </c>
      <c r="C300" s="89" t="s">
        <v>21</v>
      </c>
      <c r="D300" s="94" t="s">
        <v>22</v>
      </c>
      <c r="E300" s="96"/>
      <c r="F300" s="96">
        <v>2000</v>
      </c>
      <c r="G300" s="107">
        <f t="shared" si="8"/>
        <v>3.7850400078728836</v>
      </c>
      <c r="H300" s="106">
        <v>528.39599999999996</v>
      </c>
      <c r="I300" s="96">
        <f t="shared" si="9"/>
        <v>-2013709</v>
      </c>
      <c r="J300" s="89" t="s">
        <v>98</v>
      </c>
      <c r="K300" s="89" t="s">
        <v>24</v>
      </c>
      <c r="L300" s="29" t="s">
        <v>1005</v>
      </c>
      <c r="M300" s="89" t="s">
        <v>25</v>
      </c>
      <c r="N300" s="89" t="s">
        <v>26</v>
      </c>
    </row>
    <row r="301" spans="1:14" x14ac:dyDescent="0.25">
      <c r="A301" s="92">
        <v>43166</v>
      </c>
      <c r="B301" s="89" t="s">
        <v>640</v>
      </c>
      <c r="C301" s="89" t="s">
        <v>21</v>
      </c>
      <c r="D301" s="94" t="s">
        <v>22</v>
      </c>
      <c r="E301" s="96"/>
      <c r="F301" s="96">
        <v>1000</v>
      </c>
      <c r="G301" s="107">
        <f t="shared" si="8"/>
        <v>1.8925200039364418</v>
      </c>
      <c r="H301" s="106">
        <v>528.39599999999996</v>
      </c>
      <c r="I301" s="96">
        <f t="shared" si="9"/>
        <v>-2014709</v>
      </c>
      <c r="J301" s="89" t="s">
        <v>98</v>
      </c>
      <c r="K301" s="89" t="s">
        <v>24</v>
      </c>
      <c r="L301" s="29" t="s">
        <v>1005</v>
      </c>
      <c r="M301" s="89" t="s">
        <v>25</v>
      </c>
      <c r="N301" s="89" t="s">
        <v>26</v>
      </c>
    </row>
    <row r="302" spans="1:14" s="114" customFormat="1" x14ac:dyDescent="0.25">
      <c r="A302" s="92">
        <v>43166</v>
      </c>
      <c r="B302" s="29" t="s">
        <v>720</v>
      </c>
      <c r="C302" s="89" t="s">
        <v>21</v>
      </c>
      <c r="D302" s="29" t="s">
        <v>225</v>
      </c>
      <c r="E302" s="87"/>
      <c r="F302" s="87">
        <v>6000</v>
      </c>
      <c r="G302" s="107">
        <f t="shared" si="8"/>
        <v>11.355120023618651</v>
      </c>
      <c r="H302" s="106">
        <v>528.39599999999996</v>
      </c>
      <c r="I302" s="96">
        <f t="shared" si="9"/>
        <v>-2020709</v>
      </c>
      <c r="J302" s="29" t="s">
        <v>240</v>
      </c>
      <c r="K302" s="29">
        <v>650</v>
      </c>
      <c r="L302" s="29" t="s">
        <v>1004</v>
      </c>
      <c r="M302" s="89" t="s">
        <v>25</v>
      </c>
      <c r="N302" s="89" t="s">
        <v>34</v>
      </c>
    </row>
    <row r="303" spans="1:14" x14ac:dyDescent="0.25">
      <c r="A303" s="92">
        <v>43166</v>
      </c>
      <c r="B303" s="29" t="s">
        <v>722</v>
      </c>
      <c r="C303" s="89" t="s">
        <v>21</v>
      </c>
      <c r="D303" s="29" t="s">
        <v>225</v>
      </c>
      <c r="E303" s="87"/>
      <c r="F303" s="87">
        <v>2000</v>
      </c>
      <c r="G303" s="107">
        <f t="shared" si="8"/>
        <v>3.7850400078728836</v>
      </c>
      <c r="H303" s="106">
        <v>528.39599999999996</v>
      </c>
      <c r="I303" s="96">
        <f t="shared" si="9"/>
        <v>-2022709</v>
      </c>
      <c r="J303" s="29" t="s">
        <v>240</v>
      </c>
      <c r="K303" s="29" t="s">
        <v>558</v>
      </c>
      <c r="L303" s="29" t="s">
        <v>1004</v>
      </c>
      <c r="M303" s="89" t="s">
        <v>25</v>
      </c>
      <c r="N303" s="89" t="s">
        <v>26</v>
      </c>
    </row>
    <row r="304" spans="1:14" x14ac:dyDescent="0.25">
      <c r="A304" s="92">
        <v>43166</v>
      </c>
      <c r="B304" s="29" t="s">
        <v>723</v>
      </c>
      <c r="C304" s="89" t="s">
        <v>43</v>
      </c>
      <c r="D304" s="29" t="s">
        <v>225</v>
      </c>
      <c r="E304" s="90"/>
      <c r="F304" s="87">
        <v>70000</v>
      </c>
      <c r="G304" s="107">
        <f t="shared" si="8"/>
        <v>132.47640027555093</v>
      </c>
      <c r="H304" s="106">
        <v>528.39599999999996</v>
      </c>
      <c r="I304" s="96">
        <f t="shared" si="9"/>
        <v>-2092709</v>
      </c>
      <c r="J304" s="29" t="s">
        <v>240</v>
      </c>
      <c r="K304" s="29" t="s">
        <v>558</v>
      </c>
      <c r="L304" s="29" t="s">
        <v>1004</v>
      </c>
      <c r="M304" s="89" t="s">
        <v>25</v>
      </c>
      <c r="N304" s="89" t="s">
        <v>26</v>
      </c>
    </row>
    <row r="305" spans="1:14" x14ac:dyDescent="0.25">
      <c r="A305" s="92">
        <v>43166</v>
      </c>
      <c r="B305" s="29" t="s">
        <v>724</v>
      </c>
      <c r="C305" s="89" t="s">
        <v>21</v>
      </c>
      <c r="D305" s="29" t="s">
        <v>225</v>
      </c>
      <c r="E305" s="87"/>
      <c r="F305" s="87">
        <v>2000</v>
      </c>
      <c r="G305" s="107">
        <f t="shared" si="8"/>
        <v>3.7850400078728836</v>
      </c>
      <c r="H305" s="106">
        <v>528.39599999999996</v>
      </c>
      <c r="I305" s="96">
        <f t="shared" si="9"/>
        <v>-2094709</v>
      </c>
      <c r="J305" s="29" t="s">
        <v>240</v>
      </c>
      <c r="K305" s="29" t="s">
        <v>558</v>
      </c>
      <c r="L305" s="29" t="s">
        <v>1004</v>
      </c>
      <c r="M305" s="89" t="s">
        <v>25</v>
      </c>
      <c r="N305" s="89" t="s">
        <v>26</v>
      </c>
    </row>
    <row r="306" spans="1:14" x14ac:dyDescent="0.25">
      <c r="A306" s="92">
        <v>43166</v>
      </c>
      <c r="B306" s="29" t="s">
        <v>345</v>
      </c>
      <c r="C306" s="89" t="s">
        <v>21</v>
      </c>
      <c r="D306" s="94" t="s">
        <v>22</v>
      </c>
      <c r="E306" s="87"/>
      <c r="F306" s="87">
        <v>1000</v>
      </c>
      <c r="G306" s="107">
        <f t="shared" si="8"/>
        <v>1.8925200039364418</v>
      </c>
      <c r="H306" s="106">
        <v>528.39599999999996</v>
      </c>
      <c r="I306" s="96">
        <f t="shared" si="9"/>
        <v>-2095709</v>
      </c>
      <c r="J306" s="29" t="s">
        <v>251</v>
      </c>
      <c r="K306" s="29" t="s">
        <v>24</v>
      </c>
      <c r="L306" s="29" t="s">
        <v>1005</v>
      </c>
      <c r="M306" s="89" t="s">
        <v>25</v>
      </c>
      <c r="N306" s="89" t="s">
        <v>26</v>
      </c>
    </row>
    <row r="307" spans="1:14" x14ac:dyDescent="0.25">
      <c r="A307" s="92">
        <v>43166</v>
      </c>
      <c r="B307" s="29" t="s">
        <v>349</v>
      </c>
      <c r="C307" s="29" t="s">
        <v>308</v>
      </c>
      <c r="D307" s="94" t="s">
        <v>22</v>
      </c>
      <c r="E307" s="87"/>
      <c r="F307" s="87">
        <v>1000</v>
      </c>
      <c r="G307" s="107">
        <f t="shared" si="8"/>
        <v>1.8925200039364418</v>
      </c>
      <c r="H307" s="106">
        <v>528.39599999999996</v>
      </c>
      <c r="I307" s="96">
        <f t="shared" si="9"/>
        <v>-2096709</v>
      </c>
      <c r="J307" s="29" t="s">
        <v>251</v>
      </c>
      <c r="K307" s="29" t="s">
        <v>24</v>
      </c>
      <c r="L307" s="29" t="s">
        <v>1005</v>
      </c>
      <c r="M307" s="89" t="s">
        <v>25</v>
      </c>
      <c r="N307" s="89" t="s">
        <v>26</v>
      </c>
    </row>
    <row r="308" spans="1:14" x14ac:dyDescent="0.25">
      <c r="A308" s="92">
        <v>43166</v>
      </c>
      <c r="B308" s="29" t="s">
        <v>350</v>
      </c>
      <c r="C308" s="89" t="s">
        <v>21</v>
      </c>
      <c r="D308" s="94" t="s">
        <v>22</v>
      </c>
      <c r="E308" s="87"/>
      <c r="F308" s="87">
        <v>1000</v>
      </c>
      <c r="G308" s="107">
        <f t="shared" si="8"/>
        <v>1.8925200039364418</v>
      </c>
      <c r="H308" s="106">
        <v>528.39599999999996</v>
      </c>
      <c r="I308" s="96">
        <f t="shared" si="9"/>
        <v>-2097709</v>
      </c>
      <c r="J308" s="29" t="s">
        <v>251</v>
      </c>
      <c r="K308" s="29" t="s">
        <v>24</v>
      </c>
      <c r="L308" s="29" t="s">
        <v>1005</v>
      </c>
      <c r="M308" s="89" t="s">
        <v>25</v>
      </c>
      <c r="N308" s="89" t="s">
        <v>26</v>
      </c>
    </row>
    <row r="309" spans="1:14" s="114" customFormat="1" x14ac:dyDescent="0.25">
      <c r="A309" s="92">
        <v>43166</v>
      </c>
      <c r="B309" s="97" t="s">
        <v>828</v>
      </c>
      <c r="C309" s="89" t="s">
        <v>43</v>
      </c>
      <c r="D309" s="29" t="s">
        <v>225</v>
      </c>
      <c r="E309" s="95"/>
      <c r="F309" s="95">
        <v>45000</v>
      </c>
      <c r="G309" s="107">
        <f t="shared" si="8"/>
        <v>85.163400177139877</v>
      </c>
      <c r="H309" s="106">
        <v>528.39599999999996</v>
      </c>
      <c r="I309" s="96">
        <f t="shared" si="9"/>
        <v>-2142709</v>
      </c>
      <c r="J309" s="97" t="s">
        <v>224</v>
      </c>
      <c r="K309" s="97">
        <v>145</v>
      </c>
      <c r="L309" s="29" t="s">
        <v>1004</v>
      </c>
      <c r="M309" s="89" t="s">
        <v>25</v>
      </c>
      <c r="N309" s="89" t="s">
        <v>34</v>
      </c>
    </row>
    <row r="310" spans="1:14" x14ac:dyDescent="0.25">
      <c r="A310" s="92">
        <v>43166</v>
      </c>
      <c r="B310" s="97" t="s">
        <v>829</v>
      </c>
      <c r="C310" s="89" t="s">
        <v>21</v>
      </c>
      <c r="D310" s="29" t="s">
        <v>225</v>
      </c>
      <c r="E310" s="95"/>
      <c r="F310" s="95">
        <v>1000</v>
      </c>
      <c r="G310" s="107">
        <f t="shared" si="8"/>
        <v>1.8925200039364418</v>
      </c>
      <c r="H310" s="106">
        <v>528.39599999999996</v>
      </c>
      <c r="I310" s="96">
        <f t="shared" si="9"/>
        <v>-2143709</v>
      </c>
      <c r="J310" s="97" t="s">
        <v>224</v>
      </c>
      <c r="K310" s="97" t="s">
        <v>24</v>
      </c>
      <c r="L310" s="29" t="s">
        <v>1004</v>
      </c>
      <c r="M310" s="89" t="s">
        <v>25</v>
      </c>
      <c r="N310" s="89" t="s">
        <v>26</v>
      </c>
    </row>
    <row r="311" spans="1:14" x14ac:dyDescent="0.25">
      <c r="A311" s="92">
        <v>43166</v>
      </c>
      <c r="B311" s="97" t="s">
        <v>830</v>
      </c>
      <c r="C311" s="89" t="s">
        <v>21</v>
      </c>
      <c r="D311" s="29" t="s">
        <v>225</v>
      </c>
      <c r="E311" s="95"/>
      <c r="F311" s="95">
        <v>1000</v>
      </c>
      <c r="G311" s="107">
        <f t="shared" si="8"/>
        <v>1.8925200039364418</v>
      </c>
      <c r="H311" s="106">
        <v>528.39599999999996</v>
      </c>
      <c r="I311" s="96">
        <f t="shared" si="9"/>
        <v>-2144709</v>
      </c>
      <c r="J311" s="97" t="s">
        <v>224</v>
      </c>
      <c r="K311" s="97" t="s">
        <v>24</v>
      </c>
      <c r="L311" s="29" t="s">
        <v>1004</v>
      </c>
      <c r="M311" s="89" t="s">
        <v>25</v>
      </c>
      <c r="N311" s="89" t="s">
        <v>26</v>
      </c>
    </row>
    <row r="312" spans="1:14" x14ac:dyDescent="0.25">
      <c r="A312" s="92">
        <v>43166</v>
      </c>
      <c r="B312" s="97" t="s">
        <v>831</v>
      </c>
      <c r="C312" s="97" t="s">
        <v>593</v>
      </c>
      <c r="D312" s="29" t="s">
        <v>225</v>
      </c>
      <c r="E312" s="95"/>
      <c r="F312" s="95">
        <v>8500</v>
      </c>
      <c r="G312" s="107">
        <f t="shared" si="8"/>
        <v>16.086420033459756</v>
      </c>
      <c r="H312" s="106">
        <v>528.39599999999996</v>
      </c>
      <c r="I312" s="96">
        <f t="shared" si="9"/>
        <v>-2153209</v>
      </c>
      <c r="J312" s="97" t="s">
        <v>224</v>
      </c>
      <c r="K312" s="97" t="s">
        <v>24</v>
      </c>
      <c r="L312" s="29" t="s">
        <v>1004</v>
      </c>
      <c r="M312" s="89" t="s">
        <v>25</v>
      </c>
      <c r="N312" s="89" t="s">
        <v>26</v>
      </c>
    </row>
    <row r="313" spans="1:14" x14ac:dyDescent="0.25">
      <c r="A313" s="92">
        <v>43166</v>
      </c>
      <c r="B313" s="97" t="s">
        <v>832</v>
      </c>
      <c r="C313" s="89" t="s">
        <v>21</v>
      </c>
      <c r="D313" s="29" t="s">
        <v>225</v>
      </c>
      <c r="E313" s="95"/>
      <c r="F313" s="95">
        <v>1500</v>
      </c>
      <c r="G313" s="107">
        <f t="shared" si="8"/>
        <v>2.8387800059046628</v>
      </c>
      <c r="H313" s="106">
        <v>528.39599999999996</v>
      </c>
      <c r="I313" s="96">
        <f t="shared" si="9"/>
        <v>-2154709</v>
      </c>
      <c r="J313" s="97" t="s">
        <v>224</v>
      </c>
      <c r="K313" s="97" t="s">
        <v>24</v>
      </c>
      <c r="L313" s="29" t="s">
        <v>1004</v>
      </c>
      <c r="M313" s="89" t="s">
        <v>25</v>
      </c>
      <c r="N313" s="89" t="s">
        <v>26</v>
      </c>
    </row>
    <row r="314" spans="1:14" s="114" customFormat="1" x14ac:dyDescent="0.25">
      <c r="A314" s="92">
        <v>43166</v>
      </c>
      <c r="B314" s="29" t="s">
        <v>863</v>
      </c>
      <c r="C314" s="97" t="s">
        <v>179</v>
      </c>
      <c r="D314" s="29" t="s">
        <v>218</v>
      </c>
      <c r="E314" s="90"/>
      <c r="F314" s="87">
        <v>280000</v>
      </c>
      <c r="G314" s="107">
        <f t="shared" si="8"/>
        <v>529.90560110220372</v>
      </c>
      <c r="H314" s="106">
        <v>528.39599999999996</v>
      </c>
      <c r="I314" s="96">
        <f t="shared" si="9"/>
        <v>-2434709</v>
      </c>
      <c r="J314" s="97" t="s">
        <v>253</v>
      </c>
      <c r="K314" s="29">
        <v>3593727</v>
      </c>
      <c r="L314" s="29" t="s">
        <v>1005</v>
      </c>
      <c r="M314" s="89" t="s">
        <v>25</v>
      </c>
      <c r="N314" s="89" t="s">
        <v>34</v>
      </c>
    </row>
    <row r="315" spans="1:14" s="114" customFormat="1" x14ac:dyDescent="0.25">
      <c r="A315" s="92">
        <v>43166</v>
      </c>
      <c r="B315" s="29" t="s">
        <v>864</v>
      </c>
      <c r="C315" s="97" t="s">
        <v>908</v>
      </c>
      <c r="D315" s="29" t="s">
        <v>53</v>
      </c>
      <c r="E315" s="87"/>
      <c r="F315" s="87">
        <v>3401</v>
      </c>
      <c r="G315" s="107">
        <f t="shared" si="8"/>
        <v>6.4364605333878382</v>
      </c>
      <c r="H315" s="106">
        <v>528.39599999999996</v>
      </c>
      <c r="I315" s="96">
        <f t="shared" si="9"/>
        <v>-2438110</v>
      </c>
      <c r="J315" s="97" t="s">
        <v>253</v>
      </c>
      <c r="K315" s="29">
        <v>3593727</v>
      </c>
      <c r="L315" s="29" t="s">
        <v>1004</v>
      </c>
      <c r="M315" s="89" t="s">
        <v>25</v>
      </c>
      <c r="N315" s="89" t="s">
        <v>34</v>
      </c>
    </row>
    <row r="316" spans="1:14" s="114" customFormat="1" x14ac:dyDescent="0.25">
      <c r="A316" s="92">
        <v>43166</v>
      </c>
      <c r="B316" s="29" t="s">
        <v>967</v>
      </c>
      <c r="C316" s="29"/>
      <c r="D316" s="29"/>
      <c r="E316" s="87">
        <v>10315800</v>
      </c>
      <c r="F316" s="87"/>
      <c r="G316" s="107">
        <f t="shared" si="8"/>
        <v>0</v>
      </c>
      <c r="H316" s="106">
        <v>528.39599999999996</v>
      </c>
      <c r="I316" s="96">
        <f t="shared" si="9"/>
        <v>7877690</v>
      </c>
      <c r="J316" s="97" t="s">
        <v>253</v>
      </c>
      <c r="K316" s="29" t="s">
        <v>860</v>
      </c>
      <c r="L316" s="29" t="s">
        <v>1005</v>
      </c>
      <c r="M316" s="89" t="s">
        <v>25</v>
      </c>
      <c r="N316" s="89" t="s">
        <v>34</v>
      </c>
    </row>
    <row r="317" spans="1:14" x14ac:dyDescent="0.25">
      <c r="A317" s="92">
        <v>43167</v>
      </c>
      <c r="B317" s="93" t="s">
        <v>60</v>
      </c>
      <c r="C317" s="89" t="s">
        <v>21</v>
      </c>
      <c r="D317" s="94" t="s">
        <v>22</v>
      </c>
      <c r="E317" s="95"/>
      <c r="F317" s="96">
        <v>1000</v>
      </c>
      <c r="G317" s="107">
        <f t="shared" si="8"/>
        <v>1.8925200039364418</v>
      </c>
      <c r="H317" s="106">
        <v>528.39599999999996</v>
      </c>
      <c r="I317" s="96">
        <f t="shared" si="9"/>
        <v>7876690</v>
      </c>
      <c r="J317" s="89" t="s">
        <v>23</v>
      </c>
      <c r="K317" s="97" t="s">
        <v>24</v>
      </c>
      <c r="L317" s="29" t="s">
        <v>1005</v>
      </c>
      <c r="M317" s="89" t="s">
        <v>25</v>
      </c>
      <c r="N317" s="89" t="s">
        <v>26</v>
      </c>
    </row>
    <row r="318" spans="1:14" x14ac:dyDescent="0.25">
      <c r="A318" s="92">
        <v>43167</v>
      </c>
      <c r="B318" s="93" t="s">
        <v>61</v>
      </c>
      <c r="C318" s="89" t="s">
        <v>21</v>
      </c>
      <c r="D318" s="94" t="s">
        <v>22</v>
      </c>
      <c r="E318" s="95"/>
      <c r="F318" s="96">
        <v>300</v>
      </c>
      <c r="G318" s="107">
        <f t="shared" si="8"/>
        <v>0.5677560011809325</v>
      </c>
      <c r="H318" s="106">
        <v>528.39599999999996</v>
      </c>
      <c r="I318" s="96">
        <f t="shared" si="9"/>
        <v>7876390</v>
      </c>
      <c r="J318" s="89" t="s">
        <v>23</v>
      </c>
      <c r="K318" s="97" t="s">
        <v>24</v>
      </c>
      <c r="L318" s="29" t="s">
        <v>1005</v>
      </c>
      <c r="M318" s="89" t="s">
        <v>25</v>
      </c>
      <c r="N318" s="89" t="s">
        <v>26</v>
      </c>
    </row>
    <row r="319" spans="1:14" x14ac:dyDescent="0.25">
      <c r="A319" s="92">
        <v>43167</v>
      </c>
      <c r="B319" s="93" t="s">
        <v>62</v>
      </c>
      <c r="C319" s="89" t="s">
        <v>63</v>
      </c>
      <c r="D319" s="94" t="s">
        <v>22</v>
      </c>
      <c r="E319" s="95"/>
      <c r="F319" s="96">
        <v>1000</v>
      </c>
      <c r="G319" s="107">
        <f t="shared" si="8"/>
        <v>1.8925200039364418</v>
      </c>
      <c r="H319" s="106">
        <v>528.39599999999996</v>
      </c>
      <c r="I319" s="96">
        <f t="shared" si="9"/>
        <v>7875390</v>
      </c>
      <c r="J319" s="89" t="s">
        <v>23</v>
      </c>
      <c r="K319" s="97" t="s">
        <v>24</v>
      </c>
      <c r="L319" s="29" t="s">
        <v>1005</v>
      </c>
      <c r="M319" s="89" t="s">
        <v>25</v>
      </c>
      <c r="N319" s="89" t="s">
        <v>26</v>
      </c>
    </row>
    <row r="320" spans="1:14" x14ac:dyDescent="0.25">
      <c r="A320" s="92">
        <v>43167</v>
      </c>
      <c r="B320" s="93" t="s">
        <v>64</v>
      </c>
      <c r="C320" s="89" t="s">
        <v>21</v>
      </c>
      <c r="D320" s="94" t="s">
        <v>22</v>
      </c>
      <c r="E320" s="95"/>
      <c r="F320" s="96">
        <v>300</v>
      </c>
      <c r="G320" s="107">
        <f t="shared" si="8"/>
        <v>0.5677560011809325</v>
      </c>
      <c r="H320" s="106">
        <v>528.39599999999996</v>
      </c>
      <c r="I320" s="96">
        <f t="shared" si="9"/>
        <v>7875090</v>
      </c>
      <c r="J320" s="89" t="s">
        <v>23</v>
      </c>
      <c r="K320" s="97" t="s">
        <v>24</v>
      </c>
      <c r="L320" s="29" t="s">
        <v>1005</v>
      </c>
      <c r="M320" s="89" t="s">
        <v>25</v>
      </c>
      <c r="N320" s="89" t="s">
        <v>26</v>
      </c>
    </row>
    <row r="321" spans="1:14" x14ac:dyDescent="0.25">
      <c r="A321" s="92">
        <v>43167</v>
      </c>
      <c r="B321" s="93" t="s">
        <v>65</v>
      </c>
      <c r="C321" s="89" t="s">
        <v>21</v>
      </c>
      <c r="D321" s="94" t="s">
        <v>22</v>
      </c>
      <c r="E321" s="95"/>
      <c r="F321" s="96">
        <v>300</v>
      </c>
      <c r="G321" s="107">
        <f t="shared" si="8"/>
        <v>0.5677560011809325</v>
      </c>
      <c r="H321" s="106">
        <v>528.39599999999996</v>
      </c>
      <c r="I321" s="96">
        <f t="shared" si="9"/>
        <v>7874790</v>
      </c>
      <c r="J321" s="89" t="s">
        <v>23</v>
      </c>
      <c r="K321" s="97" t="s">
        <v>24</v>
      </c>
      <c r="L321" s="29" t="s">
        <v>1005</v>
      </c>
      <c r="M321" s="89" t="s">
        <v>25</v>
      </c>
      <c r="N321" s="89" t="s">
        <v>26</v>
      </c>
    </row>
    <row r="322" spans="1:14" s="114" customFormat="1" x14ac:dyDescent="0.25">
      <c r="A322" s="92">
        <v>43167</v>
      </c>
      <c r="B322" s="93" t="s">
        <v>66</v>
      </c>
      <c r="C322" s="89" t="s">
        <v>21</v>
      </c>
      <c r="D322" s="94" t="s">
        <v>22</v>
      </c>
      <c r="E322" s="95"/>
      <c r="F322" s="96">
        <v>1000</v>
      </c>
      <c r="G322" s="107">
        <f t="shared" si="8"/>
        <v>1.8925200039364418</v>
      </c>
      <c r="H322" s="106">
        <v>528.39599999999996</v>
      </c>
      <c r="I322" s="96">
        <f t="shared" si="9"/>
        <v>7873790</v>
      </c>
      <c r="J322" s="89" t="s">
        <v>23</v>
      </c>
      <c r="K322" s="97">
        <v>197521</v>
      </c>
      <c r="L322" s="29" t="s">
        <v>1005</v>
      </c>
      <c r="M322" s="89" t="s">
        <v>25</v>
      </c>
      <c r="N322" s="89" t="s">
        <v>34</v>
      </c>
    </row>
    <row r="323" spans="1:14" x14ac:dyDescent="0.25">
      <c r="A323" s="92">
        <v>43167</v>
      </c>
      <c r="B323" s="29" t="s">
        <v>128</v>
      </c>
      <c r="C323" s="89" t="s">
        <v>21</v>
      </c>
      <c r="D323" s="94" t="s">
        <v>22</v>
      </c>
      <c r="E323" s="87"/>
      <c r="F323" s="87">
        <v>500</v>
      </c>
      <c r="G323" s="107">
        <f t="shared" si="8"/>
        <v>0.94626000196822091</v>
      </c>
      <c r="H323" s="106">
        <v>528.39599999999996</v>
      </c>
      <c r="I323" s="96">
        <f t="shared" si="9"/>
        <v>7873290</v>
      </c>
      <c r="J323" s="29" t="s">
        <v>95</v>
      </c>
      <c r="K323" s="29" t="s">
        <v>24</v>
      </c>
      <c r="L323" s="29" t="s">
        <v>1005</v>
      </c>
      <c r="M323" s="89" t="s">
        <v>25</v>
      </c>
      <c r="N323" s="29" t="s">
        <v>26</v>
      </c>
    </row>
    <row r="324" spans="1:14" x14ac:dyDescent="0.25">
      <c r="A324" s="92">
        <v>43167</v>
      </c>
      <c r="B324" s="29" t="s">
        <v>129</v>
      </c>
      <c r="C324" s="89" t="s">
        <v>21</v>
      </c>
      <c r="D324" s="94" t="s">
        <v>22</v>
      </c>
      <c r="E324" s="87"/>
      <c r="F324" s="87">
        <v>500</v>
      </c>
      <c r="G324" s="107">
        <f t="shared" si="8"/>
        <v>0.94626000196822091</v>
      </c>
      <c r="H324" s="106">
        <v>528.39599999999996</v>
      </c>
      <c r="I324" s="96">
        <f t="shared" si="9"/>
        <v>7872790</v>
      </c>
      <c r="J324" s="29" t="s">
        <v>95</v>
      </c>
      <c r="K324" s="29" t="s">
        <v>24</v>
      </c>
      <c r="L324" s="29" t="s">
        <v>1005</v>
      </c>
      <c r="M324" s="89" t="s">
        <v>25</v>
      </c>
      <c r="N324" s="29" t="s">
        <v>26</v>
      </c>
    </row>
    <row r="325" spans="1:14" x14ac:dyDescent="0.25">
      <c r="A325" s="92">
        <v>43167</v>
      </c>
      <c r="B325" s="29" t="s">
        <v>130</v>
      </c>
      <c r="C325" s="89" t="s">
        <v>21</v>
      </c>
      <c r="D325" s="94" t="s">
        <v>22</v>
      </c>
      <c r="E325" s="87"/>
      <c r="F325" s="87">
        <v>500</v>
      </c>
      <c r="G325" s="107">
        <f t="shared" si="8"/>
        <v>0.94626000196822091</v>
      </c>
      <c r="H325" s="106">
        <v>528.39599999999996</v>
      </c>
      <c r="I325" s="96">
        <f t="shared" si="9"/>
        <v>7872290</v>
      </c>
      <c r="J325" s="29" t="s">
        <v>95</v>
      </c>
      <c r="K325" s="29" t="s">
        <v>24</v>
      </c>
      <c r="L325" s="29" t="s">
        <v>1005</v>
      </c>
      <c r="M325" s="89" t="s">
        <v>25</v>
      </c>
      <c r="N325" s="29" t="s">
        <v>26</v>
      </c>
    </row>
    <row r="326" spans="1:14" s="114" customFormat="1" x14ac:dyDescent="0.25">
      <c r="A326" s="92">
        <v>43167</v>
      </c>
      <c r="B326" s="29" t="s">
        <v>918</v>
      </c>
      <c r="C326" s="29" t="s">
        <v>63</v>
      </c>
      <c r="D326" s="94" t="s">
        <v>22</v>
      </c>
      <c r="E326" s="87"/>
      <c r="F326" s="87">
        <v>11400</v>
      </c>
      <c r="G326" s="107">
        <f t="shared" si="8"/>
        <v>21.574728044875435</v>
      </c>
      <c r="H326" s="106">
        <v>528.39599999999996</v>
      </c>
      <c r="I326" s="96">
        <f t="shared" si="9"/>
        <v>7860890</v>
      </c>
      <c r="J326" s="29" t="s">
        <v>95</v>
      </c>
      <c r="K326" s="29" t="s">
        <v>99</v>
      </c>
      <c r="L326" s="29" t="s">
        <v>1005</v>
      </c>
      <c r="M326" s="89" t="s">
        <v>25</v>
      </c>
      <c r="N326" s="29" t="s">
        <v>34</v>
      </c>
    </row>
    <row r="327" spans="1:14" x14ac:dyDescent="0.25">
      <c r="A327" s="92">
        <v>43167</v>
      </c>
      <c r="B327" s="29" t="s">
        <v>131</v>
      </c>
      <c r="C327" s="89" t="s">
        <v>21</v>
      </c>
      <c r="D327" s="94" t="s">
        <v>22</v>
      </c>
      <c r="E327" s="87"/>
      <c r="F327" s="87">
        <v>500</v>
      </c>
      <c r="G327" s="107">
        <f t="shared" si="8"/>
        <v>0.94626000196822091</v>
      </c>
      <c r="H327" s="106">
        <v>528.39599999999996</v>
      </c>
      <c r="I327" s="96">
        <f t="shared" si="9"/>
        <v>7860390</v>
      </c>
      <c r="J327" s="29" t="s">
        <v>95</v>
      </c>
      <c r="K327" s="29" t="s">
        <v>24</v>
      </c>
      <c r="L327" s="29" t="s">
        <v>1005</v>
      </c>
      <c r="M327" s="89" t="s">
        <v>25</v>
      </c>
      <c r="N327" s="29" t="s">
        <v>26</v>
      </c>
    </row>
    <row r="328" spans="1:14" x14ac:dyDescent="0.25">
      <c r="A328" s="92">
        <v>43167</v>
      </c>
      <c r="B328" s="29" t="s">
        <v>132</v>
      </c>
      <c r="C328" s="89" t="s">
        <v>21</v>
      </c>
      <c r="D328" s="94" t="s">
        <v>22</v>
      </c>
      <c r="E328" s="87"/>
      <c r="F328" s="87">
        <v>500</v>
      </c>
      <c r="G328" s="107">
        <f t="shared" si="8"/>
        <v>0.94626000196822091</v>
      </c>
      <c r="H328" s="106">
        <v>528.39599999999996</v>
      </c>
      <c r="I328" s="96">
        <f t="shared" si="9"/>
        <v>7859890</v>
      </c>
      <c r="J328" s="29" t="s">
        <v>95</v>
      </c>
      <c r="K328" s="29" t="s">
        <v>24</v>
      </c>
      <c r="L328" s="29" t="s">
        <v>1005</v>
      </c>
      <c r="M328" s="89" t="s">
        <v>25</v>
      </c>
      <c r="N328" s="29" t="s">
        <v>26</v>
      </c>
    </row>
    <row r="329" spans="1:14" x14ac:dyDescent="0.25">
      <c r="A329" s="92">
        <v>43167</v>
      </c>
      <c r="B329" s="29" t="s">
        <v>116</v>
      </c>
      <c r="C329" s="29" t="s">
        <v>63</v>
      </c>
      <c r="D329" s="94" t="s">
        <v>22</v>
      </c>
      <c r="E329" s="87"/>
      <c r="F329" s="87">
        <v>8000</v>
      </c>
      <c r="G329" s="107">
        <f t="shared" si="8"/>
        <v>15.140160031491535</v>
      </c>
      <c r="H329" s="106">
        <v>528.39599999999996</v>
      </c>
      <c r="I329" s="96">
        <f t="shared" si="9"/>
        <v>7851890</v>
      </c>
      <c r="J329" s="29" t="s">
        <v>95</v>
      </c>
      <c r="K329" s="29" t="s">
        <v>24</v>
      </c>
      <c r="L329" s="29" t="s">
        <v>1005</v>
      </c>
      <c r="M329" s="89" t="s">
        <v>25</v>
      </c>
      <c r="N329" s="29" t="s">
        <v>26</v>
      </c>
    </row>
    <row r="330" spans="1:14" x14ac:dyDescent="0.25">
      <c r="A330" s="92">
        <v>43167</v>
      </c>
      <c r="B330" s="29" t="s">
        <v>133</v>
      </c>
      <c r="C330" s="89" t="s">
        <v>21</v>
      </c>
      <c r="D330" s="94" t="s">
        <v>22</v>
      </c>
      <c r="E330" s="87"/>
      <c r="F330" s="87">
        <v>500</v>
      </c>
      <c r="G330" s="107">
        <f t="shared" si="8"/>
        <v>0.94626000196822091</v>
      </c>
      <c r="H330" s="106">
        <v>528.39599999999996</v>
      </c>
      <c r="I330" s="96">
        <f t="shared" si="9"/>
        <v>7851390</v>
      </c>
      <c r="J330" s="29" t="s">
        <v>95</v>
      </c>
      <c r="K330" s="29" t="s">
        <v>24</v>
      </c>
      <c r="L330" s="29" t="s">
        <v>1005</v>
      </c>
      <c r="M330" s="89" t="s">
        <v>25</v>
      </c>
      <c r="N330" s="29" t="s">
        <v>26</v>
      </c>
    </row>
    <row r="331" spans="1:14" x14ac:dyDescent="0.25">
      <c r="A331" s="92">
        <v>43167</v>
      </c>
      <c r="B331" s="29" t="s">
        <v>134</v>
      </c>
      <c r="C331" s="89" t="s">
        <v>21</v>
      </c>
      <c r="D331" s="94" t="s">
        <v>22</v>
      </c>
      <c r="E331" s="87"/>
      <c r="F331" s="87">
        <v>500</v>
      </c>
      <c r="G331" s="107">
        <f t="shared" si="8"/>
        <v>0.94626000196822091</v>
      </c>
      <c r="H331" s="106">
        <v>528.39599999999996</v>
      </c>
      <c r="I331" s="96">
        <f t="shared" si="9"/>
        <v>7850890</v>
      </c>
      <c r="J331" s="29" t="s">
        <v>95</v>
      </c>
      <c r="K331" s="29" t="s">
        <v>24</v>
      </c>
      <c r="L331" s="29" t="s">
        <v>1005</v>
      </c>
      <c r="M331" s="89" t="s">
        <v>25</v>
      </c>
      <c r="N331" s="29" t="s">
        <v>26</v>
      </c>
    </row>
    <row r="332" spans="1:14" x14ac:dyDescent="0.25">
      <c r="A332" s="92">
        <v>43167</v>
      </c>
      <c r="B332" s="89" t="s">
        <v>166</v>
      </c>
      <c r="C332" s="89" t="s">
        <v>21</v>
      </c>
      <c r="D332" s="94" t="s">
        <v>22</v>
      </c>
      <c r="E332" s="87"/>
      <c r="F332" s="96">
        <v>250</v>
      </c>
      <c r="G332" s="107">
        <f t="shared" si="8"/>
        <v>0.47313000098411045</v>
      </c>
      <c r="H332" s="106">
        <v>528.39599999999996</v>
      </c>
      <c r="I332" s="96">
        <f t="shared" si="9"/>
        <v>7850640</v>
      </c>
      <c r="J332" s="89" t="s">
        <v>164</v>
      </c>
      <c r="K332" s="29" t="s">
        <v>24</v>
      </c>
      <c r="L332" s="29" t="s">
        <v>1005</v>
      </c>
      <c r="M332" s="89" t="s">
        <v>25</v>
      </c>
      <c r="N332" s="29" t="s">
        <v>26</v>
      </c>
    </row>
    <row r="333" spans="1:14" x14ac:dyDescent="0.25">
      <c r="A333" s="92">
        <v>43167</v>
      </c>
      <c r="B333" s="89" t="s">
        <v>167</v>
      </c>
      <c r="C333" s="89" t="s">
        <v>21</v>
      </c>
      <c r="D333" s="94" t="s">
        <v>22</v>
      </c>
      <c r="E333" s="87"/>
      <c r="F333" s="96">
        <v>250</v>
      </c>
      <c r="G333" s="107">
        <f t="shared" ref="G333:G396" si="10">+F333/H333</f>
        <v>0.47313000098411045</v>
      </c>
      <c r="H333" s="106">
        <v>528.39599999999996</v>
      </c>
      <c r="I333" s="96">
        <f t="shared" si="9"/>
        <v>7850390</v>
      </c>
      <c r="J333" s="89" t="s">
        <v>164</v>
      </c>
      <c r="K333" s="29" t="s">
        <v>24</v>
      </c>
      <c r="L333" s="29" t="s">
        <v>1005</v>
      </c>
      <c r="M333" s="89" t="s">
        <v>25</v>
      </c>
      <c r="N333" s="29" t="s">
        <v>26</v>
      </c>
    </row>
    <row r="334" spans="1:14" x14ac:dyDescent="0.25">
      <c r="A334" s="92">
        <v>43167</v>
      </c>
      <c r="B334" s="89" t="s">
        <v>168</v>
      </c>
      <c r="C334" s="89" t="s">
        <v>21</v>
      </c>
      <c r="D334" s="94" t="s">
        <v>22</v>
      </c>
      <c r="E334" s="87"/>
      <c r="F334" s="96">
        <v>250</v>
      </c>
      <c r="G334" s="107">
        <f t="shared" si="10"/>
        <v>0.47313000098411045</v>
      </c>
      <c r="H334" s="106">
        <v>528.39599999999996</v>
      </c>
      <c r="I334" s="96">
        <f t="shared" ref="I334:I397" si="11">+I333+E334-F334</f>
        <v>7850140</v>
      </c>
      <c r="J334" s="89" t="s">
        <v>164</v>
      </c>
      <c r="K334" s="29" t="s">
        <v>24</v>
      </c>
      <c r="L334" s="29" t="s">
        <v>1005</v>
      </c>
      <c r="M334" s="89" t="s">
        <v>25</v>
      </c>
      <c r="N334" s="29" t="s">
        <v>26</v>
      </c>
    </row>
    <row r="335" spans="1:14" x14ac:dyDescent="0.25">
      <c r="A335" s="92">
        <v>43167</v>
      </c>
      <c r="B335" s="89" t="s">
        <v>169</v>
      </c>
      <c r="C335" s="89" t="s">
        <v>21</v>
      </c>
      <c r="D335" s="94" t="s">
        <v>22</v>
      </c>
      <c r="E335" s="87"/>
      <c r="F335" s="96">
        <v>250</v>
      </c>
      <c r="G335" s="107">
        <f t="shared" si="10"/>
        <v>0.47313000098411045</v>
      </c>
      <c r="H335" s="106">
        <v>528.39599999999996</v>
      </c>
      <c r="I335" s="96">
        <f t="shared" si="11"/>
        <v>7849890</v>
      </c>
      <c r="J335" s="89" t="s">
        <v>164</v>
      </c>
      <c r="K335" s="29" t="s">
        <v>24</v>
      </c>
      <c r="L335" s="29" t="s">
        <v>1005</v>
      </c>
      <c r="M335" s="89" t="s">
        <v>25</v>
      </c>
      <c r="N335" s="29" t="s">
        <v>26</v>
      </c>
    </row>
    <row r="336" spans="1:14" x14ac:dyDescent="0.25">
      <c r="A336" s="92">
        <v>43167</v>
      </c>
      <c r="B336" s="89" t="s">
        <v>170</v>
      </c>
      <c r="C336" s="89" t="s">
        <v>21</v>
      </c>
      <c r="D336" s="94" t="s">
        <v>22</v>
      </c>
      <c r="E336" s="87"/>
      <c r="F336" s="96">
        <v>250</v>
      </c>
      <c r="G336" s="107">
        <f t="shared" si="10"/>
        <v>0.47313000098411045</v>
      </c>
      <c r="H336" s="106">
        <v>528.39599999999996</v>
      </c>
      <c r="I336" s="96">
        <f t="shared" si="11"/>
        <v>7849640</v>
      </c>
      <c r="J336" s="89" t="s">
        <v>164</v>
      </c>
      <c r="K336" s="29" t="s">
        <v>24</v>
      </c>
      <c r="L336" s="29" t="s">
        <v>1005</v>
      </c>
      <c r="M336" s="89" t="s">
        <v>25</v>
      </c>
      <c r="N336" s="29" t="s">
        <v>26</v>
      </c>
    </row>
    <row r="337" spans="1:14" x14ac:dyDescent="0.25">
      <c r="A337" s="92">
        <v>43167</v>
      </c>
      <c r="B337" s="89" t="s">
        <v>171</v>
      </c>
      <c r="C337" s="89" t="s">
        <v>21</v>
      </c>
      <c r="D337" s="94" t="s">
        <v>22</v>
      </c>
      <c r="E337" s="87"/>
      <c r="F337" s="96">
        <v>250</v>
      </c>
      <c r="G337" s="107">
        <f t="shared" si="10"/>
        <v>0.47313000098411045</v>
      </c>
      <c r="H337" s="106">
        <v>528.39599999999996</v>
      </c>
      <c r="I337" s="96">
        <f t="shared" si="11"/>
        <v>7849390</v>
      </c>
      <c r="J337" s="89" t="s">
        <v>164</v>
      </c>
      <c r="K337" s="29" t="s">
        <v>24</v>
      </c>
      <c r="L337" s="29" t="s">
        <v>1005</v>
      </c>
      <c r="M337" s="89" t="s">
        <v>25</v>
      </c>
      <c r="N337" s="29" t="s">
        <v>26</v>
      </c>
    </row>
    <row r="338" spans="1:14" s="114" customFormat="1" x14ac:dyDescent="0.25">
      <c r="A338" s="92">
        <v>43167</v>
      </c>
      <c r="B338" s="29" t="s">
        <v>247</v>
      </c>
      <c r="C338" s="29" t="s">
        <v>248</v>
      </c>
      <c r="D338" s="29" t="s">
        <v>53</v>
      </c>
      <c r="E338" s="87"/>
      <c r="F338" s="87">
        <v>72000</v>
      </c>
      <c r="G338" s="107">
        <f t="shared" si="10"/>
        <v>136.26144028342381</v>
      </c>
      <c r="H338" s="106">
        <v>528.39599999999996</v>
      </c>
      <c r="I338" s="96">
        <f t="shared" si="11"/>
        <v>7777390</v>
      </c>
      <c r="J338" s="29" t="s">
        <v>109</v>
      </c>
      <c r="K338" s="29">
        <v>13</v>
      </c>
      <c r="L338" s="29" t="s">
        <v>1004</v>
      </c>
      <c r="M338" s="89" t="s">
        <v>25</v>
      </c>
      <c r="N338" s="89" t="s">
        <v>34</v>
      </c>
    </row>
    <row r="339" spans="1:14" s="114" customFormat="1" x14ac:dyDescent="0.25">
      <c r="A339" s="92">
        <v>43167</v>
      </c>
      <c r="B339" s="29" t="s">
        <v>249</v>
      </c>
      <c r="C339" s="29" t="s">
        <v>250</v>
      </c>
      <c r="D339" s="29" t="s">
        <v>53</v>
      </c>
      <c r="E339" s="87"/>
      <c r="F339" s="87">
        <v>25000</v>
      </c>
      <c r="G339" s="107">
        <f t="shared" si="10"/>
        <v>47.313000098411045</v>
      </c>
      <c r="H339" s="106">
        <v>528.39599999999996</v>
      </c>
      <c r="I339" s="96">
        <f t="shared" si="11"/>
        <v>7752390</v>
      </c>
      <c r="J339" s="29" t="s">
        <v>109</v>
      </c>
      <c r="K339" s="29">
        <v>14</v>
      </c>
      <c r="L339" s="29" t="s">
        <v>1004</v>
      </c>
      <c r="M339" s="89" t="s">
        <v>25</v>
      </c>
      <c r="N339" s="89" t="s">
        <v>34</v>
      </c>
    </row>
    <row r="340" spans="1:14" s="114" customFormat="1" x14ac:dyDescent="0.25">
      <c r="A340" s="92">
        <v>43167</v>
      </c>
      <c r="B340" s="29" t="s">
        <v>222</v>
      </c>
      <c r="C340" s="29" t="s">
        <v>223</v>
      </c>
      <c r="D340" s="29" t="s">
        <v>53</v>
      </c>
      <c r="E340" s="87"/>
      <c r="F340" s="87">
        <v>3200</v>
      </c>
      <c r="G340" s="107">
        <f t="shared" si="10"/>
        <v>6.0560640125966136</v>
      </c>
      <c r="H340" s="106">
        <v>528.39599999999996</v>
      </c>
      <c r="I340" s="96">
        <f t="shared" si="11"/>
        <v>7749190</v>
      </c>
      <c r="J340" s="29" t="s">
        <v>109</v>
      </c>
      <c r="K340" s="29" t="s">
        <v>252</v>
      </c>
      <c r="L340" s="29" t="s">
        <v>1004</v>
      </c>
      <c r="M340" s="89" t="s">
        <v>25</v>
      </c>
      <c r="N340" s="89" t="s">
        <v>34</v>
      </c>
    </row>
    <row r="341" spans="1:14" x14ac:dyDescent="0.25">
      <c r="A341" s="92">
        <v>43167</v>
      </c>
      <c r="B341" s="29" t="s">
        <v>313</v>
      </c>
      <c r="C341" s="89" t="s">
        <v>21</v>
      </c>
      <c r="D341" s="29" t="s">
        <v>219</v>
      </c>
      <c r="E341" s="87"/>
      <c r="F341" s="87">
        <v>2000</v>
      </c>
      <c r="G341" s="107">
        <f t="shared" si="10"/>
        <v>3.7850400078728836</v>
      </c>
      <c r="H341" s="106">
        <v>528.39599999999996</v>
      </c>
      <c r="I341" s="96">
        <f t="shared" si="11"/>
        <v>7747190</v>
      </c>
      <c r="J341" s="29" t="s">
        <v>109</v>
      </c>
      <c r="K341" s="29" t="s">
        <v>24</v>
      </c>
      <c r="L341" s="29" t="s">
        <v>1005</v>
      </c>
      <c r="M341" s="89" t="s">
        <v>25</v>
      </c>
      <c r="N341" s="89" t="s">
        <v>26</v>
      </c>
    </row>
    <row r="342" spans="1:14" x14ac:dyDescent="0.25">
      <c r="A342" s="92">
        <v>43167</v>
      </c>
      <c r="B342" s="29" t="s">
        <v>356</v>
      </c>
      <c r="C342" s="89" t="s">
        <v>21</v>
      </c>
      <c r="D342" s="94" t="s">
        <v>22</v>
      </c>
      <c r="E342" s="87"/>
      <c r="F342" s="87">
        <v>2000</v>
      </c>
      <c r="G342" s="107">
        <f t="shared" si="10"/>
        <v>3.7850400078728836</v>
      </c>
      <c r="H342" s="106">
        <v>528.39599999999996</v>
      </c>
      <c r="I342" s="96">
        <f t="shared" si="11"/>
        <v>7745190</v>
      </c>
      <c r="J342" s="29" t="s">
        <v>244</v>
      </c>
      <c r="K342" s="29" t="s">
        <v>24</v>
      </c>
      <c r="L342" s="29" t="s">
        <v>1005</v>
      </c>
      <c r="M342" s="89" t="s">
        <v>25</v>
      </c>
      <c r="N342" s="29" t="s">
        <v>26</v>
      </c>
    </row>
    <row r="343" spans="1:14" x14ac:dyDescent="0.25">
      <c r="A343" s="92">
        <v>43167</v>
      </c>
      <c r="B343" s="29" t="s">
        <v>172</v>
      </c>
      <c r="C343" s="89" t="s">
        <v>21</v>
      </c>
      <c r="D343" s="94" t="s">
        <v>22</v>
      </c>
      <c r="E343" s="87"/>
      <c r="F343" s="87">
        <v>300</v>
      </c>
      <c r="G343" s="107">
        <f t="shared" si="10"/>
        <v>0.5677560011809325</v>
      </c>
      <c r="H343" s="106">
        <v>528.39599999999996</v>
      </c>
      <c r="I343" s="96">
        <f t="shared" si="11"/>
        <v>7744890</v>
      </c>
      <c r="J343" s="29" t="s">
        <v>244</v>
      </c>
      <c r="K343" s="29" t="s">
        <v>24</v>
      </c>
      <c r="L343" s="29" t="s">
        <v>1005</v>
      </c>
      <c r="M343" s="89" t="s">
        <v>25</v>
      </c>
      <c r="N343" s="29" t="s">
        <v>26</v>
      </c>
    </row>
    <row r="344" spans="1:14" x14ac:dyDescent="0.25">
      <c r="A344" s="92">
        <v>43167</v>
      </c>
      <c r="B344" s="29" t="s">
        <v>357</v>
      </c>
      <c r="C344" s="89" t="s">
        <v>21</v>
      </c>
      <c r="D344" s="94" t="s">
        <v>22</v>
      </c>
      <c r="E344" s="87"/>
      <c r="F344" s="87">
        <v>300</v>
      </c>
      <c r="G344" s="107">
        <f t="shared" si="10"/>
        <v>0.5677560011809325</v>
      </c>
      <c r="H344" s="106">
        <v>528.39599999999996</v>
      </c>
      <c r="I344" s="96">
        <f t="shared" si="11"/>
        <v>7744590</v>
      </c>
      <c r="J344" s="29" t="s">
        <v>244</v>
      </c>
      <c r="K344" s="29" t="s">
        <v>24</v>
      </c>
      <c r="L344" s="29" t="s">
        <v>1005</v>
      </c>
      <c r="M344" s="89" t="s">
        <v>25</v>
      </c>
      <c r="N344" s="29" t="s">
        <v>26</v>
      </c>
    </row>
    <row r="345" spans="1:14" x14ac:dyDescent="0.25">
      <c r="A345" s="92">
        <v>43167</v>
      </c>
      <c r="B345" s="29" t="s">
        <v>358</v>
      </c>
      <c r="C345" s="89" t="s">
        <v>21</v>
      </c>
      <c r="D345" s="94" t="s">
        <v>22</v>
      </c>
      <c r="E345" s="87"/>
      <c r="F345" s="87">
        <v>300</v>
      </c>
      <c r="G345" s="107">
        <f t="shared" si="10"/>
        <v>0.5677560011809325</v>
      </c>
      <c r="H345" s="106">
        <v>528.39599999999996</v>
      </c>
      <c r="I345" s="96">
        <f t="shared" si="11"/>
        <v>7744290</v>
      </c>
      <c r="J345" s="29" t="s">
        <v>244</v>
      </c>
      <c r="K345" s="29" t="s">
        <v>24</v>
      </c>
      <c r="L345" s="29" t="s">
        <v>1005</v>
      </c>
      <c r="M345" s="89" t="s">
        <v>25</v>
      </c>
      <c r="N345" s="29" t="s">
        <v>26</v>
      </c>
    </row>
    <row r="346" spans="1:14" x14ac:dyDescent="0.25">
      <c r="A346" s="92">
        <v>43167</v>
      </c>
      <c r="B346" s="29" t="s">
        <v>62</v>
      </c>
      <c r="C346" s="29" t="s">
        <v>359</v>
      </c>
      <c r="D346" s="94" t="s">
        <v>22</v>
      </c>
      <c r="E346" s="87"/>
      <c r="F346" s="87">
        <v>1500</v>
      </c>
      <c r="G346" s="107">
        <f t="shared" si="10"/>
        <v>2.8387800059046628</v>
      </c>
      <c r="H346" s="106">
        <v>528.39599999999996</v>
      </c>
      <c r="I346" s="96">
        <f t="shared" si="11"/>
        <v>7742790</v>
      </c>
      <c r="J346" s="29" t="s">
        <v>244</v>
      </c>
      <c r="K346" s="29" t="s">
        <v>24</v>
      </c>
      <c r="L346" s="29" t="s">
        <v>1005</v>
      </c>
      <c r="M346" s="89" t="s">
        <v>25</v>
      </c>
      <c r="N346" s="29" t="s">
        <v>26</v>
      </c>
    </row>
    <row r="347" spans="1:14" x14ac:dyDescent="0.25">
      <c r="A347" s="92">
        <v>43167</v>
      </c>
      <c r="B347" s="29" t="s">
        <v>360</v>
      </c>
      <c r="C347" s="89" t="s">
        <v>21</v>
      </c>
      <c r="D347" s="94" t="s">
        <v>22</v>
      </c>
      <c r="E347" s="87"/>
      <c r="F347" s="87">
        <v>300</v>
      </c>
      <c r="G347" s="107">
        <f t="shared" si="10"/>
        <v>0.5677560011809325</v>
      </c>
      <c r="H347" s="106">
        <v>528.39599999999996</v>
      </c>
      <c r="I347" s="96">
        <f t="shared" si="11"/>
        <v>7742490</v>
      </c>
      <c r="J347" s="29" t="s">
        <v>244</v>
      </c>
      <c r="K347" s="29" t="s">
        <v>24</v>
      </c>
      <c r="L347" s="29" t="s">
        <v>1005</v>
      </c>
      <c r="M347" s="89" t="s">
        <v>25</v>
      </c>
      <c r="N347" s="29" t="s">
        <v>26</v>
      </c>
    </row>
    <row r="348" spans="1:14" x14ac:dyDescent="0.25">
      <c r="A348" s="92">
        <v>43167</v>
      </c>
      <c r="B348" s="29" t="s">
        <v>361</v>
      </c>
      <c r="C348" s="89" t="s">
        <v>21</v>
      </c>
      <c r="D348" s="94" t="s">
        <v>22</v>
      </c>
      <c r="E348" s="87"/>
      <c r="F348" s="87">
        <v>300</v>
      </c>
      <c r="G348" s="107">
        <f t="shared" si="10"/>
        <v>0.5677560011809325</v>
      </c>
      <c r="H348" s="106">
        <v>528.39599999999996</v>
      </c>
      <c r="I348" s="96">
        <f t="shared" si="11"/>
        <v>7742190</v>
      </c>
      <c r="J348" s="29" t="s">
        <v>244</v>
      </c>
      <c r="K348" s="29" t="s">
        <v>24</v>
      </c>
      <c r="L348" s="29" t="s">
        <v>1005</v>
      </c>
      <c r="M348" s="89" t="s">
        <v>25</v>
      </c>
      <c r="N348" s="29" t="s">
        <v>26</v>
      </c>
    </row>
    <row r="349" spans="1:14" x14ac:dyDescent="0.25">
      <c r="A349" s="92">
        <v>43167</v>
      </c>
      <c r="B349" s="29" t="s">
        <v>512</v>
      </c>
      <c r="C349" s="89" t="s">
        <v>21</v>
      </c>
      <c r="D349" s="29" t="s">
        <v>225</v>
      </c>
      <c r="E349" s="87"/>
      <c r="F349" s="87">
        <v>2500</v>
      </c>
      <c r="G349" s="107">
        <f t="shared" si="10"/>
        <v>4.731300009841104</v>
      </c>
      <c r="H349" s="106">
        <v>528.39599999999996</v>
      </c>
      <c r="I349" s="96">
        <f t="shared" si="11"/>
        <v>7739690</v>
      </c>
      <c r="J349" s="29" t="s">
        <v>231</v>
      </c>
      <c r="K349" s="94" t="s">
        <v>24</v>
      </c>
      <c r="L349" s="29" t="s">
        <v>1004</v>
      </c>
      <c r="M349" s="89" t="s">
        <v>25</v>
      </c>
      <c r="N349" s="89" t="s">
        <v>26</v>
      </c>
    </row>
    <row r="350" spans="1:14" x14ac:dyDescent="0.25">
      <c r="A350" s="92">
        <v>43167</v>
      </c>
      <c r="B350" s="29" t="s">
        <v>513</v>
      </c>
      <c r="C350" s="29" t="s">
        <v>492</v>
      </c>
      <c r="D350" s="29" t="s">
        <v>225</v>
      </c>
      <c r="E350" s="87"/>
      <c r="F350" s="87">
        <v>7000</v>
      </c>
      <c r="G350" s="107">
        <f t="shared" si="10"/>
        <v>13.247640027555093</v>
      </c>
      <c r="H350" s="106">
        <v>528.39599999999996</v>
      </c>
      <c r="I350" s="96">
        <f t="shared" si="11"/>
        <v>7732690</v>
      </c>
      <c r="J350" s="29" t="s">
        <v>231</v>
      </c>
      <c r="K350" s="94" t="s">
        <v>24</v>
      </c>
      <c r="L350" s="29" t="s">
        <v>1004</v>
      </c>
      <c r="M350" s="89" t="s">
        <v>25</v>
      </c>
      <c r="N350" s="89" t="s">
        <v>26</v>
      </c>
    </row>
    <row r="351" spans="1:14" s="114" customFormat="1" x14ac:dyDescent="0.25">
      <c r="A351" s="92">
        <v>43167</v>
      </c>
      <c r="B351" s="29" t="s">
        <v>514</v>
      </c>
      <c r="C351" s="89" t="s">
        <v>43</v>
      </c>
      <c r="D351" s="29" t="s">
        <v>225</v>
      </c>
      <c r="E351" s="87"/>
      <c r="F351" s="87">
        <v>10000</v>
      </c>
      <c r="G351" s="107">
        <f t="shared" si="10"/>
        <v>18.925200039364416</v>
      </c>
      <c r="H351" s="106">
        <v>528.39599999999996</v>
      </c>
      <c r="I351" s="96">
        <f t="shared" si="11"/>
        <v>7722690</v>
      </c>
      <c r="J351" s="29" t="s">
        <v>231</v>
      </c>
      <c r="K351" s="94">
        <v>1572</v>
      </c>
      <c r="L351" s="29" t="s">
        <v>1004</v>
      </c>
      <c r="M351" s="89" t="s">
        <v>25</v>
      </c>
      <c r="N351" s="89" t="s">
        <v>34</v>
      </c>
    </row>
    <row r="352" spans="1:14" x14ac:dyDescent="0.25">
      <c r="A352" s="92">
        <v>43167</v>
      </c>
      <c r="B352" s="29" t="s">
        <v>515</v>
      </c>
      <c r="C352" s="89" t="s">
        <v>21</v>
      </c>
      <c r="D352" s="29" t="s">
        <v>225</v>
      </c>
      <c r="E352" s="87"/>
      <c r="F352" s="87">
        <v>1500</v>
      </c>
      <c r="G352" s="107">
        <f t="shared" si="10"/>
        <v>2.8387800059046628</v>
      </c>
      <c r="H352" s="106">
        <v>528.39599999999996</v>
      </c>
      <c r="I352" s="96">
        <f t="shared" si="11"/>
        <v>7721190</v>
      </c>
      <c r="J352" s="29" t="s">
        <v>231</v>
      </c>
      <c r="K352" s="94" t="s">
        <v>24</v>
      </c>
      <c r="L352" s="29" t="s">
        <v>1004</v>
      </c>
      <c r="M352" s="89" t="s">
        <v>25</v>
      </c>
      <c r="N352" s="89" t="s">
        <v>26</v>
      </c>
    </row>
    <row r="353" spans="1:14" s="114" customFormat="1" x14ac:dyDescent="0.25">
      <c r="A353" s="92">
        <v>43167</v>
      </c>
      <c r="B353" s="29" t="s">
        <v>516</v>
      </c>
      <c r="C353" s="89" t="s">
        <v>43</v>
      </c>
      <c r="D353" s="29" t="s">
        <v>235</v>
      </c>
      <c r="E353" s="87"/>
      <c r="F353" s="87">
        <v>15000</v>
      </c>
      <c r="G353" s="107">
        <f t="shared" si="10"/>
        <v>28.387800059046626</v>
      </c>
      <c r="H353" s="106">
        <v>528.39599999999996</v>
      </c>
      <c r="I353" s="96">
        <f t="shared" si="11"/>
        <v>7706190</v>
      </c>
      <c r="J353" s="29" t="s">
        <v>231</v>
      </c>
      <c r="K353" s="94">
        <v>38</v>
      </c>
      <c r="L353" s="29" t="s">
        <v>1004</v>
      </c>
      <c r="M353" s="89" t="s">
        <v>25</v>
      </c>
      <c r="N353" s="89" t="s">
        <v>34</v>
      </c>
    </row>
    <row r="354" spans="1:14" s="114" customFormat="1" x14ac:dyDescent="0.25">
      <c r="A354" s="92">
        <v>43167</v>
      </c>
      <c r="B354" s="29" t="s">
        <v>517</v>
      </c>
      <c r="C354" s="89" t="s">
        <v>43</v>
      </c>
      <c r="D354" s="29" t="s">
        <v>225</v>
      </c>
      <c r="E354" s="87"/>
      <c r="F354" s="87">
        <v>15000</v>
      </c>
      <c r="G354" s="107">
        <f t="shared" si="10"/>
        <v>28.387800059046626</v>
      </c>
      <c r="H354" s="106">
        <v>528.39599999999996</v>
      </c>
      <c r="I354" s="96">
        <f t="shared" si="11"/>
        <v>7691190</v>
      </c>
      <c r="J354" s="29" t="s">
        <v>231</v>
      </c>
      <c r="K354" s="94">
        <v>36</v>
      </c>
      <c r="L354" s="29" t="s">
        <v>1004</v>
      </c>
      <c r="M354" s="89" t="s">
        <v>25</v>
      </c>
      <c r="N354" s="89" t="s">
        <v>34</v>
      </c>
    </row>
    <row r="355" spans="1:14" x14ac:dyDescent="0.25">
      <c r="A355" s="92">
        <v>43167</v>
      </c>
      <c r="B355" s="89" t="s">
        <v>641</v>
      </c>
      <c r="C355" s="89" t="s">
        <v>21</v>
      </c>
      <c r="D355" s="94" t="s">
        <v>22</v>
      </c>
      <c r="E355" s="96"/>
      <c r="F355" s="96">
        <v>1000</v>
      </c>
      <c r="G355" s="107">
        <f t="shared" si="10"/>
        <v>1.8925200039364418</v>
      </c>
      <c r="H355" s="106">
        <v>528.39599999999996</v>
      </c>
      <c r="I355" s="96">
        <f t="shared" si="11"/>
        <v>7690190</v>
      </c>
      <c r="J355" s="89" t="s">
        <v>98</v>
      </c>
      <c r="K355" s="89" t="s">
        <v>24</v>
      </c>
      <c r="L355" s="29" t="s">
        <v>1005</v>
      </c>
      <c r="M355" s="89" t="s">
        <v>25</v>
      </c>
      <c r="N355" s="89" t="s">
        <v>26</v>
      </c>
    </row>
    <row r="356" spans="1:14" x14ac:dyDescent="0.25">
      <c r="A356" s="92">
        <v>43167</v>
      </c>
      <c r="B356" s="89" t="s">
        <v>954</v>
      </c>
      <c r="C356" s="89" t="s">
        <v>43</v>
      </c>
      <c r="D356" s="94" t="s">
        <v>22</v>
      </c>
      <c r="E356" s="96"/>
      <c r="F356" s="96">
        <v>20000</v>
      </c>
      <c r="G356" s="107">
        <f t="shared" si="10"/>
        <v>37.850400078728832</v>
      </c>
      <c r="H356" s="106">
        <v>528.39599999999996</v>
      </c>
      <c r="I356" s="96">
        <f t="shared" si="11"/>
        <v>7670190</v>
      </c>
      <c r="J356" s="89" t="s">
        <v>98</v>
      </c>
      <c r="K356" s="89" t="s">
        <v>165</v>
      </c>
      <c r="L356" s="29" t="s">
        <v>1005</v>
      </c>
      <c r="M356" s="89" t="s">
        <v>25</v>
      </c>
      <c r="N356" s="89" t="s">
        <v>26</v>
      </c>
    </row>
    <row r="357" spans="1:14" s="114" customFormat="1" x14ac:dyDescent="0.25">
      <c r="A357" s="92">
        <v>43167</v>
      </c>
      <c r="B357" s="89" t="s">
        <v>930</v>
      </c>
      <c r="C357" s="89" t="s">
        <v>21</v>
      </c>
      <c r="D357" s="89" t="s">
        <v>235</v>
      </c>
      <c r="E357" s="96"/>
      <c r="F357" s="96">
        <v>30000</v>
      </c>
      <c r="G357" s="107">
        <f t="shared" si="10"/>
        <v>56.775600118093251</v>
      </c>
      <c r="H357" s="106">
        <v>528.39599999999996</v>
      </c>
      <c r="I357" s="96">
        <f t="shared" si="11"/>
        <v>7640190</v>
      </c>
      <c r="J357" s="89" t="s">
        <v>98</v>
      </c>
      <c r="K357" s="89">
        <v>15</v>
      </c>
      <c r="L357" s="29" t="s">
        <v>1004</v>
      </c>
      <c r="M357" s="89" t="s">
        <v>25</v>
      </c>
      <c r="N357" s="89" t="s">
        <v>34</v>
      </c>
    </row>
    <row r="358" spans="1:14" x14ac:dyDescent="0.25">
      <c r="A358" s="92">
        <v>43167</v>
      </c>
      <c r="B358" s="89" t="s">
        <v>642</v>
      </c>
      <c r="C358" s="89" t="s">
        <v>21</v>
      </c>
      <c r="D358" s="94" t="s">
        <v>22</v>
      </c>
      <c r="E358" s="96"/>
      <c r="F358" s="96">
        <v>300</v>
      </c>
      <c r="G358" s="107">
        <f t="shared" si="10"/>
        <v>0.5677560011809325</v>
      </c>
      <c r="H358" s="106">
        <v>528.39599999999996</v>
      </c>
      <c r="I358" s="96">
        <f t="shared" si="11"/>
        <v>7639890</v>
      </c>
      <c r="J358" s="89" t="s">
        <v>98</v>
      </c>
      <c r="K358" s="89" t="s">
        <v>24</v>
      </c>
      <c r="L358" s="29" t="s">
        <v>1005</v>
      </c>
      <c r="M358" s="89" t="s">
        <v>25</v>
      </c>
      <c r="N358" s="89" t="s">
        <v>26</v>
      </c>
    </row>
    <row r="359" spans="1:14" x14ac:dyDescent="0.25">
      <c r="A359" s="92">
        <v>43167</v>
      </c>
      <c r="B359" s="89" t="s">
        <v>643</v>
      </c>
      <c r="C359" s="89" t="s">
        <v>21</v>
      </c>
      <c r="D359" s="94" t="s">
        <v>22</v>
      </c>
      <c r="E359" s="96"/>
      <c r="F359" s="96">
        <v>600</v>
      </c>
      <c r="G359" s="107">
        <f t="shared" si="10"/>
        <v>1.135512002361865</v>
      </c>
      <c r="H359" s="106">
        <v>528.39599999999996</v>
      </c>
      <c r="I359" s="96">
        <f t="shared" si="11"/>
        <v>7639290</v>
      </c>
      <c r="J359" s="89" t="s">
        <v>98</v>
      </c>
      <c r="K359" s="89" t="s">
        <v>24</v>
      </c>
      <c r="L359" s="29" t="s">
        <v>1005</v>
      </c>
      <c r="M359" s="89" t="s">
        <v>25</v>
      </c>
      <c r="N359" s="89" t="s">
        <v>26</v>
      </c>
    </row>
    <row r="360" spans="1:14" s="114" customFormat="1" x14ac:dyDescent="0.25">
      <c r="A360" s="92">
        <v>43167</v>
      </c>
      <c r="B360" s="89" t="s">
        <v>955</v>
      </c>
      <c r="C360" s="89" t="s">
        <v>43</v>
      </c>
      <c r="D360" s="94" t="s">
        <v>22</v>
      </c>
      <c r="E360" s="96"/>
      <c r="F360" s="96">
        <v>7500</v>
      </c>
      <c r="G360" s="107">
        <f t="shared" si="10"/>
        <v>14.193900029523313</v>
      </c>
      <c r="H360" s="106">
        <v>528.39599999999996</v>
      </c>
      <c r="I360" s="96">
        <f t="shared" si="11"/>
        <v>7631790</v>
      </c>
      <c r="J360" s="89" t="s">
        <v>98</v>
      </c>
      <c r="K360" s="89">
        <v>189</v>
      </c>
      <c r="L360" s="29" t="s">
        <v>1005</v>
      </c>
      <c r="M360" s="89" t="s">
        <v>25</v>
      </c>
      <c r="N360" s="89" t="s">
        <v>34</v>
      </c>
    </row>
    <row r="361" spans="1:14" s="114" customFormat="1" x14ac:dyDescent="0.25">
      <c r="A361" s="92">
        <v>43167</v>
      </c>
      <c r="B361" s="89" t="s">
        <v>644</v>
      </c>
      <c r="C361" s="89" t="s">
        <v>179</v>
      </c>
      <c r="D361" s="89" t="s">
        <v>235</v>
      </c>
      <c r="E361" s="96"/>
      <c r="F361" s="96">
        <v>105000</v>
      </c>
      <c r="G361" s="107">
        <f t="shared" si="10"/>
        <v>198.71460041332639</v>
      </c>
      <c r="H361" s="106">
        <v>528.39599999999996</v>
      </c>
      <c r="I361" s="96">
        <f t="shared" si="11"/>
        <v>7526790</v>
      </c>
      <c r="J361" s="89" t="s">
        <v>98</v>
      </c>
      <c r="K361" s="89" t="s">
        <v>165</v>
      </c>
      <c r="L361" s="29" t="s">
        <v>1004</v>
      </c>
      <c r="M361" s="89" t="s">
        <v>25</v>
      </c>
      <c r="N361" s="89" t="s">
        <v>34</v>
      </c>
    </row>
    <row r="362" spans="1:14" x14ac:dyDescent="0.25">
      <c r="A362" s="92">
        <v>43167</v>
      </c>
      <c r="B362" s="29" t="s">
        <v>725</v>
      </c>
      <c r="C362" s="89" t="s">
        <v>21</v>
      </c>
      <c r="D362" s="29" t="s">
        <v>225</v>
      </c>
      <c r="E362" s="90"/>
      <c r="F362" s="87">
        <v>1000</v>
      </c>
      <c r="G362" s="107">
        <f t="shared" si="10"/>
        <v>1.8925200039364418</v>
      </c>
      <c r="H362" s="106">
        <v>528.39599999999996</v>
      </c>
      <c r="I362" s="96">
        <f t="shared" si="11"/>
        <v>7525790</v>
      </c>
      <c r="J362" s="29" t="s">
        <v>240</v>
      </c>
      <c r="K362" s="29" t="s">
        <v>558</v>
      </c>
      <c r="L362" s="29" t="s">
        <v>1004</v>
      </c>
      <c r="M362" s="89" t="s">
        <v>25</v>
      </c>
      <c r="N362" s="89" t="s">
        <v>26</v>
      </c>
    </row>
    <row r="363" spans="1:14" x14ac:dyDescent="0.25">
      <c r="A363" s="92">
        <v>43167</v>
      </c>
      <c r="B363" s="29" t="s">
        <v>349</v>
      </c>
      <c r="C363" s="29" t="s">
        <v>308</v>
      </c>
      <c r="D363" s="29" t="s">
        <v>225</v>
      </c>
      <c r="E363" s="90"/>
      <c r="F363" s="87">
        <v>1000</v>
      </c>
      <c r="G363" s="107">
        <f t="shared" si="10"/>
        <v>1.8925200039364418</v>
      </c>
      <c r="H363" s="106">
        <v>528.39599999999996</v>
      </c>
      <c r="I363" s="96">
        <f t="shared" si="11"/>
        <v>7524790</v>
      </c>
      <c r="J363" s="29" t="s">
        <v>240</v>
      </c>
      <c r="K363" s="29" t="s">
        <v>558</v>
      </c>
      <c r="L363" s="29" t="s">
        <v>1004</v>
      </c>
      <c r="M363" s="89" t="s">
        <v>25</v>
      </c>
      <c r="N363" s="89" t="s">
        <v>26</v>
      </c>
    </row>
    <row r="364" spans="1:14" x14ac:dyDescent="0.25">
      <c r="A364" s="92">
        <v>43167</v>
      </c>
      <c r="B364" s="29" t="s">
        <v>726</v>
      </c>
      <c r="C364" s="89" t="s">
        <v>21</v>
      </c>
      <c r="D364" s="29" t="s">
        <v>225</v>
      </c>
      <c r="E364" s="90"/>
      <c r="F364" s="87">
        <v>1000</v>
      </c>
      <c r="G364" s="107">
        <f t="shared" si="10"/>
        <v>1.8925200039364418</v>
      </c>
      <c r="H364" s="106">
        <v>528.39599999999996</v>
      </c>
      <c r="I364" s="96">
        <f t="shared" si="11"/>
        <v>7523790</v>
      </c>
      <c r="J364" s="29" t="s">
        <v>240</v>
      </c>
      <c r="K364" s="29" t="s">
        <v>558</v>
      </c>
      <c r="L364" s="29" t="s">
        <v>1004</v>
      </c>
      <c r="M364" s="89" t="s">
        <v>25</v>
      </c>
      <c r="N364" s="89" t="s">
        <v>26</v>
      </c>
    </row>
    <row r="365" spans="1:14" x14ac:dyDescent="0.25">
      <c r="A365" s="92">
        <v>43167</v>
      </c>
      <c r="B365" s="29" t="s">
        <v>727</v>
      </c>
      <c r="C365" s="89" t="s">
        <v>21</v>
      </c>
      <c r="D365" s="29" t="s">
        <v>225</v>
      </c>
      <c r="E365" s="90"/>
      <c r="F365" s="87">
        <v>1000</v>
      </c>
      <c r="G365" s="107">
        <f t="shared" si="10"/>
        <v>1.8925200039364418</v>
      </c>
      <c r="H365" s="106">
        <v>528.39599999999996</v>
      </c>
      <c r="I365" s="96">
        <f t="shared" si="11"/>
        <v>7522790</v>
      </c>
      <c r="J365" s="29" t="s">
        <v>240</v>
      </c>
      <c r="K365" s="29" t="s">
        <v>558</v>
      </c>
      <c r="L365" s="29" t="s">
        <v>1004</v>
      </c>
      <c r="M365" s="89" t="s">
        <v>25</v>
      </c>
      <c r="N365" s="89" t="s">
        <v>26</v>
      </c>
    </row>
    <row r="366" spans="1:14" x14ac:dyDescent="0.25">
      <c r="A366" s="92">
        <v>43167</v>
      </c>
      <c r="B366" s="29" t="s">
        <v>415</v>
      </c>
      <c r="C366" s="89" t="s">
        <v>21</v>
      </c>
      <c r="D366" s="29" t="s">
        <v>225</v>
      </c>
      <c r="E366" s="90"/>
      <c r="F366" s="87">
        <v>1000</v>
      </c>
      <c r="G366" s="107">
        <f t="shared" si="10"/>
        <v>1.8925200039364418</v>
      </c>
      <c r="H366" s="106">
        <v>528.39599999999996</v>
      </c>
      <c r="I366" s="96">
        <f t="shared" si="11"/>
        <v>7521790</v>
      </c>
      <c r="J366" s="29" t="s">
        <v>240</v>
      </c>
      <c r="K366" s="29" t="s">
        <v>558</v>
      </c>
      <c r="L366" s="29" t="s">
        <v>1004</v>
      </c>
      <c r="M366" s="89" t="s">
        <v>25</v>
      </c>
      <c r="N366" s="89" t="s">
        <v>26</v>
      </c>
    </row>
    <row r="367" spans="1:14" x14ac:dyDescent="0.25">
      <c r="A367" s="92">
        <v>43167</v>
      </c>
      <c r="B367" s="29" t="s">
        <v>345</v>
      </c>
      <c r="C367" s="89" t="s">
        <v>21</v>
      </c>
      <c r="D367" s="94" t="s">
        <v>22</v>
      </c>
      <c r="E367" s="87"/>
      <c r="F367" s="87">
        <v>1000</v>
      </c>
      <c r="G367" s="107">
        <f t="shared" si="10"/>
        <v>1.8925200039364418</v>
      </c>
      <c r="H367" s="106">
        <v>528.39599999999996</v>
      </c>
      <c r="I367" s="96">
        <f t="shared" si="11"/>
        <v>7520790</v>
      </c>
      <c r="J367" s="29" t="s">
        <v>251</v>
      </c>
      <c r="K367" s="29" t="s">
        <v>24</v>
      </c>
      <c r="L367" s="29" t="s">
        <v>1005</v>
      </c>
      <c r="M367" s="89" t="s">
        <v>25</v>
      </c>
      <c r="N367" s="89" t="s">
        <v>26</v>
      </c>
    </row>
    <row r="368" spans="1:14" x14ac:dyDescent="0.25">
      <c r="A368" s="92">
        <v>43167</v>
      </c>
      <c r="B368" s="29" t="s">
        <v>349</v>
      </c>
      <c r="C368" s="29" t="s">
        <v>308</v>
      </c>
      <c r="D368" s="94" t="s">
        <v>22</v>
      </c>
      <c r="E368" s="87"/>
      <c r="F368" s="87">
        <v>1000</v>
      </c>
      <c r="G368" s="107">
        <f t="shared" si="10"/>
        <v>1.8925200039364418</v>
      </c>
      <c r="H368" s="106">
        <v>528.39599999999996</v>
      </c>
      <c r="I368" s="96">
        <f t="shared" si="11"/>
        <v>7519790</v>
      </c>
      <c r="J368" s="29" t="s">
        <v>251</v>
      </c>
      <c r="K368" s="29" t="s">
        <v>24</v>
      </c>
      <c r="L368" s="29" t="s">
        <v>1005</v>
      </c>
      <c r="M368" s="89" t="s">
        <v>25</v>
      </c>
      <c r="N368" s="89" t="s">
        <v>26</v>
      </c>
    </row>
    <row r="369" spans="1:14" x14ac:dyDescent="0.25">
      <c r="A369" s="92">
        <v>43167</v>
      </c>
      <c r="B369" s="29" t="s">
        <v>350</v>
      </c>
      <c r="C369" s="89" t="s">
        <v>21</v>
      </c>
      <c r="D369" s="94" t="s">
        <v>22</v>
      </c>
      <c r="E369" s="87"/>
      <c r="F369" s="87">
        <v>1000</v>
      </c>
      <c r="G369" s="107">
        <f t="shared" si="10"/>
        <v>1.8925200039364418</v>
      </c>
      <c r="H369" s="106">
        <v>528.39599999999996</v>
      </c>
      <c r="I369" s="96">
        <f t="shared" si="11"/>
        <v>7518790</v>
      </c>
      <c r="J369" s="29" t="s">
        <v>251</v>
      </c>
      <c r="K369" s="29" t="s">
        <v>24</v>
      </c>
      <c r="L369" s="29" t="s">
        <v>1005</v>
      </c>
      <c r="M369" s="89" t="s">
        <v>25</v>
      </c>
      <c r="N369" s="89" t="s">
        <v>26</v>
      </c>
    </row>
    <row r="370" spans="1:14" s="114" customFormat="1" x14ac:dyDescent="0.25">
      <c r="A370" s="92">
        <v>43167</v>
      </c>
      <c r="B370" s="97" t="s">
        <v>833</v>
      </c>
      <c r="C370" s="89" t="s">
        <v>43</v>
      </c>
      <c r="D370" s="29" t="s">
        <v>225</v>
      </c>
      <c r="E370" s="95"/>
      <c r="F370" s="95">
        <v>15000</v>
      </c>
      <c r="G370" s="107">
        <f t="shared" si="10"/>
        <v>28.387800059046626</v>
      </c>
      <c r="H370" s="106">
        <v>528.39599999999996</v>
      </c>
      <c r="I370" s="96">
        <f t="shared" si="11"/>
        <v>7503790</v>
      </c>
      <c r="J370" s="97" t="s">
        <v>224</v>
      </c>
      <c r="K370" s="97">
        <v>37</v>
      </c>
      <c r="L370" s="29" t="s">
        <v>1004</v>
      </c>
      <c r="M370" s="89" t="s">
        <v>25</v>
      </c>
      <c r="N370" s="89" t="s">
        <v>34</v>
      </c>
    </row>
    <row r="371" spans="1:14" x14ac:dyDescent="0.25">
      <c r="A371" s="92">
        <v>43167</v>
      </c>
      <c r="B371" s="97" t="s">
        <v>834</v>
      </c>
      <c r="C371" s="89" t="s">
        <v>43</v>
      </c>
      <c r="D371" s="29" t="s">
        <v>225</v>
      </c>
      <c r="E371" s="95"/>
      <c r="F371" s="95">
        <v>90000</v>
      </c>
      <c r="G371" s="107">
        <f t="shared" si="10"/>
        <v>170.32680035427975</v>
      </c>
      <c r="H371" s="106">
        <v>528.39599999999996</v>
      </c>
      <c r="I371" s="96">
        <f t="shared" si="11"/>
        <v>7413790</v>
      </c>
      <c r="J371" s="97" t="s">
        <v>224</v>
      </c>
      <c r="K371" s="89" t="s">
        <v>24</v>
      </c>
      <c r="L371" s="29" t="s">
        <v>1004</v>
      </c>
      <c r="M371" s="89" t="s">
        <v>25</v>
      </c>
      <c r="N371" s="89" t="s">
        <v>26</v>
      </c>
    </row>
    <row r="372" spans="1:14" s="114" customFormat="1" x14ac:dyDescent="0.25">
      <c r="A372" s="92">
        <v>43167</v>
      </c>
      <c r="B372" s="29" t="s">
        <v>865</v>
      </c>
      <c r="C372" s="97" t="s">
        <v>908</v>
      </c>
      <c r="D372" s="29" t="s">
        <v>53</v>
      </c>
      <c r="E372" s="90"/>
      <c r="F372" s="87">
        <v>3401</v>
      </c>
      <c r="G372" s="107">
        <f t="shared" si="10"/>
        <v>6.4364605333878382</v>
      </c>
      <c r="H372" s="106">
        <v>528.39599999999996</v>
      </c>
      <c r="I372" s="96">
        <f t="shared" si="11"/>
        <v>7410389</v>
      </c>
      <c r="J372" s="97" t="s">
        <v>253</v>
      </c>
      <c r="K372" s="29">
        <v>3593728</v>
      </c>
      <c r="L372" s="29" t="s">
        <v>1004</v>
      </c>
      <c r="M372" s="89" t="s">
        <v>25</v>
      </c>
      <c r="N372" s="89" t="s">
        <v>34</v>
      </c>
    </row>
    <row r="373" spans="1:14" s="114" customFormat="1" x14ac:dyDescent="0.25">
      <c r="A373" s="92">
        <v>43167</v>
      </c>
      <c r="B373" s="29" t="s">
        <v>867</v>
      </c>
      <c r="C373" s="29" t="s">
        <v>45</v>
      </c>
      <c r="D373" s="94" t="s">
        <v>22</v>
      </c>
      <c r="E373" s="87"/>
      <c r="F373" s="87">
        <v>300000</v>
      </c>
      <c r="G373" s="107">
        <f t="shared" si="10"/>
        <v>567.75600118093257</v>
      </c>
      <c r="H373" s="106">
        <v>528.39599999999996</v>
      </c>
      <c r="I373" s="96">
        <f t="shared" si="11"/>
        <v>7110389</v>
      </c>
      <c r="J373" s="97" t="s">
        <v>253</v>
      </c>
      <c r="K373" s="29">
        <v>3593729</v>
      </c>
      <c r="L373" s="29" t="s">
        <v>1005</v>
      </c>
      <c r="M373" s="89" t="s">
        <v>25</v>
      </c>
      <c r="N373" s="89" t="s">
        <v>34</v>
      </c>
    </row>
    <row r="374" spans="1:14" s="114" customFormat="1" x14ac:dyDescent="0.25">
      <c r="A374" s="92">
        <v>43167</v>
      </c>
      <c r="B374" s="29" t="s">
        <v>868</v>
      </c>
      <c r="C374" s="29" t="s">
        <v>45</v>
      </c>
      <c r="D374" s="94" t="s">
        <v>22</v>
      </c>
      <c r="E374" s="87"/>
      <c r="F374" s="87">
        <v>300000</v>
      </c>
      <c r="G374" s="107">
        <f t="shared" si="10"/>
        <v>567.75600118093257</v>
      </c>
      <c r="H374" s="106">
        <v>528.39599999999996</v>
      </c>
      <c r="I374" s="96">
        <f t="shared" si="11"/>
        <v>6810389</v>
      </c>
      <c r="J374" s="97" t="s">
        <v>253</v>
      </c>
      <c r="K374" s="29">
        <v>3593729</v>
      </c>
      <c r="L374" s="29" t="s">
        <v>1005</v>
      </c>
      <c r="M374" s="89" t="s">
        <v>25</v>
      </c>
      <c r="N374" s="89" t="s">
        <v>34</v>
      </c>
    </row>
    <row r="375" spans="1:14" s="114" customFormat="1" x14ac:dyDescent="0.25">
      <c r="A375" s="92">
        <v>43167</v>
      </c>
      <c r="B375" s="29" t="s">
        <v>869</v>
      </c>
      <c r="C375" s="97" t="s">
        <v>908</v>
      </c>
      <c r="D375" s="29" t="s">
        <v>53</v>
      </c>
      <c r="E375" s="90"/>
      <c r="F375" s="87">
        <v>3401</v>
      </c>
      <c r="G375" s="107">
        <f t="shared" si="10"/>
        <v>6.4364605333878382</v>
      </c>
      <c r="H375" s="106">
        <v>528.39599999999996</v>
      </c>
      <c r="I375" s="96">
        <f t="shared" si="11"/>
        <v>6806988</v>
      </c>
      <c r="J375" s="97" t="s">
        <v>253</v>
      </c>
      <c r="K375" s="29">
        <v>3593729</v>
      </c>
      <c r="L375" s="29" t="s">
        <v>1004</v>
      </c>
      <c r="M375" s="89" t="s">
        <v>25</v>
      </c>
      <c r="N375" s="89" t="s">
        <v>34</v>
      </c>
    </row>
    <row r="376" spans="1:14" s="114" customFormat="1" x14ac:dyDescent="0.25">
      <c r="A376" s="92">
        <v>43167</v>
      </c>
      <c r="B376" s="29" t="s">
        <v>906</v>
      </c>
      <c r="C376" s="29" t="s">
        <v>308</v>
      </c>
      <c r="D376" s="29" t="s">
        <v>225</v>
      </c>
      <c r="E376" s="87"/>
      <c r="F376" s="87">
        <v>250000</v>
      </c>
      <c r="G376" s="107">
        <f t="shared" si="10"/>
        <v>473.13000098411044</v>
      </c>
      <c r="H376" s="106">
        <v>528.39599999999996</v>
      </c>
      <c r="I376" s="96">
        <f t="shared" si="11"/>
        <v>6556988</v>
      </c>
      <c r="J376" s="97" t="s">
        <v>253</v>
      </c>
      <c r="K376" s="29">
        <v>3592872</v>
      </c>
      <c r="L376" s="29" t="s">
        <v>1004</v>
      </c>
      <c r="M376" s="89" t="s">
        <v>25</v>
      </c>
      <c r="N376" s="89" t="s">
        <v>34</v>
      </c>
    </row>
    <row r="377" spans="1:14" s="114" customFormat="1" x14ac:dyDescent="0.25">
      <c r="A377" s="92">
        <v>43167</v>
      </c>
      <c r="B377" s="29" t="s">
        <v>870</v>
      </c>
      <c r="C377" s="97" t="s">
        <v>908</v>
      </c>
      <c r="D377" s="29" t="s">
        <v>53</v>
      </c>
      <c r="E377" s="90"/>
      <c r="F377" s="87">
        <v>3401</v>
      </c>
      <c r="G377" s="107">
        <f t="shared" si="10"/>
        <v>6.4364605333878382</v>
      </c>
      <c r="H377" s="106">
        <v>528.39599999999996</v>
      </c>
      <c r="I377" s="96">
        <f t="shared" si="11"/>
        <v>6553587</v>
      </c>
      <c r="J377" s="97" t="s">
        <v>253</v>
      </c>
      <c r="K377" s="29">
        <v>3592872</v>
      </c>
      <c r="L377" s="29" t="s">
        <v>1004</v>
      </c>
      <c r="M377" s="89" t="s">
        <v>25</v>
      </c>
      <c r="N377" s="89" t="s">
        <v>34</v>
      </c>
    </row>
    <row r="378" spans="1:14" x14ac:dyDescent="0.25">
      <c r="A378" s="92">
        <v>43168</v>
      </c>
      <c r="B378" s="93" t="s">
        <v>67</v>
      </c>
      <c r="C378" s="89" t="s">
        <v>21</v>
      </c>
      <c r="D378" s="94" t="s">
        <v>22</v>
      </c>
      <c r="E378" s="95"/>
      <c r="F378" s="96">
        <v>300</v>
      </c>
      <c r="G378" s="107">
        <f t="shared" si="10"/>
        <v>0.5677560011809325</v>
      </c>
      <c r="H378" s="106">
        <v>528.39599999999996</v>
      </c>
      <c r="I378" s="96">
        <f t="shared" si="11"/>
        <v>6553287</v>
      </c>
      <c r="J378" s="89" t="s">
        <v>23</v>
      </c>
      <c r="K378" s="97" t="s">
        <v>24</v>
      </c>
      <c r="L378" s="29" t="s">
        <v>1005</v>
      </c>
      <c r="M378" s="89" t="s">
        <v>25</v>
      </c>
      <c r="N378" s="89" t="s">
        <v>26</v>
      </c>
    </row>
    <row r="379" spans="1:14" x14ac:dyDescent="0.25">
      <c r="A379" s="92">
        <v>43168</v>
      </c>
      <c r="B379" s="93" t="s">
        <v>62</v>
      </c>
      <c r="C379" s="89" t="s">
        <v>63</v>
      </c>
      <c r="D379" s="94" t="s">
        <v>22</v>
      </c>
      <c r="E379" s="95"/>
      <c r="F379" s="96">
        <v>1000</v>
      </c>
      <c r="G379" s="107">
        <f t="shared" si="10"/>
        <v>1.8925200039364418</v>
      </c>
      <c r="H379" s="106">
        <v>528.39599999999996</v>
      </c>
      <c r="I379" s="96">
        <f t="shared" si="11"/>
        <v>6552287</v>
      </c>
      <c r="J379" s="89" t="s">
        <v>23</v>
      </c>
      <c r="K379" s="97" t="s">
        <v>24</v>
      </c>
      <c r="L379" s="29" t="s">
        <v>1005</v>
      </c>
      <c r="M379" s="89" t="s">
        <v>25</v>
      </c>
      <c r="N379" s="89" t="s">
        <v>26</v>
      </c>
    </row>
    <row r="380" spans="1:14" x14ac:dyDescent="0.25">
      <c r="A380" s="92">
        <v>43168</v>
      </c>
      <c r="B380" s="93" t="s">
        <v>68</v>
      </c>
      <c r="C380" s="89" t="s">
        <v>21</v>
      </c>
      <c r="D380" s="94" t="s">
        <v>22</v>
      </c>
      <c r="E380" s="95"/>
      <c r="F380" s="96">
        <v>300</v>
      </c>
      <c r="G380" s="107">
        <f t="shared" si="10"/>
        <v>0.5677560011809325</v>
      </c>
      <c r="H380" s="106">
        <v>528.39599999999996</v>
      </c>
      <c r="I380" s="96">
        <f t="shared" si="11"/>
        <v>6551987</v>
      </c>
      <c r="J380" s="89" t="s">
        <v>23</v>
      </c>
      <c r="K380" s="97" t="s">
        <v>24</v>
      </c>
      <c r="L380" s="29" t="s">
        <v>1005</v>
      </c>
      <c r="M380" s="89" t="s">
        <v>25</v>
      </c>
      <c r="N380" s="89" t="s">
        <v>26</v>
      </c>
    </row>
    <row r="381" spans="1:14" x14ac:dyDescent="0.25">
      <c r="A381" s="92">
        <v>43168</v>
      </c>
      <c r="B381" s="93" t="s">
        <v>69</v>
      </c>
      <c r="C381" s="89" t="s">
        <v>21</v>
      </c>
      <c r="D381" s="94" t="s">
        <v>22</v>
      </c>
      <c r="E381" s="95"/>
      <c r="F381" s="96">
        <v>300</v>
      </c>
      <c r="G381" s="107">
        <f t="shared" si="10"/>
        <v>0.5677560011809325</v>
      </c>
      <c r="H381" s="106">
        <v>528.39599999999996</v>
      </c>
      <c r="I381" s="96">
        <f t="shared" si="11"/>
        <v>6551687</v>
      </c>
      <c r="J381" s="89" t="s">
        <v>23</v>
      </c>
      <c r="K381" s="97" t="s">
        <v>24</v>
      </c>
      <c r="L381" s="29" t="s">
        <v>1005</v>
      </c>
      <c r="M381" s="89" t="s">
        <v>25</v>
      </c>
      <c r="N381" s="89" t="s">
        <v>26</v>
      </c>
    </row>
    <row r="382" spans="1:14" x14ac:dyDescent="0.25">
      <c r="A382" s="92">
        <v>43168</v>
      </c>
      <c r="B382" s="93" t="s">
        <v>62</v>
      </c>
      <c r="C382" s="89" t="s">
        <v>63</v>
      </c>
      <c r="D382" s="94" t="s">
        <v>22</v>
      </c>
      <c r="E382" s="95"/>
      <c r="F382" s="96">
        <v>1000</v>
      </c>
      <c r="G382" s="107">
        <f t="shared" si="10"/>
        <v>1.8925200039364418</v>
      </c>
      <c r="H382" s="106">
        <v>528.39599999999996</v>
      </c>
      <c r="I382" s="96">
        <f t="shared" si="11"/>
        <v>6550687</v>
      </c>
      <c r="J382" s="89" t="s">
        <v>23</v>
      </c>
      <c r="K382" s="97" t="s">
        <v>24</v>
      </c>
      <c r="L382" s="29" t="s">
        <v>1005</v>
      </c>
      <c r="M382" s="89" t="s">
        <v>25</v>
      </c>
      <c r="N382" s="89" t="s">
        <v>26</v>
      </c>
    </row>
    <row r="383" spans="1:14" x14ac:dyDescent="0.25">
      <c r="A383" s="92">
        <v>43168</v>
      </c>
      <c r="B383" s="93" t="s">
        <v>65</v>
      </c>
      <c r="C383" s="89" t="s">
        <v>21</v>
      </c>
      <c r="D383" s="94" t="s">
        <v>22</v>
      </c>
      <c r="E383" s="95"/>
      <c r="F383" s="96">
        <v>300</v>
      </c>
      <c r="G383" s="107">
        <f t="shared" si="10"/>
        <v>0.5677560011809325</v>
      </c>
      <c r="H383" s="106">
        <v>528.39599999999996</v>
      </c>
      <c r="I383" s="96">
        <f t="shared" si="11"/>
        <v>6550387</v>
      </c>
      <c r="J383" s="89" t="s">
        <v>23</v>
      </c>
      <c r="K383" s="97" t="s">
        <v>24</v>
      </c>
      <c r="L383" s="29" t="s">
        <v>1005</v>
      </c>
      <c r="M383" s="89" t="s">
        <v>25</v>
      </c>
      <c r="N383" s="89" t="s">
        <v>26</v>
      </c>
    </row>
    <row r="384" spans="1:14" s="114" customFormat="1" x14ac:dyDescent="0.25">
      <c r="A384" s="92">
        <v>43168</v>
      </c>
      <c r="B384" s="29" t="s">
        <v>938</v>
      </c>
      <c r="C384" s="89" t="s">
        <v>43</v>
      </c>
      <c r="D384" s="94" t="s">
        <v>22</v>
      </c>
      <c r="E384" s="87"/>
      <c r="F384" s="87">
        <v>180000</v>
      </c>
      <c r="G384" s="107">
        <f t="shared" si="10"/>
        <v>340.65360070855951</v>
      </c>
      <c r="H384" s="106">
        <v>528.39599999999996</v>
      </c>
      <c r="I384" s="96">
        <f t="shared" si="11"/>
        <v>6370387</v>
      </c>
      <c r="J384" s="29" t="s">
        <v>95</v>
      </c>
      <c r="K384" s="29">
        <v>9</v>
      </c>
      <c r="L384" s="29" t="s">
        <v>1005</v>
      </c>
      <c r="M384" s="89" t="s">
        <v>25</v>
      </c>
      <c r="N384" s="29" t="s">
        <v>34</v>
      </c>
    </row>
    <row r="385" spans="1:14" s="114" customFormat="1" x14ac:dyDescent="0.25">
      <c r="A385" s="92">
        <v>43168</v>
      </c>
      <c r="B385" s="29" t="s">
        <v>1008</v>
      </c>
      <c r="C385" s="29" t="s">
        <v>45</v>
      </c>
      <c r="D385" s="94" t="s">
        <v>22</v>
      </c>
      <c r="E385" s="87"/>
      <c r="F385" s="87">
        <v>30000</v>
      </c>
      <c r="G385" s="107">
        <f t="shared" si="10"/>
        <v>56.775600118093251</v>
      </c>
      <c r="H385" s="106">
        <v>528.39599999999996</v>
      </c>
      <c r="I385" s="96">
        <f t="shared" si="11"/>
        <v>6340387</v>
      </c>
      <c r="J385" s="29" t="s">
        <v>95</v>
      </c>
      <c r="K385" s="29">
        <v>10</v>
      </c>
      <c r="L385" s="29" t="s">
        <v>1005</v>
      </c>
      <c r="M385" s="89" t="s">
        <v>25</v>
      </c>
      <c r="N385" s="29" t="s">
        <v>34</v>
      </c>
    </row>
    <row r="386" spans="1:14" x14ac:dyDescent="0.25">
      <c r="A386" s="92">
        <v>43168</v>
      </c>
      <c r="B386" s="29" t="s">
        <v>135</v>
      </c>
      <c r="C386" s="89" t="s">
        <v>43</v>
      </c>
      <c r="D386" s="94" t="s">
        <v>22</v>
      </c>
      <c r="E386" s="87"/>
      <c r="F386" s="87">
        <v>80000</v>
      </c>
      <c r="G386" s="107">
        <f t="shared" si="10"/>
        <v>151.40160031491533</v>
      </c>
      <c r="H386" s="106">
        <v>528.39599999999996</v>
      </c>
      <c r="I386" s="96">
        <f t="shared" si="11"/>
        <v>6260387</v>
      </c>
      <c r="J386" s="29" t="s">
        <v>95</v>
      </c>
      <c r="K386" s="29" t="s">
        <v>24</v>
      </c>
      <c r="L386" s="29" t="s">
        <v>1005</v>
      </c>
      <c r="M386" s="89" t="s">
        <v>25</v>
      </c>
      <c r="N386" s="29" t="s">
        <v>26</v>
      </c>
    </row>
    <row r="387" spans="1:14" x14ac:dyDescent="0.25">
      <c r="A387" s="92">
        <v>43168</v>
      </c>
      <c r="B387" s="29" t="s">
        <v>136</v>
      </c>
      <c r="C387" s="89" t="s">
        <v>21</v>
      </c>
      <c r="D387" s="94" t="s">
        <v>22</v>
      </c>
      <c r="E387" s="87"/>
      <c r="F387" s="87">
        <v>500</v>
      </c>
      <c r="G387" s="107">
        <f t="shared" si="10"/>
        <v>0.94626000196822091</v>
      </c>
      <c r="H387" s="106">
        <v>528.39599999999996</v>
      </c>
      <c r="I387" s="96">
        <f t="shared" si="11"/>
        <v>6259887</v>
      </c>
      <c r="J387" s="29" t="s">
        <v>95</v>
      </c>
      <c r="K387" s="29" t="s">
        <v>24</v>
      </c>
      <c r="L387" s="29" t="s">
        <v>1005</v>
      </c>
      <c r="M387" s="89" t="s">
        <v>25</v>
      </c>
      <c r="N387" s="29" t="s">
        <v>26</v>
      </c>
    </row>
    <row r="388" spans="1:14" s="114" customFormat="1" x14ac:dyDescent="0.25">
      <c r="A388" s="92">
        <v>43168</v>
      </c>
      <c r="B388" s="29" t="s">
        <v>137</v>
      </c>
      <c r="C388" s="89" t="s">
        <v>21</v>
      </c>
      <c r="D388" s="94" t="s">
        <v>22</v>
      </c>
      <c r="E388" s="87"/>
      <c r="F388" s="87">
        <v>10000</v>
      </c>
      <c r="G388" s="107">
        <f t="shared" si="10"/>
        <v>18.925200039364416</v>
      </c>
      <c r="H388" s="106">
        <v>528.39599999999996</v>
      </c>
      <c r="I388" s="96">
        <f t="shared" si="11"/>
        <v>6249887</v>
      </c>
      <c r="J388" s="29" t="s">
        <v>95</v>
      </c>
      <c r="K388" s="29" t="s">
        <v>99</v>
      </c>
      <c r="L388" s="29" t="s">
        <v>1005</v>
      </c>
      <c r="M388" s="89" t="s">
        <v>25</v>
      </c>
      <c r="N388" s="29" t="s">
        <v>34</v>
      </c>
    </row>
    <row r="389" spans="1:14" x14ac:dyDescent="0.25">
      <c r="A389" s="92">
        <v>43168</v>
      </c>
      <c r="B389" s="29" t="s">
        <v>138</v>
      </c>
      <c r="C389" s="89" t="s">
        <v>21</v>
      </c>
      <c r="D389" s="94" t="s">
        <v>22</v>
      </c>
      <c r="E389" s="87"/>
      <c r="F389" s="87">
        <v>300</v>
      </c>
      <c r="G389" s="107">
        <f t="shared" si="10"/>
        <v>0.5677560011809325</v>
      </c>
      <c r="H389" s="106">
        <v>528.39599999999996</v>
      </c>
      <c r="I389" s="96">
        <f t="shared" si="11"/>
        <v>6249587</v>
      </c>
      <c r="J389" s="29" t="s">
        <v>95</v>
      </c>
      <c r="K389" s="29" t="s">
        <v>24</v>
      </c>
      <c r="L389" s="29" t="s">
        <v>1005</v>
      </c>
      <c r="M389" s="89" t="s">
        <v>25</v>
      </c>
      <c r="N389" s="29" t="s">
        <v>26</v>
      </c>
    </row>
    <row r="390" spans="1:14" x14ac:dyDescent="0.25">
      <c r="A390" s="92">
        <v>43168</v>
      </c>
      <c r="B390" s="29" t="s">
        <v>139</v>
      </c>
      <c r="C390" s="89" t="s">
        <v>21</v>
      </c>
      <c r="D390" s="94" t="s">
        <v>22</v>
      </c>
      <c r="E390" s="87"/>
      <c r="F390" s="87">
        <v>300</v>
      </c>
      <c r="G390" s="107">
        <f t="shared" si="10"/>
        <v>0.5677560011809325</v>
      </c>
      <c r="H390" s="106">
        <v>528.39599999999996</v>
      </c>
      <c r="I390" s="96">
        <f t="shared" si="11"/>
        <v>6249287</v>
      </c>
      <c r="J390" s="29" t="s">
        <v>95</v>
      </c>
      <c r="K390" s="29" t="s">
        <v>24</v>
      </c>
      <c r="L390" s="29" t="s">
        <v>1005</v>
      </c>
      <c r="M390" s="89" t="s">
        <v>25</v>
      </c>
      <c r="N390" s="29" t="s">
        <v>26</v>
      </c>
    </row>
    <row r="391" spans="1:14" x14ac:dyDescent="0.25">
      <c r="A391" s="92">
        <v>43168</v>
      </c>
      <c r="B391" s="29" t="s">
        <v>140</v>
      </c>
      <c r="C391" s="89" t="s">
        <v>21</v>
      </c>
      <c r="D391" s="94" t="s">
        <v>22</v>
      </c>
      <c r="E391" s="87"/>
      <c r="F391" s="87">
        <v>300</v>
      </c>
      <c r="G391" s="107">
        <f t="shared" si="10"/>
        <v>0.5677560011809325</v>
      </c>
      <c r="H391" s="106">
        <v>528.39599999999996</v>
      </c>
      <c r="I391" s="96">
        <f t="shared" si="11"/>
        <v>6248987</v>
      </c>
      <c r="J391" s="29" t="s">
        <v>95</v>
      </c>
      <c r="K391" s="29" t="s">
        <v>24</v>
      </c>
      <c r="L391" s="29" t="s">
        <v>1005</v>
      </c>
      <c r="M391" s="89" t="s">
        <v>25</v>
      </c>
      <c r="N391" s="29" t="s">
        <v>26</v>
      </c>
    </row>
    <row r="392" spans="1:14" x14ac:dyDescent="0.25">
      <c r="A392" s="92">
        <v>43168</v>
      </c>
      <c r="B392" s="29" t="s">
        <v>919</v>
      </c>
      <c r="C392" s="29" t="s">
        <v>63</v>
      </c>
      <c r="D392" s="94" t="s">
        <v>22</v>
      </c>
      <c r="E392" s="87"/>
      <c r="F392" s="87">
        <v>2000</v>
      </c>
      <c r="G392" s="107">
        <f t="shared" si="10"/>
        <v>3.7850400078728836</v>
      </c>
      <c r="H392" s="106">
        <v>528.39599999999996</v>
      </c>
      <c r="I392" s="96">
        <f t="shared" si="11"/>
        <v>6246987</v>
      </c>
      <c r="J392" s="29" t="s">
        <v>95</v>
      </c>
      <c r="K392" s="29" t="s">
        <v>24</v>
      </c>
      <c r="L392" s="29" t="s">
        <v>1005</v>
      </c>
      <c r="M392" s="89" t="s">
        <v>25</v>
      </c>
      <c r="N392" s="29" t="s">
        <v>26</v>
      </c>
    </row>
    <row r="393" spans="1:14" x14ac:dyDescent="0.25">
      <c r="A393" s="92">
        <v>43168</v>
      </c>
      <c r="B393" s="29" t="s">
        <v>141</v>
      </c>
      <c r="C393" s="89" t="s">
        <v>21</v>
      </c>
      <c r="D393" s="94" t="s">
        <v>22</v>
      </c>
      <c r="E393" s="87"/>
      <c r="F393" s="87">
        <v>300</v>
      </c>
      <c r="G393" s="107">
        <f t="shared" si="10"/>
        <v>0.5677560011809325</v>
      </c>
      <c r="H393" s="106">
        <v>528.39599999999996</v>
      </c>
      <c r="I393" s="96">
        <f t="shared" si="11"/>
        <v>6246687</v>
      </c>
      <c r="J393" s="29" t="s">
        <v>95</v>
      </c>
      <c r="K393" s="29" t="s">
        <v>24</v>
      </c>
      <c r="L393" s="29" t="s">
        <v>1005</v>
      </c>
      <c r="M393" s="89" t="s">
        <v>25</v>
      </c>
      <c r="N393" s="29" t="s">
        <v>26</v>
      </c>
    </row>
    <row r="394" spans="1:14" x14ac:dyDescent="0.25">
      <c r="A394" s="92">
        <v>43168</v>
      </c>
      <c r="B394" s="29" t="s">
        <v>143</v>
      </c>
      <c r="C394" s="89" t="s">
        <v>21</v>
      </c>
      <c r="D394" s="94" t="s">
        <v>22</v>
      </c>
      <c r="E394" s="87"/>
      <c r="F394" s="87">
        <v>300</v>
      </c>
      <c r="G394" s="107">
        <f t="shared" si="10"/>
        <v>0.5677560011809325</v>
      </c>
      <c r="H394" s="106">
        <v>528.39599999999996</v>
      </c>
      <c r="I394" s="96">
        <f t="shared" si="11"/>
        <v>6246387</v>
      </c>
      <c r="J394" s="29" t="s">
        <v>95</v>
      </c>
      <c r="K394" s="29" t="s">
        <v>24</v>
      </c>
      <c r="L394" s="29" t="s">
        <v>1005</v>
      </c>
      <c r="M394" s="89" t="s">
        <v>25</v>
      </c>
      <c r="N394" s="29" t="s">
        <v>26</v>
      </c>
    </row>
    <row r="395" spans="1:14" s="114" customFormat="1" x14ac:dyDescent="0.25">
      <c r="A395" s="92">
        <v>43168</v>
      </c>
      <c r="B395" s="29" t="s">
        <v>939</v>
      </c>
      <c r="C395" s="89" t="s">
        <v>43</v>
      </c>
      <c r="D395" s="94" t="s">
        <v>22</v>
      </c>
      <c r="E395" s="87"/>
      <c r="F395" s="87">
        <v>15000</v>
      </c>
      <c r="G395" s="107">
        <f t="shared" si="10"/>
        <v>28.387800059046626</v>
      </c>
      <c r="H395" s="106">
        <v>528.39599999999996</v>
      </c>
      <c r="I395" s="96">
        <f t="shared" si="11"/>
        <v>6231387</v>
      </c>
      <c r="J395" s="29" t="s">
        <v>95</v>
      </c>
      <c r="K395" s="29">
        <v>396</v>
      </c>
      <c r="L395" s="29" t="s">
        <v>1005</v>
      </c>
      <c r="M395" s="89" t="s">
        <v>25</v>
      </c>
      <c r="N395" s="29" t="s">
        <v>34</v>
      </c>
    </row>
    <row r="396" spans="1:14" x14ac:dyDescent="0.25">
      <c r="A396" s="92">
        <v>43168</v>
      </c>
      <c r="B396" s="29" t="s">
        <v>144</v>
      </c>
      <c r="C396" s="89" t="s">
        <v>43</v>
      </c>
      <c r="D396" s="94" t="s">
        <v>22</v>
      </c>
      <c r="E396" s="87"/>
      <c r="F396" s="87">
        <v>20000</v>
      </c>
      <c r="G396" s="107">
        <f t="shared" si="10"/>
        <v>37.850400078728832</v>
      </c>
      <c r="H396" s="106">
        <v>528.39599999999996</v>
      </c>
      <c r="I396" s="96">
        <f t="shared" si="11"/>
        <v>6211387</v>
      </c>
      <c r="J396" s="29" t="s">
        <v>95</v>
      </c>
      <c r="K396" s="29" t="s">
        <v>24</v>
      </c>
      <c r="L396" s="29" t="s">
        <v>1005</v>
      </c>
      <c r="M396" s="89" t="s">
        <v>25</v>
      </c>
      <c r="N396" s="29" t="s">
        <v>26</v>
      </c>
    </row>
    <row r="397" spans="1:14" x14ac:dyDescent="0.25">
      <c r="A397" s="92">
        <v>43168</v>
      </c>
      <c r="B397" s="89" t="s">
        <v>172</v>
      </c>
      <c r="C397" s="89" t="s">
        <v>21</v>
      </c>
      <c r="D397" s="94" t="s">
        <v>22</v>
      </c>
      <c r="E397" s="87"/>
      <c r="F397" s="96">
        <v>250</v>
      </c>
      <c r="G397" s="107">
        <f t="shared" ref="G397:G460" si="12">+F397/H397</f>
        <v>0.47313000098411045</v>
      </c>
      <c r="H397" s="106">
        <v>528.39599999999996</v>
      </c>
      <c r="I397" s="96">
        <f t="shared" si="11"/>
        <v>6211137</v>
      </c>
      <c r="J397" s="89" t="s">
        <v>164</v>
      </c>
      <c r="K397" s="29" t="s">
        <v>24</v>
      </c>
      <c r="L397" s="29" t="s">
        <v>1005</v>
      </c>
      <c r="M397" s="89" t="s">
        <v>25</v>
      </c>
      <c r="N397" s="29" t="s">
        <v>26</v>
      </c>
    </row>
    <row r="398" spans="1:14" x14ac:dyDescent="0.25">
      <c r="A398" s="92">
        <v>43168</v>
      </c>
      <c r="B398" s="89" t="s">
        <v>173</v>
      </c>
      <c r="C398" s="89" t="s">
        <v>21</v>
      </c>
      <c r="D398" s="94" t="s">
        <v>22</v>
      </c>
      <c r="E398" s="87"/>
      <c r="F398" s="96">
        <v>250</v>
      </c>
      <c r="G398" s="107">
        <f t="shared" si="12"/>
        <v>0.47313000098411045</v>
      </c>
      <c r="H398" s="106">
        <v>528.39599999999996</v>
      </c>
      <c r="I398" s="96">
        <f t="shared" ref="I398:I461" si="13">+I397+E398-F398</f>
        <v>6210887</v>
      </c>
      <c r="J398" s="89" t="s">
        <v>164</v>
      </c>
      <c r="K398" s="29" t="s">
        <v>24</v>
      </c>
      <c r="L398" s="29" t="s">
        <v>1005</v>
      </c>
      <c r="M398" s="89" t="s">
        <v>25</v>
      </c>
      <c r="N398" s="29" t="s">
        <v>26</v>
      </c>
    </row>
    <row r="399" spans="1:14" s="114" customFormat="1" x14ac:dyDescent="0.25">
      <c r="A399" s="92">
        <v>43168</v>
      </c>
      <c r="B399" s="89" t="s">
        <v>921</v>
      </c>
      <c r="C399" s="89" t="s">
        <v>626</v>
      </c>
      <c r="D399" s="89" t="s">
        <v>53</v>
      </c>
      <c r="E399" s="87"/>
      <c r="F399" s="96">
        <v>3000</v>
      </c>
      <c r="G399" s="107">
        <f t="shared" si="12"/>
        <v>5.6775600118093257</v>
      </c>
      <c r="H399" s="106">
        <v>528.39599999999996</v>
      </c>
      <c r="I399" s="96">
        <f t="shared" si="13"/>
        <v>6207887</v>
      </c>
      <c r="J399" s="89" t="s">
        <v>164</v>
      </c>
      <c r="K399" s="29" t="s">
        <v>165</v>
      </c>
      <c r="L399" s="29" t="s">
        <v>1004</v>
      </c>
      <c r="M399" s="89" t="s">
        <v>25</v>
      </c>
      <c r="N399" s="29" t="s">
        <v>34</v>
      </c>
    </row>
    <row r="400" spans="1:14" x14ac:dyDescent="0.25">
      <c r="A400" s="92">
        <v>43168</v>
      </c>
      <c r="B400" s="89" t="s">
        <v>174</v>
      </c>
      <c r="C400" s="89" t="s">
        <v>21</v>
      </c>
      <c r="D400" s="94" t="s">
        <v>22</v>
      </c>
      <c r="E400" s="87"/>
      <c r="F400" s="96">
        <v>250</v>
      </c>
      <c r="G400" s="107">
        <f t="shared" si="12"/>
        <v>0.47313000098411045</v>
      </c>
      <c r="H400" s="106">
        <v>528.39599999999996</v>
      </c>
      <c r="I400" s="96">
        <f t="shared" si="13"/>
        <v>6207637</v>
      </c>
      <c r="J400" s="89" t="s">
        <v>164</v>
      </c>
      <c r="K400" s="29" t="s">
        <v>24</v>
      </c>
      <c r="L400" s="29" t="s">
        <v>1005</v>
      </c>
      <c r="M400" s="89" t="s">
        <v>25</v>
      </c>
      <c r="N400" s="29" t="s">
        <v>26</v>
      </c>
    </row>
    <row r="401" spans="1:14" x14ac:dyDescent="0.25">
      <c r="A401" s="92">
        <v>43168</v>
      </c>
      <c r="B401" s="89" t="s">
        <v>172</v>
      </c>
      <c r="C401" s="89" t="s">
        <v>21</v>
      </c>
      <c r="D401" s="94" t="s">
        <v>22</v>
      </c>
      <c r="E401" s="87"/>
      <c r="F401" s="96">
        <v>250</v>
      </c>
      <c r="G401" s="107">
        <f t="shared" si="12"/>
        <v>0.47313000098411045</v>
      </c>
      <c r="H401" s="106">
        <v>528.39599999999996</v>
      </c>
      <c r="I401" s="96">
        <f t="shared" si="13"/>
        <v>6207387</v>
      </c>
      <c r="J401" s="89" t="s">
        <v>164</v>
      </c>
      <c r="K401" s="29" t="s">
        <v>24</v>
      </c>
      <c r="L401" s="29" t="s">
        <v>1005</v>
      </c>
      <c r="M401" s="89" t="s">
        <v>25</v>
      </c>
      <c r="N401" s="29" t="s">
        <v>26</v>
      </c>
    </row>
    <row r="402" spans="1:14" x14ac:dyDescent="0.25">
      <c r="A402" s="92">
        <v>43168</v>
      </c>
      <c r="B402" s="89" t="s">
        <v>171</v>
      </c>
      <c r="C402" s="89" t="s">
        <v>21</v>
      </c>
      <c r="D402" s="94" t="s">
        <v>22</v>
      </c>
      <c r="E402" s="87"/>
      <c r="F402" s="96">
        <v>250</v>
      </c>
      <c r="G402" s="107">
        <f t="shared" si="12"/>
        <v>0.47313000098411045</v>
      </c>
      <c r="H402" s="106">
        <v>528.39599999999996</v>
      </c>
      <c r="I402" s="96">
        <f t="shared" si="13"/>
        <v>6207137</v>
      </c>
      <c r="J402" s="89" t="s">
        <v>164</v>
      </c>
      <c r="K402" s="29" t="s">
        <v>24</v>
      </c>
      <c r="L402" s="29" t="s">
        <v>1005</v>
      </c>
      <c r="M402" s="89" t="s">
        <v>25</v>
      </c>
      <c r="N402" s="29" t="s">
        <v>26</v>
      </c>
    </row>
    <row r="403" spans="1:14" s="114" customFormat="1" x14ac:dyDescent="0.25">
      <c r="A403" s="92">
        <v>43168</v>
      </c>
      <c r="B403" s="29" t="s">
        <v>254</v>
      </c>
      <c r="C403" s="29" t="s">
        <v>179</v>
      </c>
      <c r="D403" s="29" t="s">
        <v>235</v>
      </c>
      <c r="E403" s="87"/>
      <c r="F403" s="87">
        <v>50000</v>
      </c>
      <c r="G403" s="107">
        <f t="shared" si="12"/>
        <v>94.626000196822091</v>
      </c>
      <c r="H403" s="106">
        <v>528.39599999999996</v>
      </c>
      <c r="I403" s="96">
        <f t="shared" si="13"/>
        <v>6157137</v>
      </c>
      <c r="J403" s="29" t="s">
        <v>109</v>
      </c>
      <c r="K403" s="29">
        <v>16</v>
      </c>
      <c r="L403" s="29" t="s">
        <v>1004</v>
      </c>
      <c r="M403" s="89" t="s">
        <v>25</v>
      </c>
      <c r="N403" s="89" t="s">
        <v>34</v>
      </c>
    </row>
    <row r="404" spans="1:14" s="114" customFormat="1" x14ac:dyDescent="0.25">
      <c r="A404" s="92">
        <v>43168</v>
      </c>
      <c r="B404" s="29" t="s">
        <v>255</v>
      </c>
      <c r="C404" s="29" t="s">
        <v>179</v>
      </c>
      <c r="D404" s="29" t="s">
        <v>235</v>
      </c>
      <c r="E404" s="87"/>
      <c r="F404" s="87">
        <v>50000</v>
      </c>
      <c r="G404" s="107">
        <f t="shared" si="12"/>
        <v>94.626000196822091</v>
      </c>
      <c r="H404" s="106">
        <v>528.39599999999996</v>
      </c>
      <c r="I404" s="96">
        <f t="shared" si="13"/>
        <v>6107137</v>
      </c>
      <c r="J404" s="29" t="s">
        <v>109</v>
      </c>
      <c r="K404" s="29">
        <v>18</v>
      </c>
      <c r="L404" s="29" t="s">
        <v>1004</v>
      </c>
      <c r="M404" s="89" t="s">
        <v>25</v>
      </c>
      <c r="N404" s="89" t="s">
        <v>34</v>
      </c>
    </row>
    <row r="405" spans="1:14" s="114" customFormat="1" x14ac:dyDescent="0.25">
      <c r="A405" s="92">
        <v>43168</v>
      </c>
      <c r="B405" s="29" t="s">
        <v>257</v>
      </c>
      <c r="C405" s="29" t="s">
        <v>45</v>
      </c>
      <c r="D405" s="94" t="s">
        <v>22</v>
      </c>
      <c r="E405" s="87"/>
      <c r="F405" s="87">
        <v>15000</v>
      </c>
      <c r="G405" s="107">
        <f t="shared" si="12"/>
        <v>28.387800059046626</v>
      </c>
      <c r="H405" s="106">
        <v>528.39599999999996</v>
      </c>
      <c r="I405" s="96">
        <f t="shared" si="13"/>
        <v>6092137</v>
      </c>
      <c r="J405" s="29" t="s">
        <v>95</v>
      </c>
      <c r="K405" s="29" t="s">
        <v>258</v>
      </c>
      <c r="L405" s="29" t="s">
        <v>1005</v>
      </c>
      <c r="M405" s="89" t="s">
        <v>25</v>
      </c>
      <c r="N405" s="89" t="s">
        <v>34</v>
      </c>
    </row>
    <row r="406" spans="1:14" s="114" customFormat="1" x14ac:dyDescent="0.25">
      <c r="A406" s="92">
        <v>43168</v>
      </c>
      <c r="B406" s="29" t="s">
        <v>260</v>
      </c>
      <c r="C406" s="29" t="s">
        <v>223</v>
      </c>
      <c r="D406" s="29" t="s">
        <v>53</v>
      </c>
      <c r="E406" s="87"/>
      <c r="F406" s="87">
        <v>4000</v>
      </c>
      <c r="G406" s="107">
        <f t="shared" si="12"/>
        <v>7.5700800157457673</v>
      </c>
      <c r="H406" s="106">
        <v>528.39599999999996</v>
      </c>
      <c r="I406" s="96">
        <f t="shared" si="13"/>
        <v>6088137</v>
      </c>
      <c r="J406" s="29" t="s">
        <v>109</v>
      </c>
      <c r="K406" s="29" t="s">
        <v>259</v>
      </c>
      <c r="L406" s="29" t="s">
        <v>1004</v>
      </c>
      <c r="M406" s="89" t="s">
        <v>25</v>
      </c>
      <c r="N406" s="89" t="s">
        <v>34</v>
      </c>
    </row>
    <row r="407" spans="1:14" x14ac:dyDescent="0.25">
      <c r="A407" s="92">
        <v>43168</v>
      </c>
      <c r="B407" s="29" t="s">
        <v>324</v>
      </c>
      <c r="C407" s="89" t="s">
        <v>21</v>
      </c>
      <c r="D407" s="94" t="s">
        <v>22</v>
      </c>
      <c r="E407" s="87"/>
      <c r="F407" s="87">
        <v>2000</v>
      </c>
      <c r="G407" s="107">
        <f t="shared" si="12"/>
        <v>3.7850400078728836</v>
      </c>
      <c r="H407" s="106">
        <v>528.39599999999996</v>
      </c>
      <c r="I407" s="96">
        <f t="shared" si="13"/>
        <v>6086137</v>
      </c>
      <c r="J407" s="29" t="s">
        <v>310</v>
      </c>
      <c r="K407" s="29" t="s">
        <v>24</v>
      </c>
      <c r="L407" s="29" t="s">
        <v>1005</v>
      </c>
      <c r="M407" s="89" t="s">
        <v>25</v>
      </c>
      <c r="N407" s="29" t="s">
        <v>26</v>
      </c>
    </row>
    <row r="408" spans="1:14" x14ac:dyDescent="0.25">
      <c r="A408" s="92">
        <v>43168</v>
      </c>
      <c r="B408" s="89" t="s">
        <v>341</v>
      </c>
      <c r="C408" s="89" t="s">
        <v>21</v>
      </c>
      <c r="D408" s="29" t="s">
        <v>219</v>
      </c>
      <c r="E408" s="88"/>
      <c r="F408" s="88">
        <v>4000</v>
      </c>
      <c r="G408" s="107">
        <f t="shared" si="12"/>
        <v>7.5700800157457673</v>
      </c>
      <c r="H408" s="106">
        <v>528.39599999999996</v>
      </c>
      <c r="I408" s="96">
        <f t="shared" si="13"/>
        <v>6082137</v>
      </c>
      <c r="J408" s="89" t="s">
        <v>340</v>
      </c>
      <c r="K408" s="29" t="s">
        <v>24</v>
      </c>
      <c r="L408" s="29" t="s">
        <v>1005</v>
      </c>
      <c r="M408" s="89" t="s">
        <v>25</v>
      </c>
      <c r="N408" s="29" t="s">
        <v>26</v>
      </c>
    </row>
    <row r="409" spans="1:14" x14ac:dyDescent="0.25">
      <c r="A409" s="92">
        <v>43168</v>
      </c>
      <c r="B409" s="29" t="s">
        <v>172</v>
      </c>
      <c r="C409" s="89" t="s">
        <v>21</v>
      </c>
      <c r="D409" s="94" t="s">
        <v>22</v>
      </c>
      <c r="E409" s="87"/>
      <c r="F409" s="87">
        <v>300</v>
      </c>
      <c r="G409" s="107">
        <f t="shared" si="12"/>
        <v>0.5677560011809325</v>
      </c>
      <c r="H409" s="106">
        <v>528.39599999999996</v>
      </c>
      <c r="I409" s="96">
        <f t="shared" si="13"/>
        <v>6081837</v>
      </c>
      <c r="J409" s="29" t="s">
        <v>244</v>
      </c>
      <c r="K409" s="29" t="s">
        <v>24</v>
      </c>
      <c r="L409" s="29" t="s">
        <v>1005</v>
      </c>
      <c r="M409" s="89" t="s">
        <v>25</v>
      </c>
      <c r="N409" s="29" t="s">
        <v>26</v>
      </c>
    </row>
    <row r="410" spans="1:14" x14ac:dyDescent="0.25">
      <c r="A410" s="92">
        <v>43168</v>
      </c>
      <c r="B410" s="29" t="s">
        <v>62</v>
      </c>
      <c r="C410" s="29" t="s">
        <v>359</v>
      </c>
      <c r="D410" s="94" t="s">
        <v>22</v>
      </c>
      <c r="E410" s="87"/>
      <c r="F410" s="87">
        <v>1500</v>
      </c>
      <c r="G410" s="107">
        <f t="shared" si="12"/>
        <v>2.8387800059046628</v>
      </c>
      <c r="H410" s="106">
        <v>528.39599999999996</v>
      </c>
      <c r="I410" s="96">
        <f t="shared" si="13"/>
        <v>6080337</v>
      </c>
      <c r="J410" s="29" t="s">
        <v>244</v>
      </c>
      <c r="K410" s="29" t="s">
        <v>24</v>
      </c>
      <c r="L410" s="29" t="s">
        <v>1005</v>
      </c>
      <c r="M410" s="89" t="s">
        <v>25</v>
      </c>
      <c r="N410" s="29" t="s">
        <v>26</v>
      </c>
    </row>
    <row r="411" spans="1:14" x14ac:dyDescent="0.25">
      <c r="A411" s="92">
        <v>43168</v>
      </c>
      <c r="B411" s="29" t="s">
        <v>360</v>
      </c>
      <c r="C411" s="89" t="s">
        <v>21</v>
      </c>
      <c r="D411" s="94" t="s">
        <v>22</v>
      </c>
      <c r="E411" s="87"/>
      <c r="F411" s="87">
        <v>300</v>
      </c>
      <c r="G411" s="107">
        <f t="shared" si="12"/>
        <v>0.5677560011809325</v>
      </c>
      <c r="H411" s="106">
        <v>528.39599999999996</v>
      </c>
      <c r="I411" s="96">
        <f t="shared" si="13"/>
        <v>6080037</v>
      </c>
      <c r="J411" s="29" t="s">
        <v>244</v>
      </c>
      <c r="K411" s="29" t="s">
        <v>24</v>
      </c>
      <c r="L411" s="29" t="s">
        <v>1005</v>
      </c>
      <c r="M411" s="89" t="s">
        <v>25</v>
      </c>
      <c r="N411" s="29" t="s">
        <v>26</v>
      </c>
    </row>
    <row r="412" spans="1:14" x14ac:dyDescent="0.25">
      <c r="A412" s="92">
        <v>43168</v>
      </c>
      <c r="B412" s="29" t="s">
        <v>361</v>
      </c>
      <c r="C412" s="89" t="s">
        <v>21</v>
      </c>
      <c r="D412" s="94" t="s">
        <v>22</v>
      </c>
      <c r="E412" s="87"/>
      <c r="F412" s="87">
        <v>300</v>
      </c>
      <c r="G412" s="107">
        <f t="shared" si="12"/>
        <v>0.5677560011809325</v>
      </c>
      <c r="H412" s="106">
        <v>528.39599999999996</v>
      </c>
      <c r="I412" s="96">
        <f t="shared" si="13"/>
        <v>6079737</v>
      </c>
      <c r="J412" s="29" t="s">
        <v>244</v>
      </c>
      <c r="K412" s="29" t="s">
        <v>24</v>
      </c>
      <c r="L412" s="29" t="s">
        <v>1005</v>
      </c>
      <c r="M412" s="89" t="s">
        <v>25</v>
      </c>
      <c r="N412" s="29" t="s">
        <v>26</v>
      </c>
    </row>
    <row r="413" spans="1:14" x14ac:dyDescent="0.25">
      <c r="A413" s="92">
        <v>43168</v>
      </c>
      <c r="B413" s="29" t="s">
        <v>518</v>
      </c>
      <c r="C413" s="89" t="s">
        <v>43</v>
      </c>
      <c r="D413" s="29" t="s">
        <v>225</v>
      </c>
      <c r="E413" s="87"/>
      <c r="F413" s="87">
        <v>90000</v>
      </c>
      <c r="G413" s="107">
        <f t="shared" si="12"/>
        <v>170.32680035427975</v>
      </c>
      <c r="H413" s="106">
        <v>528.39599999999996</v>
      </c>
      <c r="I413" s="96">
        <f t="shared" si="13"/>
        <v>5989737</v>
      </c>
      <c r="J413" s="29" t="s">
        <v>231</v>
      </c>
      <c r="K413" s="94" t="s">
        <v>24</v>
      </c>
      <c r="L413" s="29" t="s">
        <v>1004</v>
      </c>
      <c r="M413" s="89" t="s">
        <v>25</v>
      </c>
      <c r="N413" s="89" t="s">
        <v>26</v>
      </c>
    </row>
    <row r="414" spans="1:14" s="114" customFormat="1" x14ac:dyDescent="0.25">
      <c r="A414" s="92">
        <v>43168</v>
      </c>
      <c r="B414" s="29" t="s">
        <v>519</v>
      </c>
      <c r="C414" s="89" t="s">
        <v>21</v>
      </c>
      <c r="D414" s="29" t="s">
        <v>225</v>
      </c>
      <c r="E414" s="87"/>
      <c r="F414" s="87">
        <v>1000</v>
      </c>
      <c r="G414" s="107">
        <f t="shared" si="12"/>
        <v>1.8925200039364418</v>
      </c>
      <c r="H414" s="106">
        <v>528.39599999999996</v>
      </c>
      <c r="I414" s="96">
        <f t="shared" si="13"/>
        <v>5988737</v>
      </c>
      <c r="J414" s="29" t="s">
        <v>231</v>
      </c>
      <c r="K414" s="94">
        <v>193751</v>
      </c>
      <c r="L414" s="29" t="s">
        <v>1004</v>
      </c>
      <c r="M414" s="89" t="s">
        <v>25</v>
      </c>
      <c r="N414" s="89" t="s">
        <v>34</v>
      </c>
    </row>
    <row r="415" spans="1:14" x14ac:dyDescent="0.25">
      <c r="A415" s="92">
        <v>43168</v>
      </c>
      <c r="B415" s="29" t="s">
        <v>520</v>
      </c>
      <c r="C415" s="89" t="s">
        <v>21</v>
      </c>
      <c r="D415" s="29" t="s">
        <v>225</v>
      </c>
      <c r="E415" s="87"/>
      <c r="F415" s="87">
        <v>1500</v>
      </c>
      <c r="G415" s="107">
        <f t="shared" si="12"/>
        <v>2.8387800059046628</v>
      </c>
      <c r="H415" s="106">
        <v>528.39599999999996</v>
      </c>
      <c r="I415" s="96">
        <f t="shared" si="13"/>
        <v>5987237</v>
      </c>
      <c r="J415" s="29" t="s">
        <v>231</v>
      </c>
      <c r="K415" s="94" t="s">
        <v>24</v>
      </c>
      <c r="L415" s="29" t="s">
        <v>1004</v>
      </c>
      <c r="M415" s="89" t="s">
        <v>25</v>
      </c>
      <c r="N415" s="89" t="s">
        <v>26</v>
      </c>
    </row>
    <row r="416" spans="1:14" x14ac:dyDescent="0.25">
      <c r="A416" s="92">
        <v>43168</v>
      </c>
      <c r="B416" s="29" t="s">
        <v>607</v>
      </c>
      <c r="C416" s="89" t="s">
        <v>21</v>
      </c>
      <c r="D416" s="29" t="s">
        <v>225</v>
      </c>
      <c r="E416" s="87"/>
      <c r="F416" s="88">
        <v>1000</v>
      </c>
      <c r="G416" s="107">
        <f t="shared" si="12"/>
        <v>1.8925200039364418</v>
      </c>
      <c r="H416" s="106">
        <v>528.39599999999996</v>
      </c>
      <c r="I416" s="96">
        <f t="shared" si="13"/>
        <v>5986237</v>
      </c>
      <c r="J416" s="29" t="s">
        <v>228</v>
      </c>
      <c r="K416" s="29" t="s">
        <v>24</v>
      </c>
      <c r="L416" s="29" t="s">
        <v>1004</v>
      </c>
      <c r="M416" s="89" t="s">
        <v>25</v>
      </c>
      <c r="N416" s="29" t="s">
        <v>590</v>
      </c>
    </row>
    <row r="417" spans="1:14" s="114" customFormat="1" x14ac:dyDescent="0.25">
      <c r="A417" s="92">
        <v>43168</v>
      </c>
      <c r="B417" s="29" t="s">
        <v>608</v>
      </c>
      <c r="C417" s="29" t="s">
        <v>250</v>
      </c>
      <c r="D417" s="29" t="s">
        <v>53</v>
      </c>
      <c r="E417" s="87"/>
      <c r="F417" s="88">
        <v>25546</v>
      </c>
      <c r="G417" s="107">
        <f t="shared" si="12"/>
        <v>48.346316020560344</v>
      </c>
      <c r="H417" s="106">
        <v>528.39599999999996</v>
      </c>
      <c r="I417" s="96">
        <f t="shared" si="13"/>
        <v>5960691</v>
      </c>
      <c r="J417" s="29" t="s">
        <v>228</v>
      </c>
      <c r="K417" s="29"/>
      <c r="L417" s="29" t="s">
        <v>1004</v>
      </c>
      <c r="M417" s="89" t="s">
        <v>25</v>
      </c>
      <c r="N417" s="29" t="s">
        <v>34</v>
      </c>
    </row>
    <row r="418" spans="1:14" x14ac:dyDescent="0.25">
      <c r="A418" s="92">
        <v>43168</v>
      </c>
      <c r="B418" s="29" t="s">
        <v>609</v>
      </c>
      <c r="C418" s="89" t="s">
        <v>21</v>
      </c>
      <c r="D418" s="29" t="s">
        <v>225</v>
      </c>
      <c r="E418" s="87"/>
      <c r="F418" s="88">
        <v>3000</v>
      </c>
      <c r="G418" s="107">
        <f t="shared" si="12"/>
        <v>5.6775600118093257</v>
      </c>
      <c r="H418" s="106">
        <v>528.39599999999996</v>
      </c>
      <c r="I418" s="96">
        <f t="shared" si="13"/>
        <v>5957691</v>
      </c>
      <c r="J418" s="29" t="s">
        <v>228</v>
      </c>
      <c r="K418" s="29" t="s">
        <v>24</v>
      </c>
      <c r="L418" s="29" t="s">
        <v>1004</v>
      </c>
      <c r="M418" s="89" t="s">
        <v>25</v>
      </c>
      <c r="N418" s="29" t="s">
        <v>590</v>
      </c>
    </row>
    <row r="419" spans="1:14" s="114" customFormat="1" x14ac:dyDescent="0.25">
      <c r="A419" s="92">
        <v>43168</v>
      </c>
      <c r="B419" s="29" t="s">
        <v>610</v>
      </c>
      <c r="C419" s="29" t="s">
        <v>611</v>
      </c>
      <c r="D419" s="29" t="s">
        <v>53</v>
      </c>
      <c r="E419" s="87"/>
      <c r="F419" s="88">
        <v>38900</v>
      </c>
      <c r="G419" s="107">
        <f t="shared" si="12"/>
        <v>73.619028153127587</v>
      </c>
      <c r="H419" s="106">
        <v>528.39599999999996</v>
      </c>
      <c r="I419" s="96">
        <f t="shared" si="13"/>
        <v>5918791</v>
      </c>
      <c r="J419" s="29" t="s">
        <v>228</v>
      </c>
      <c r="K419" s="29">
        <v>48</v>
      </c>
      <c r="L419" s="29" t="s">
        <v>1004</v>
      </c>
      <c r="M419" s="89" t="s">
        <v>25</v>
      </c>
      <c r="N419" s="29" t="s">
        <v>34</v>
      </c>
    </row>
    <row r="420" spans="1:14" x14ac:dyDescent="0.25">
      <c r="A420" s="92">
        <v>43168</v>
      </c>
      <c r="B420" s="89" t="s">
        <v>645</v>
      </c>
      <c r="C420" s="89" t="s">
        <v>21</v>
      </c>
      <c r="D420" s="94" t="s">
        <v>22</v>
      </c>
      <c r="E420" s="96"/>
      <c r="F420" s="96">
        <v>300</v>
      </c>
      <c r="G420" s="107">
        <f t="shared" si="12"/>
        <v>0.5677560011809325</v>
      </c>
      <c r="H420" s="106">
        <v>528.39599999999996</v>
      </c>
      <c r="I420" s="96">
        <f t="shared" si="13"/>
        <v>5918491</v>
      </c>
      <c r="J420" s="89" t="s">
        <v>98</v>
      </c>
      <c r="K420" s="89" t="s">
        <v>24</v>
      </c>
      <c r="L420" s="29" t="s">
        <v>1005</v>
      </c>
      <c r="M420" s="89" t="s">
        <v>25</v>
      </c>
      <c r="N420" s="89" t="s">
        <v>26</v>
      </c>
    </row>
    <row r="421" spans="1:14" s="114" customFormat="1" x14ac:dyDescent="0.25">
      <c r="A421" s="92">
        <v>43168</v>
      </c>
      <c r="B421" s="89" t="s">
        <v>646</v>
      </c>
      <c r="C421" s="89" t="s">
        <v>179</v>
      </c>
      <c r="D421" s="89" t="s">
        <v>235</v>
      </c>
      <c r="E421" s="96"/>
      <c r="F421" s="96">
        <v>30000</v>
      </c>
      <c r="G421" s="107">
        <f t="shared" si="12"/>
        <v>56.775600118093251</v>
      </c>
      <c r="H421" s="106">
        <v>528.39599999999996</v>
      </c>
      <c r="I421" s="96">
        <f t="shared" si="13"/>
        <v>5888491</v>
      </c>
      <c r="J421" s="89" t="s">
        <v>98</v>
      </c>
      <c r="K421" s="89" t="s">
        <v>165</v>
      </c>
      <c r="L421" s="29" t="s">
        <v>1004</v>
      </c>
      <c r="M421" s="89" t="s">
        <v>25</v>
      </c>
      <c r="N421" s="89" t="s">
        <v>34</v>
      </c>
    </row>
    <row r="422" spans="1:14" x14ac:dyDescent="0.25">
      <c r="A422" s="92">
        <v>43168</v>
      </c>
      <c r="B422" s="89" t="s">
        <v>647</v>
      </c>
      <c r="C422" s="89" t="s">
        <v>21</v>
      </c>
      <c r="D422" s="94" t="s">
        <v>22</v>
      </c>
      <c r="E422" s="96"/>
      <c r="F422" s="96">
        <v>900</v>
      </c>
      <c r="G422" s="107">
        <f t="shared" si="12"/>
        <v>1.7032680035427976</v>
      </c>
      <c r="H422" s="106">
        <v>528.39599999999996</v>
      </c>
      <c r="I422" s="96">
        <f t="shared" si="13"/>
        <v>5887591</v>
      </c>
      <c r="J422" s="89" t="s">
        <v>98</v>
      </c>
      <c r="K422" s="89" t="s">
        <v>648</v>
      </c>
      <c r="L422" s="29" t="s">
        <v>1005</v>
      </c>
      <c r="M422" s="89" t="s">
        <v>25</v>
      </c>
      <c r="N422" s="89" t="s">
        <v>26</v>
      </c>
    </row>
    <row r="423" spans="1:14" x14ac:dyDescent="0.25">
      <c r="A423" s="92">
        <v>43168</v>
      </c>
      <c r="B423" s="29" t="s">
        <v>725</v>
      </c>
      <c r="C423" s="89" t="s">
        <v>21</v>
      </c>
      <c r="D423" s="29" t="s">
        <v>225</v>
      </c>
      <c r="E423" s="90"/>
      <c r="F423" s="87">
        <v>1000</v>
      </c>
      <c r="G423" s="107">
        <f t="shared" si="12"/>
        <v>1.8925200039364418</v>
      </c>
      <c r="H423" s="106">
        <v>528.39599999999996</v>
      </c>
      <c r="I423" s="96">
        <f t="shared" si="13"/>
        <v>5886591</v>
      </c>
      <c r="J423" s="29" t="s">
        <v>240</v>
      </c>
      <c r="K423" s="29" t="s">
        <v>558</v>
      </c>
      <c r="L423" s="29" t="s">
        <v>1004</v>
      </c>
      <c r="M423" s="89" t="s">
        <v>25</v>
      </c>
      <c r="N423" s="89" t="s">
        <v>26</v>
      </c>
    </row>
    <row r="424" spans="1:14" x14ac:dyDescent="0.25">
      <c r="A424" s="92">
        <v>43168</v>
      </c>
      <c r="B424" s="29" t="s">
        <v>349</v>
      </c>
      <c r="C424" s="29" t="s">
        <v>308</v>
      </c>
      <c r="D424" s="29" t="s">
        <v>225</v>
      </c>
      <c r="E424" s="90"/>
      <c r="F424" s="87">
        <v>1000</v>
      </c>
      <c r="G424" s="107">
        <f t="shared" si="12"/>
        <v>1.8925200039364418</v>
      </c>
      <c r="H424" s="106">
        <v>528.39599999999996</v>
      </c>
      <c r="I424" s="96">
        <f t="shared" si="13"/>
        <v>5885591</v>
      </c>
      <c r="J424" s="29" t="s">
        <v>240</v>
      </c>
      <c r="K424" s="29" t="s">
        <v>558</v>
      </c>
      <c r="L424" s="29" t="s">
        <v>1004</v>
      </c>
      <c r="M424" s="89" t="s">
        <v>25</v>
      </c>
      <c r="N424" s="89" t="s">
        <v>26</v>
      </c>
    </row>
    <row r="425" spans="1:14" x14ac:dyDescent="0.25">
      <c r="A425" s="92">
        <v>43168</v>
      </c>
      <c r="B425" s="29" t="s">
        <v>415</v>
      </c>
      <c r="C425" s="89" t="s">
        <v>21</v>
      </c>
      <c r="D425" s="29" t="s">
        <v>225</v>
      </c>
      <c r="E425" s="90"/>
      <c r="F425" s="87">
        <v>1000</v>
      </c>
      <c r="G425" s="107">
        <f t="shared" si="12"/>
        <v>1.8925200039364418</v>
      </c>
      <c r="H425" s="106">
        <v>528.39599999999996</v>
      </c>
      <c r="I425" s="96">
        <f t="shared" si="13"/>
        <v>5884591</v>
      </c>
      <c r="J425" s="29" t="s">
        <v>240</v>
      </c>
      <c r="K425" s="29" t="s">
        <v>558</v>
      </c>
      <c r="L425" s="29" t="s">
        <v>1004</v>
      </c>
      <c r="M425" s="89" t="s">
        <v>25</v>
      </c>
      <c r="N425" s="89" t="s">
        <v>26</v>
      </c>
    </row>
    <row r="426" spans="1:14" x14ac:dyDescent="0.25">
      <c r="A426" s="92">
        <v>43168</v>
      </c>
      <c r="B426" s="29" t="s">
        <v>726</v>
      </c>
      <c r="C426" s="89" t="s">
        <v>21</v>
      </c>
      <c r="D426" s="29" t="s">
        <v>225</v>
      </c>
      <c r="E426" s="90"/>
      <c r="F426" s="87">
        <v>1000</v>
      </c>
      <c r="G426" s="107">
        <f t="shared" si="12"/>
        <v>1.8925200039364418</v>
      </c>
      <c r="H426" s="106">
        <v>528.39599999999996</v>
      </c>
      <c r="I426" s="96">
        <f t="shared" si="13"/>
        <v>5883591</v>
      </c>
      <c r="J426" s="29" t="s">
        <v>240</v>
      </c>
      <c r="K426" s="29" t="s">
        <v>558</v>
      </c>
      <c r="L426" s="29" t="s">
        <v>1004</v>
      </c>
      <c r="M426" s="89" t="s">
        <v>25</v>
      </c>
      <c r="N426" s="89" t="s">
        <v>26</v>
      </c>
    </row>
    <row r="427" spans="1:14" x14ac:dyDescent="0.25">
      <c r="A427" s="92">
        <v>43168</v>
      </c>
      <c r="B427" s="29" t="s">
        <v>727</v>
      </c>
      <c r="C427" s="89" t="s">
        <v>21</v>
      </c>
      <c r="D427" s="29" t="s">
        <v>225</v>
      </c>
      <c r="E427" s="90"/>
      <c r="F427" s="87">
        <v>1000</v>
      </c>
      <c r="G427" s="107">
        <f t="shared" si="12"/>
        <v>1.8925200039364418</v>
      </c>
      <c r="H427" s="106">
        <v>528.39599999999996</v>
      </c>
      <c r="I427" s="96">
        <f t="shared" si="13"/>
        <v>5882591</v>
      </c>
      <c r="J427" s="29" t="s">
        <v>240</v>
      </c>
      <c r="K427" s="29" t="s">
        <v>558</v>
      </c>
      <c r="L427" s="29" t="s">
        <v>1004</v>
      </c>
      <c r="M427" s="89" t="s">
        <v>25</v>
      </c>
      <c r="N427" s="89" t="s">
        <v>26</v>
      </c>
    </row>
    <row r="428" spans="1:14" x14ac:dyDescent="0.25">
      <c r="A428" s="92">
        <v>43168</v>
      </c>
      <c r="B428" s="29" t="s">
        <v>345</v>
      </c>
      <c r="C428" s="89" t="s">
        <v>21</v>
      </c>
      <c r="D428" s="94" t="s">
        <v>22</v>
      </c>
      <c r="E428" s="87"/>
      <c r="F428" s="87">
        <v>1000</v>
      </c>
      <c r="G428" s="107">
        <f t="shared" si="12"/>
        <v>1.8925200039364418</v>
      </c>
      <c r="H428" s="106">
        <v>528.39599999999996</v>
      </c>
      <c r="I428" s="96">
        <f t="shared" si="13"/>
        <v>5881591</v>
      </c>
      <c r="J428" s="29" t="s">
        <v>251</v>
      </c>
      <c r="K428" s="29" t="s">
        <v>24</v>
      </c>
      <c r="L428" s="29" t="s">
        <v>1005</v>
      </c>
      <c r="M428" s="89" t="s">
        <v>25</v>
      </c>
      <c r="N428" s="89" t="s">
        <v>26</v>
      </c>
    </row>
    <row r="429" spans="1:14" x14ac:dyDescent="0.25">
      <c r="A429" s="92">
        <v>43168</v>
      </c>
      <c r="B429" s="29" t="s">
        <v>349</v>
      </c>
      <c r="C429" s="29" t="s">
        <v>308</v>
      </c>
      <c r="D429" s="94" t="s">
        <v>22</v>
      </c>
      <c r="E429" s="87"/>
      <c r="F429" s="87">
        <v>1000</v>
      </c>
      <c r="G429" s="107">
        <f t="shared" si="12"/>
        <v>1.8925200039364418</v>
      </c>
      <c r="H429" s="106">
        <v>528.39599999999996</v>
      </c>
      <c r="I429" s="96">
        <f t="shared" si="13"/>
        <v>5880591</v>
      </c>
      <c r="J429" s="29" t="s">
        <v>251</v>
      </c>
      <c r="K429" s="29" t="s">
        <v>24</v>
      </c>
      <c r="L429" s="29" t="s">
        <v>1005</v>
      </c>
      <c r="M429" s="89" t="s">
        <v>25</v>
      </c>
      <c r="N429" s="89" t="s">
        <v>26</v>
      </c>
    </row>
    <row r="430" spans="1:14" x14ac:dyDescent="0.25">
      <c r="A430" s="92">
        <v>43168</v>
      </c>
      <c r="B430" s="29" t="s">
        <v>350</v>
      </c>
      <c r="C430" s="89" t="s">
        <v>21</v>
      </c>
      <c r="D430" s="94" t="s">
        <v>22</v>
      </c>
      <c r="E430" s="87"/>
      <c r="F430" s="87">
        <v>1000</v>
      </c>
      <c r="G430" s="107">
        <f t="shared" si="12"/>
        <v>1.8925200039364418</v>
      </c>
      <c r="H430" s="106">
        <v>528.39599999999996</v>
      </c>
      <c r="I430" s="96">
        <f t="shared" si="13"/>
        <v>5879591</v>
      </c>
      <c r="J430" s="29" t="s">
        <v>251</v>
      </c>
      <c r="K430" s="29" t="s">
        <v>24</v>
      </c>
      <c r="L430" s="29" t="s">
        <v>1005</v>
      </c>
      <c r="M430" s="89" t="s">
        <v>25</v>
      </c>
      <c r="N430" s="89" t="s">
        <v>26</v>
      </c>
    </row>
    <row r="431" spans="1:14" s="114" customFormat="1" x14ac:dyDescent="0.25">
      <c r="A431" s="92">
        <v>43168</v>
      </c>
      <c r="B431" s="29" t="s">
        <v>871</v>
      </c>
      <c r="C431" s="89" t="s">
        <v>21</v>
      </c>
      <c r="D431" s="29" t="s">
        <v>235</v>
      </c>
      <c r="E431" s="87"/>
      <c r="F431" s="87">
        <v>300000</v>
      </c>
      <c r="G431" s="107">
        <f t="shared" si="12"/>
        <v>567.75600118093257</v>
      </c>
      <c r="H431" s="106">
        <v>528.39599999999996</v>
      </c>
      <c r="I431" s="96">
        <f t="shared" si="13"/>
        <v>5579591</v>
      </c>
      <c r="J431" s="97" t="s">
        <v>253</v>
      </c>
      <c r="K431" s="29">
        <v>3593731</v>
      </c>
      <c r="L431" s="29" t="s">
        <v>1004</v>
      </c>
      <c r="M431" s="89" t="s">
        <v>25</v>
      </c>
      <c r="N431" s="89" t="s">
        <v>34</v>
      </c>
    </row>
    <row r="432" spans="1:14" s="114" customFormat="1" x14ac:dyDescent="0.25">
      <c r="A432" s="92">
        <v>43168</v>
      </c>
      <c r="B432" s="29" t="s">
        <v>872</v>
      </c>
      <c r="C432" s="97" t="s">
        <v>908</v>
      </c>
      <c r="D432" s="29" t="s">
        <v>53</v>
      </c>
      <c r="E432" s="90"/>
      <c r="F432" s="87">
        <v>3401</v>
      </c>
      <c r="G432" s="107">
        <f t="shared" si="12"/>
        <v>6.4364605333878382</v>
      </c>
      <c r="H432" s="106">
        <v>528.39599999999996</v>
      </c>
      <c r="I432" s="96">
        <f t="shared" si="13"/>
        <v>5576190</v>
      </c>
      <c r="J432" s="97" t="s">
        <v>253</v>
      </c>
      <c r="K432" s="29">
        <v>3593731</v>
      </c>
      <c r="L432" s="29" t="s">
        <v>1004</v>
      </c>
      <c r="M432" s="89" t="s">
        <v>25</v>
      </c>
      <c r="N432" s="89" t="s">
        <v>34</v>
      </c>
    </row>
    <row r="433" spans="1:14" x14ac:dyDescent="0.25">
      <c r="A433" s="92">
        <v>43169</v>
      </c>
      <c r="B433" s="93" t="s">
        <v>67</v>
      </c>
      <c r="C433" s="89" t="s">
        <v>21</v>
      </c>
      <c r="D433" s="94" t="s">
        <v>22</v>
      </c>
      <c r="E433" s="95"/>
      <c r="F433" s="96">
        <v>300</v>
      </c>
      <c r="G433" s="107">
        <f t="shared" si="12"/>
        <v>0.5677560011809325</v>
      </c>
      <c r="H433" s="106">
        <v>528.39599999999996</v>
      </c>
      <c r="I433" s="96">
        <f t="shared" si="13"/>
        <v>5575890</v>
      </c>
      <c r="J433" s="89" t="s">
        <v>23</v>
      </c>
      <c r="K433" s="97" t="s">
        <v>24</v>
      </c>
      <c r="L433" s="29" t="s">
        <v>1005</v>
      </c>
      <c r="M433" s="89" t="s">
        <v>25</v>
      </c>
      <c r="N433" s="89" t="s">
        <v>26</v>
      </c>
    </row>
    <row r="434" spans="1:14" x14ac:dyDescent="0.25">
      <c r="A434" s="92">
        <v>43169</v>
      </c>
      <c r="B434" s="93" t="s">
        <v>62</v>
      </c>
      <c r="C434" s="89" t="s">
        <v>63</v>
      </c>
      <c r="D434" s="94" t="s">
        <v>22</v>
      </c>
      <c r="E434" s="95"/>
      <c r="F434" s="96">
        <v>1000</v>
      </c>
      <c r="G434" s="107">
        <f t="shared" si="12"/>
        <v>1.8925200039364418</v>
      </c>
      <c r="H434" s="106">
        <v>528.39599999999996</v>
      </c>
      <c r="I434" s="96">
        <f t="shared" si="13"/>
        <v>5574890</v>
      </c>
      <c r="J434" s="89" t="s">
        <v>23</v>
      </c>
      <c r="K434" s="97" t="s">
        <v>24</v>
      </c>
      <c r="L434" s="29" t="s">
        <v>1005</v>
      </c>
      <c r="M434" s="89" t="s">
        <v>25</v>
      </c>
      <c r="N434" s="89" t="s">
        <v>26</v>
      </c>
    </row>
    <row r="435" spans="1:14" x14ac:dyDescent="0.25">
      <c r="A435" s="92">
        <v>43169</v>
      </c>
      <c r="B435" s="93" t="s">
        <v>70</v>
      </c>
      <c r="C435" s="89" t="s">
        <v>21</v>
      </c>
      <c r="D435" s="94" t="s">
        <v>22</v>
      </c>
      <c r="E435" s="95"/>
      <c r="F435" s="96">
        <v>300</v>
      </c>
      <c r="G435" s="107">
        <f t="shared" si="12"/>
        <v>0.5677560011809325</v>
      </c>
      <c r="H435" s="106">
        <v>528.39599999999996</v>
      </c>
      <c r="I435" s="96">
        <f t="shared" si="13"/>
        <v>5574590</v>
      </c>
      <c r="J435" s="89" t="s">
        <v>23</v>
      </c>
      <c r="K435" s="97" t="s">
        <v>24</v>
      </c>
      <c r="L435" s="29" t="s">
        <v>1005</v>
      </c>
      <c r="M435" s="89" t="s">
        <v>25</v>
      </c>
      <c r="N435" s="89" t="s">
        <v>26</v>
      </c>
    </row>
    <row r="436" spans="1:14" x14ac:dyDescent="0.25">
      <c r="A436" s="92">
        <v>43169</v>
      </c>
      <c r="B436" s="93" t="s">
        <v>71</v>
      </c>
      <c r="C436" s="89" t="s">
        <v>21</v>
      </c>
      <c r="D436" s="94" t="s">
        <v>22</v>
      </c>
      <c r="E436" s="95"/>
      <c r="F436" s="96">
        <v>300</v>
      </c>
      <c r="G436" s="107">
        <f t="shared" si="12"/>
        <v>0.5677560011809325</v>
      </c>
      <c r="H436" s="106">
        <v>528.39599999999996</v>
      </c>
      <c r="I436" s="96">
        <f t="shared" si="13"/>
        <v>5574290</v>
      </c>
      <c r="J436" s="89" t="s">
        <v>23</v>
      </c>
      <c r="K436" s="97" t="s">
        <v>24</v>
      </c>
      <c r="L436" s="29" t="s">
        <v>1005</v>
      </c>
      <c r="M436" s="89" t="s">
        <v>25</v>
      </c>
      <c r="N436" s="89" t="s">
        <v>26</v>
      </c>
    </row>
    <row r="437" spans="1:14" x14ac:dyDescent="0.25">
      <c r="A437" s="92">
        <v>43169</v>
      </c>
      <c r="B437" s="93" t="s">
        <v>72</v>
      </c>
      <c r="C437" s="89" t="s">
        <v>21</v>
      </c>
      <c r="D437" s="94" t="s">
        <v>22</v>
      </c>
      <c r="E437" s="95"/>
      <c r="F437" s="96">
        <v>300</v>
      </c>
      <c r="G437" s="107">
        <f t="shared" si="12"/>
        <v>0.5677560011809325</v>
      </c>
      <c r="H437" s="106">
        <v>528.39599999999996</v>
      </c>
      <c r="I437" s="96">
        <f t="shared" si="13"/>
        <v>5573990</v>
      </c>
      <c r="J437" s="89" t="s">
        <v>23</v>
      </c>
      <c r="K437" s="97" t="s">
        <v>24</v>
      </c>
      <c r="L437" s="29" t="s">
        <v>1005</v>
      </c>
      <c r="M437" s="89" t="s">
        <v>25</v>
      </c>
      <c r="N437" s="89" t="s">
        <v>26</v>
      </c>
    </row>
    <row r="438" spans="1:14" x14ac:dyDescent="0.25">
      <c r="A438" s="92">
        <v>43169</v>
      </c>
      <c r="B438" s="93" t="s">
        <v>62</v>
      </c>
      <c r="C438" s="89" t="s">
        <v>63</v>
      </c>
      <c r="D438" s="94" t="s">
        <v>22</v>
      </c>
      <c r="E438" s="95"/>
      <c r="F438" s="96">
        <v>1000</v>
      </c>
      <c r="G438" s="107">
        <f t="shared" si="12"/>
        <v>1.8925200039364418</v>
      </c>
      <c r="H438" s="106">
        <v>528.39599999999996</v>
      </c>
      <c r="I438" s="96">
        <f t="shared" si="13"/>
        <v>5572990</v>
      </c>
      <c r="J438" s="89" t="s">
        <v>23</v>
      </c>
      <c r="K438" s="97" t="s">
        <v>24</v>
      </c>
      <c r="L438" s="29" t="s">
        <v>1005</v>
      </c>
      <c r="M438" s="89" t="s">
        <v>25</v>
      </c>
      <c r="N438" s="89" t="s">
        <v>26</v>
      </c>
    </row>
    <row r="439" spans="1:14" x14ac:dyDescent="0.25">
      <c r="A439" s="92">
        <v>43169</v>
      </c>
      <c r="B439" s="93" t="s">
        <v>73</v>
      </c>
      <c r="C439" s="89" t="s">
        <v>21</v>
      </c>
      <c r="D439" s="94" t="s">
        <v>22</v>
      </c>
      <c r="E439" s="95"/>
      <c r="F439" s="96">
        <v>300</v>
      </c>
      <c r="G439" s="107">
        <f t="shared" si="12"/>
        <v>0.5677560011809325</v>
      </c>
      <c r="H439" s="106">
        <v>528.39599999999996</v>
      </c>
      <c r="I439" s="96">
        <f t="shared" si="13"/>
        <v>5572690</v>
      </c>
      <c r="J439" s="89" t="s">
        <v>23</v>
      </c>
      <c r="K439" s="97" t="s">
        <v>24</v>
      </c>
      <c r="L439" s="29" t="s">
        <v>1005</v>
      </c>
      <c r="M439" s="89" t="s">
        <v>25</v>
      </c>
      <c r="N439" s="89" t="s">
        <v>26</v>
      </c>
    </row>
    <row r="440" spans="1:14" x14ac:dyDescent="0.25">
      <c r="A440" s="92">
        <v>43169</v>
      </c>
      <c r="B440" s="93" t="s">
        <v>74</v>
      </c>
      <c r="C440" s="89" t="s">
        <v>21</v>
      </c>
      <c r="D440" s="94" t="s">
        <v>22</v>
      </c>
      <c r="E440" s="95"/>
      <c r="F440" s="96">
        <v>300</v>
      </c>
      <c r="G440" s="107">
        <f t="shared" si="12"/>
        <v>0.5677560011809325</v>
      </c>
      <c r="H440" s="106">
        <v>528.39599999999996</v>
      </c>
      <c r="I440" s="96">
        <f t="shared" si="13"/>
        <v>5572390</v>
      </c>
      <c r="J440" s="89" t="s">
        <v>23</v>
      </c>
      <c r="K440" s="97" t="s">
        <v>24</v>
      </c>
      <c r="L440" s="29" t="s">
        <v>1005</v>
      </c>
      <c r="M440" s="89" t="s">
        <v>25</v>
      </c>
      <c r="N440" s="89" t="s">
        <v>26</v>
      </c>
    </row>
    <row r="441" spans="1:14" s="114" customFormat="1" x14ac:dyDescent="0.25">
      <c r="A441" s="92">
        <v>43169</v>
      </c>
      <c r="B441" s="29" t="s">
        <v>142</v>
      </c>
      <c r="C441" s="89" t="s">
        <v>21</v>
      </c>
      <c r="D441" s="94" t="s">
        <v>22</v>
      </c>
      <c r="E441" s="87"/>
      <c r="F441" s="87">
        <v>10000</v>
      </c>
      <c r="G441" s="107">
        <f t="shared" si="12"/>
        <v>18.925200039364416</v>
      </c>
      <c r="H441" s="106">
        <v>528.39599999999996</v>
      </c>
      <c r="I441" s="96">
        <f t="shared" si="13"/>
        <v>5562390</v>
      </c>
      <c r="J441" s="29" t="s">
        <v>95</v>
      </c>
      <c r="K441" s="29" t="s">
        <v>99</v>
      </c>
      <c r="L441" s="29" t="s">
        <v>1005</v>
      </c>
      <c r="M441" s="89" t="s">
        <v>25</v>
      </c>
      <c r="N441" s="29" t="s">
        <v>34</v>
      </c>
    </row>
    <row r="442" spans="1:14" x14ac:dyDescent="0.25">
      <c r="A442" s="92">
        <v>43169</v>
      </c>
      <c r="B442" s="29" t="s">
        <v>145</v>
      </c>
      <c r="C442" s="89" t="s">
        <v>21</v>
      </c>
      <c r="D442" s="94" t="s">
        <v>22</v>
      </c>
      <c r="E442" s="87"/>
      <c r="F442" s="87">
        <v>300</v>
      </c>
      <c r="G442" s="107">
        <f t="shared" si="12"/>
        <v>0.5677560011809325</v>
      </c>
      <c r="H442" s="106">
        <v>528.39599999999996</v>
      </c>
      <c r="I442" s="96">
        <f t="shared" si="13"/>
        <v>5562090</v>
      </c>
      <c r="J442" s="29" t="s">
        <v>95</v>
      </c>
      <c r="K442" s="29" t="s">
        <v>24</v>
      </c>
      <c r="L442" s="29" t="s">
        <v>1005</v>
      </c>
      <c r="M442" s="89" t="s">
        <v>25</v>
      </c>
      <c r="N442" s="29" t="s">
        <v>26</v>
      </c>
    </row>
    <row r="443" spans="1:14" x14ac:dyDescent="0.25">
      <c r="A443" s="92">
        <v>43169</v>
      </c>
      <c r="B443" s="29" t="s">
        <v>146</v>
      </c>
      <c r="C443" s="89" t="s">
        <v>21</v>
      </c>
      <c r="D443" s="94" t="s">
        <v>22</v>
      </c>
      <c r="E443" s="87"/>
      <c r="F443" s="87">
        <v>1000</v>
      </c>
      <c r="G443" s="107">
        <f t="shared" si="12"/>
        <v>1.8925200039364418</v>
      </c>
      <c r="H443" s="106">
        <v>528.39599999999996</v>
      </c>
      <c r="I443" s="96">
        <f t="shared" si="13"/>
        <v>5561090</v>
      </c>
      <c r="J443" s="29" t="s">
        <v>95</v>
      </c>
      <c r="K443" s="29" t="s">
        <v>24</v>
      </c>
      <c r="L443" s="29" t="s">
        <v>1005</v>
      </c>
      <c r="M443" s="89" t="s">
        <v>25</v>
      </c>
      <c r="N443" s="29" t="s">
        <v>26</v>
      </c>
    </row>
    <row r="444" spans="1:14" x14ac:dyDescent="0.25">
      <c r="A444" s="92">
        <v>43169</v>
      </c>
      <c r="B444" s="89" t="s">
        <v>172</v>
      </c>
      <c r="C444" s="89" t="s">
        <v>21</v>
      </c>
      <c r="D444" s="94" t="s">
        <v>22</v>
      </c>
      <c r="E444" s="87"/>
      <c r="F444" s="96">
        <v>250</v>
      </c>
      <c r="G444" s="107">
        <f t="shared" si="12"/>
        <v>0.47313000098411045</v>
      </c>
      <c r="H444" s="106">
        <v>528.39599999999996</v>
      </c>
      <c r="I444" s="96">
        <f t="shared" si="13"/>
        <v>5560840</v>
      </c>
      <c r="J444" s="89" t="s">
        <v>164</v>
      </c>
      <c r="K444" s="29" t="s">
        <v>24</v>
      </c>
      <c r="L444" s="29" t="s">
        <v>1005</v>
      </c>
      <c r="M444" s="89" t="s">
        <v>25</v>
      </c>
      <c r="N444" s="29" t="s">
        <v>26</v>
      </c>
    </row>
    <row r="445" spans="1:14" x14ac:dyDescent="0.25">
      <c r="A445" s="92">
        <v>43169</v>
      </c>
      <c r="B445" s="89" t="s">
        <v>171</v>
      </c>
      <c r="C445" s="89" t="s">
        <v>21</v>
      </c>
      <c r="D445" s="94" t="s">
        <v>22</v>
      </c>
      <c r="E445" s="87"/>
      <c r="F445" s="96">
        <v>250</v>
      </c>
      <c r="G445" s="107">
        <f t="shared" si="12"/>
        <v>0.47313000098411045</v>
      </c>
      <c r="H445" s="106">
        <v>528.39599999999996</v>
      </c>
      <c r="I445" s="96">
        <f t="shared" si="13"/>
        <v>5560590</v>
      </c>
      <c r="J445" s="89" t="s">
        <v>164</v>
      </c>
      <c r="K445" s="29" t="s">
        <v>24</v>
      </c>
      <c r="L445" s="29" t="s">
        <v>1005</v>
      </c>
      <c r="M445" s="89" t="s">
        <v>25</v>
      </c>
      <c r="N445" s="29" t="s">
        <v>26</v>
      </c>
    </row>
    <row r="446" spans="1:14" x14ac:dyDescent="0.25">
      <c r="A446" s="92">
        <v>43169</v>
      </c>
      <c r="B446" s="29" t="s">
        <v>172</v>
      </c>
      <c r="C446" s="89" t="s">
        <v>21</v>
      </c>
      <c r="D446" s="94" t="s">
        <v>22</v>
      </c>
      <c r="E446" s="87"/>
      <c r="F446" s="87">
        <v>300</v>
      </c>
      <c r="G446" s="107">
        <f t="shared" si="12"/>
        <v>0.5677560011809325</v>
      </c>
      <c r="H446" s="106">
        <v>528.39599999999996</v>
      </c>
      <c r="I446" s="96">
        <f t="shared" si="13"/>
        <v>5560290</v>
      </c>
      <c r="J446" s="29" t="s">
        <v>244</v>
      </c>
      <c r="K446" s="29" t="s">
        <v>24</v>
      </c>
      <c r="L446" s="29" t="s">
        <v>1005</v>
      </c>
      <c r="M446" s="89" t="s">
        <v>25</v>
      </c>
      <c r="N446" s="29" t="s">
        <v>26</v>
      </c>
    </row>
    <row r="447" spans="1:14" x14ac:dyDescent="0.25">
      <c r="A447" s="92">
        <v>43169</v>
      </c>
      <c r="B447" s="29" t="s">
        <v>62</v>
      </c>
      <c r="C447" s="29" t="s">
        <v>359</v>
      </c>
      <c r="D447" s="94" t="s">
        <v>22</v>
      </c>
      <c r="E447" s="87"/>
      <c r="F447" s="87">
        <v>1500</v>
      </c>
      <c r="G447" s="107">
        <f t="shared" si="12"/>
        <v>2.8387800059046628</v>
      </c>
      <c r="H447" s="106">
        <v>528.39599999999996</v>
      </c>
      <c r="I447" s="96">
        <f t="shared" si="13"/>
        <v>5558790</v>
      </c>
      <c r="J447" s="29" t="s">
        <v>244</v>
      </c>
      <c r="K447" s="29" t="s">
        <v>24</v>
      </c>
      <c r="L447" s="29" t="s">
        <v>1005</v>
      </c>
      <c r="M447" s="89" t="s">
        <v>25</v>
      </c>
      <c r="N447" s="29" t="s">
        <v>26</v>
      </c>
    </row>
    <row r="448" spans="1:14" x14ac:dyDescent="0.25">
      <c r="A448" s="92">
        <v>43169</v>
      </c>
      <c r="B448" s="29" t="s">
        <v>360</v>
      </c>
      <c r="C448" s="89" t="s">
        <v>21</v>
      </c>
      <c r="D448" s="94" t="s">
        <v>22</v>
      </c>
      <c r="E448" s="87"/>
      <c r="F448" s="87">
        <v>300</v>
      </c>
      <c r="G448" s="107">
        <f t="shared" si="12"/>
        <v>0.5677560011809325</v>
      </c>
      <c r="H448" s="106">
        <v>528.39599999999996</v>
      </c>
      <c r="I448" s="96">
        <f t="shared" si="13"/>
        <v>5558490</v>
      </c>
      <c r="J448" s="29" t="s">
        <v>244</v>
      </c>
      <c r="K448" s="29" t="s">
        <v>24</v>
      </c>
      <c r="L448" s="29" t="s">
        <v>1005</v>
      </c>
      <c r="M448" s="89" t="s">
        <v>25</v>
      </c>
      <c r="N448" s="29" t="s">
        <v>26</v>
      </c>
    </row>
    <row r="449" spans="1:14" x14ac:dyDescent="0.25">
      <c r="A449" s="92">
        <v>43169</v>
      </c>
      <c r="B449" s="29" t="s">
        <v>361</v>
      </c>
      <c r="C449" s="89" t="s">
        <v>21</v>
      </c>
      <c r="D449" s="94" t="s">
        <v>22</v>
      </c>
      <c r="E449" s="87"/>
      <c r="F449" s="87">
        <v>300</v>
      </c>
      <c r="G449" s="107">
        <f t="shared" si="12"/>
        <v>0.5677560011809325</v>
      </c>
      <c r="H449" s="106">
        <v>528.39599999999996</v>
      </c>
      <c r="I449" s="96">
        <f t="shared" si="13"/>
        <v>5558190</v>
      </c>
      <c r="J449" s="29" t="s">
        <v>244</v>
      </c>
      <c r="K449" s="29" t="s">
        <v>24</v>
      </c>
      <c r="L449" s="29" t="s">
        <v>1005</v>
      </c>
      <c r="M449" s="89" t="s">
        <v>25</v>
      </c>
      <c r="N449" s="29" t="s">
        <v>26</v>
      </c>
    </row>
    <row r="450" spans="1:14" x14ac:dyDescent="0.25">
      <c r="A450" s="92">
        <v>43169</v>
      </c>
      <c r="B450" s="89" t="s">
        <v>649</v>
      </c>
      <c r="C450" s="89" t="s">
        <v>21</v>
      </c>
      <c r="D450" s="94" t="s">
        <v>22</v>
      </c>
      <c r="E450" s="96"/>
      <c r="F450" s="96">
        <v>300</v>
      </c>
      <c r="G450" s="107">
        <f t="shared" si="12"/>
        <v>0.5677560011809325</v>
      </c>
      <c r="H450" s="106">
        <v>528.39599999999996</v>
      </c>
      <c r="I450" s="96">
        <f t="shared" si="13"/>
        <v>5557890</v>
      </c>
      <c r="J450" s="89" t="s">
        <v>98</v>
      </c>
      <c r="K450" s="89" t="s">
        <v>648</v>
      </c>
      <c r="L450" s="29" t="s">
        <v>1005</v>
      </c>
      <c r="M450" s="89" t="s">
        <v>25</v>
      </c>
      <c r="N450" s="89" t="s">
        <v>26</v>
      </c>
    </row>
    <row r="451" spans="1:14" x14ac:dyDescent="0.25">
      <c r="A451" s="92">
        <v>43169</v>
      </c>
      <c r="B451" s="89" t="s">
        <v>650</v>
      </c>
      <c r="C451" s="89" t="s">
        <v>21</v>
      </c>
      <c r="D451" s="94" t="s">
        <v>22</v>
      </c>
      <c r="E451" s="96"/>
      <c r="F451" s="96">
        <v>900</v>
      </c>
      <c r="G451" s="107">
        <f t="shared" si="12"/>
        <v>1.7032680035427976</v>
      </c>
      <c r="H451" s="106">
        <v>528.39599999999996</v>
      </c>
      <c r="I451" s="96">
        <f t="shared" si="13"/>
        <v>5556990</v>
      </c>
      <c r="J451" s="89" t="s">
        <v>98</v>
      </c>
      <c r="K451" s="89" t="s">
        <v>648</v>
      </c>
      <c r="L451" s="29" t="s">
        <v>1005</v>
      </c>
      <c r="M451" s="89" t="s">
        <v>25</v>
      </c>
      <c r="N451" s="89" t="s">
        <v>26</v>
      </c>
    </row>
    <row r="452" spans="1:14" s="114" customFormat="1" x14ac:dyDescent="0.25">
      <c r="A452" s="92">
        <v>43169</v>
      </c>
      <c r="B452" s="89" t="s">
        <v>651</v>
      </c>
      <c r="C452" s="29" t="s">
        <v>308</v>
      </c>
      <c r="D452" s="89" t="s">
        <v>652</v>
      </c>
      <c r="E452" s="96"/>
      <c r="F452" s="96">
        <v>1500</v>
      </c>
      <c r="G452" s="107">
        <f t="shared" si="12"/>
        <v>2.8387800059046628</v>
      </c>
      <c r="H452" s="106">
        <v>528.39599999999996</v>
      </c>
      <c r="I452" s="96">
        <f t="shared" si="13"/>
        <v>5555490</v>
      </c>
      <c r="J452" s="89" t="s">
        <v>98</v>
      </c>
      <c r="K452" s="89">
        <v>10</v>
      </c>
      <c r="L452" s="29" t="s">
        <v>1005</v>
      </c>
      <c r="M452" s="89" t="s">
        <v>25</v>
      </c>
      <c r="N452" s="89" t="s">
        <v>34</v>
      </c>
    </row>
    <row r="453" spans="1:14" s="114" customFormat="1" x14ac:dyDescent="0.25">
      <c r="A453" s="92">
        <v>43169</v>
      </c>
      <c r="B453" s="89" t="s">
        <v>653</v>
      </c>
      <c r="C453" s="29" t="s">
        <v>308</v>
      </c>
      <c r="D453" s="89" t="s">
        <v>652</v>
      </c>
      <c r="E453" s="96"/>
      <c r="F453" s="96">
        <v>1000</v>
      </c>
      <c r="G453" s="107">
        <f t="shared" si="12"/>
        <v>1.8925200039364418</v>
      </c>
      <c r="H453" s="106">
        <v>528.39599999999996</v>
      </c>
      <c r="I453" s="96">
        <f t="shared" si="13"/>
        <v>5554490</v>
      </c>
      <c r="J453" s="89" t="s">
        <v>98</v>
      </c>
      <c r="K453" s="89" t="s">
        <v>165</v>
      </c>
      <c r="L453" s="29" t="s">
        <v>1005</v>
      </c>
      <c r="M453" s="89" t="s">
        <v>25</v>
      </c>
      <c r="N453" s="89" t="s">
        <v>34</v>
      </c>
    </row>
    <row r="454" spans="1:14" s="114" customFormat="1" x14ac:dyDescent="0.25">
      <c r="A454" s="92">
        <v>43169</v>
      </c>
      <c r="B454" s="89" t="s">
        <v>654</v>
      </c>
      <c r="C454" s="29" t="s">
        <v>308</v>
      </c>
      <c r="D454" s="89" t="s">
        <v>652</v>
      </c>
      <c r="E454" s="96"/>
      <c r="F454" s="96">
        <v>3575</v>
      </c>
      <c r="G454" s="107">
        <f t="shared" si="12"/>
        <v>6.7657590140727795</v>
      </c>
      <c r="H454" s="106">
        <v>528.39599999999996</v>
      </c>
      <c r="I454" s="96">
        <f t="shared" si="13"/>
        <v>5550915</v>
      </c>
      <c r="J454" s="89" t="s">
        <v>98</v>
      </c>
      <c r="K454" s="89">
        <v>4</v>
      </c>
      <c r="L454" s="29" t="s">
        <v>1005</v>
      </c>
      <c r="M454" s="89" t="s">
        <v>25</v>
      </c>
      <c r="N454" s="89" t="s">
        <v>34</v>
      </c>
    </row>
    <row r="455" spans="1:14" s="114" customFormat="1" x14ac:dyDescent="0.25">
      <c r="A455" s="92">
        <v>43169</v>
      </c>
      <c r="B455" s="89" t="s">
        <v>654</v>
      </c>
      <c r="C455" s="29" t="s">
        <v>308</v>
      </c>
      <c r="D455" s="89" t="s">
        <v>652</v>
      </c>
      <c r="E455" s="96"/>
      <c r="F455" s="96">
        <v>2650</v>
      </c>
      <c r="G455" s="107">
        <f t="shared" si="12"/>
        <v>5.0151780104315709</v>
      </c>
      <c r="H455" s="106">
        <v>528.39599999999996</v>
      </c>
      <c r="I455" s="96">
        <f t="shared" si="13"/>
        <v>5548265</v>
      </c>
      <c r="J455" s="89" t="s">
        <v>98</v>
      </c>
      <c r="K455" s="89" t="s">
        <v>165</v>
      </c>
      <c r="L455" s="29" t="s">
        <v>1005</v>
      </c>
      <c r="M455" s="89" t="s">
        <v>25</v>
      </c>
      <c r="N455" s="89" t="s">
        <v>34</v>
      </c>
    </row>
    <row r="456" spans="1:14" x14ac:dyDescent="0.25">
      <c r="A456" s="92">
        <v>43169</v>
      </c>
      <c r="B456" s="89" t="s">
        <v>655</v>
      </c>
      <c r="C456" s="89" t="s">
        <v>21</v>
      </c>
      <c r="D456" s="94" t="s">
        <v>22</v>
      </c>
      <c r="E456" s="96"/>
      <c r="F456" s="96">
        <v>900</v>
      </c>
      <c r="G456" s="107">
        <f t="shared" si="12"/>
        <v>1.7032680035427976</v>
      </c>
      <c r="H456" s="106">
        <v>528.39599999999996</v>
      </c>
      <c r="I456" s="96">
        <f t="shared" si="13"/>
        <v>5547365</v>
      </c>
      <c r="J456" s="89" t="s">
        <v>98</v>
      </c>
      <c r="K456" s="89" t="s">
        <v>648</v>
      </c>
      <c r="L456" s="29" t="s">
        <v>1005</v>
      </c>
      <c r="M456" s="89" t="s">
        <v>25</v>
      </c>
      <c r="N456" s="89" t="s">
        <v>26</v>
      </c>
    </row>
    <row r="457" spans="1:14" s="114" customFormat="1" x14ac:dyDescent="0.25">
      <c r="A457" s="92">
        <v>43170</v>
      </c>
      <c r="B457" s="93" t="s">
        <v>936</v>
      </c>
      <c r="C457" s="89" t="s">
        <v>43</v>
      </c>
      <c r="D457" s="94" t="s">
        <v>22</v>
      </c>
      <c r="E457" s="95"/>
      <c r="F457" s="96">
        <v>45000</v>
      </c>
      <c r="G457" s="107">
        <f t="shared" si="12"/>
        <v>85.163400177139877</v>
      </c>
      <c r="H457" s="106">
        <v>528.39599999999996</v>
      </c>
      <c r="I457" s="96">
        <f t="shared" si="13"/>
        <v>5502365</v>
      </c>
      <c r="J457" s="89" t="s">
        <v>23</v>
      </c>
      <c r="K457" s="97">
        <v>246</v>
      </c>
      <c r="L457" s="29" t="s">
        <v>1005</v>
      </c>
      <c r="M457" s="89" t="s">
        <v>25</v>
      </c>
      <c r="N457" s="89" t="s">
        <v>34</v>
      </c>
    </row>
    <row r="458" spans="1:14" x14ac:dyDescent="0.25">
      <c r="A458" s="92">
        <v>43170</v>
      </c>
      <c r="B458" s="93" t="s">
        <v>75</v>
      </c>
      <c r="C458" s="89" t="s">
        <v>21</v>
      </c>
      <c r="D458" s="94" t="s">
        <v>22</v>
      </c>
      <c r="E458" s="95"/>
      <c r="F458" s="96">
        <v>300</v>
      </c>
      <c r="G458" s="107">
        <f t="shared" si="12"/>
        <v>0.5677560011809325</v>
      </c>
      <c r="H458" s="106">
        <v>528.39599999999996</v>
      </c>
      <c r="I458" s="96">
        <f t="shared" si="13"/>
        <v>5502065</v>
      </c>
      <c r="J458" s="89" t="s">
        <v>23</v>
      </c>
      <c r="K458" s="97" t="s">
        <v>24</v>
      </c>
      <c r="L458" s="29" t="s">
        <v>1005</v>
      </c>
      <c r="M458" s="89" t="s">
        <v>25</v>
      </c>
      <c r="N458" s="89" t="s">
        <v>26</v>
      </c>
    </row>
    <row r="459" spans="1:14" x14ac:dyDescent="0.25">
      <c r="A459" s="92">
        <v>43170</v>
      </c>
      <c r="B459" s="93" t="s">
        <v>76</v>
      </c>
      <c r="C459" s="89" t="s">
        <v>21</v>
      </c>
      <c r="D459" s="94" t="s">
        <v>22</v>
      </c>
      <c r="E459" s="95"/>
      <c r="F459" s="96">
        <v>11000</v>
      </c>
      <c r="G459" s="107">
        <f t="shared" si="12"/>
        <v>20.817720043300859</v>
      </c>
      <c r="H459" s="106">
        <v>528.39599999999996</v>
      </c>
      <c r="I459" s="96">
        <f t="shared" si="13"/>
        <v>5491065</v>
      </c>
      <c r="J459" s="89" t="s">
        <v>23</v>
      </c>
      <c r="K459" s="97" t="s">
        <v>24</v>
      </c>
      <c r="L459" s="29" t="s">
        <v>1005</v>
      </c>
      <c r="M459" s="89" t="s">
        <v>25</v>
      </c>
      <c r="N459" s="89" t="s">
        <v>26</v>
      </c>
    </row>
    <row r="460" spans="1:14" x14ac:dyDescent="0.25">
      <c r="A460" s="92">
        <v>43170</v>
      </c>
      <c r="B460" s="93" t="s">
        <v>77</v>
      </c>
      <c r="C460" s="89" t="s">
        <v>43</v>
      </c>
      <c r="D460" s="94" t="s">
        <v>22</v>
      </c>
      <c r="E460" s="95"/>
      <c r="F460" s="96">
        <v>40000</v>
      </c>
      <c r="G460" s="107">
        <f t="shared" si="12"/>
        <v>75.700800157457664</v>
      </c>
      <c r="H460" s="106">
        <v>528.39599999999996</v>
      </c>
      <c r="I460" s="96">
        <f t="shared" si="13"/>
        <v>5451065</v>
      </c>
      <c r="J460" s="89" t="s">
        <v>23</v>
      </c>
      <c r="K460" s="97" t="s">
        <v>24</v>
      </c>
      <c r="L460" s="29" t="s">
        <v>1005</v>
      </c>
      <c r="M460" s="89" t="s">
        <v>25</v>
      </c>
      <c r="N460" s="89" t="s">
        <v>26</v>
      </c>
    </row>
    <row r="461" spans="1:14" x14ac:dyDescent="0.25">
      <c r="A461" s="92">
        <v>43170</v>
      </c>
      <c r="B461" s="93" t="s">
        <v>78</v>
      </c>
      <c r="C461" s="89" t="s">
        <v>21</v>
      </c>
      <c r="D461" s="94" t="s">
        <v>22</v>
      </c>
      <c r="E461" s="95"/>
      <c r="F461" s="96">
        <v>1000</v>
      </c>
      <c r="G461" s="107">
        <f t="shared" ref="G461:G524" si="14">+F461/H461</f>
        <v>1.8925200039364418</v>
      </c>
      <c r="H461" s="106">
        <v>528.39599999999996</v>
      </c>
      <c r="I461" s="96">
        <f t="shared" si="13"/>
        <v>5450065</v>
      </c>
      <c r="J461" s="89" t="s">
        <v>23</v>
      </c>
      <c r="K461" s="97" t="s">
        <v>24</v>
      </c>
      <c r="L461" s="29" t="s">
        <v>1005</v>
      </c>
      <c r="M461" s="89" t="s">
        <v>25</v>
      </c>
      <c r="N461" s="89" t="s">
        <v>26</v>
      </c>
    </row>
    <row r="462" spans="1:14" x14ac:dyDescent="0.25">
      <c r="A462" s="92">
        <v>43170</v>
      </c>
      <c r="B462" s="29" t="s">
        <v>147</v>
      </c>
      <c r="C462" s="89" t="s">
        <v>21</v>
      </c>
      <c r="D462" s="94" t="s">
        <v>22</v>
      </c>
      <c r="E462" s="87"/>
      <c r="F462" s="87">
        <v>1000</v>
      </c>
      <c r="G462" s="107">
        <f t="shared" si="14"/>
        <v>1.8925200039364418</v>
      </c>
      <c r="H462" s="106">
        <v>528.39599999999996</v>
      </c>
      <c r="I462" s="96">
        <f t="shared" ref="I462:I525" si="15">+I461+E462-F462</f>
        <v>5449065</v>
      </c>
      <c r="J462" s="29" t="s">
        <v>95</v>
      </c>
      <c r="K462" s="29" t="s">
        <v>24</v>
      </c>
      <c r="L462" s="29" t="s">
        <v>1005</v>
      </c>
      <c r="M462" s="89" t="s">
        <v>25</v>
      </c>
      <c r="N462" s="29" t="s">
        <v>26</v>
      </c>
    </row>
    <row r="463" spans="1:14" x14ac:dyDescent="0.25">
      <c r="A463" s="92">
        <v>43170</v>
      </c>
      <c r="B463" s="29" t="s">
        <v>148</v>
      </c>
      <c r="C463" s="89" t="s">
        <v>21</v>
      </c>
      <c r="D463" s="94" t="s">
        <v>22</v>
      </c>
      <c r="E463" s="87"/>
      <c r="F463" s="87">
        <v>1000</v>
      </c>
      <c r="G463" s="107">
        <f t="shared" si="14"/>
        <v>1.8925200039364418</v>
      </c>
      <c r="H463" s="106">
        <v>528.39599999999996</v>
      </c>
      <c r="I463" s="96">
        <f t="shared" si="15"/>
        <v>5448065</v>
      </c>
      <c r="J463" s="29" t="s">
        <v>95</v>
      </c>
      <c r="K463" s="29" t="s">
        <v>24</v>
      </c>
      <c r="L463" s="29" t="s">
        <v>1005</v>
      </c>
      <c r="M463" s="89" t="s">
        <v>25</v>
      </c>
      <c r="N463" s="29" t="s">
        <v>26</v>
      </c>
    </row>
    <row r="464" spans="1:14" x14ac:dyDescent="0.25">
      <c r="A464" s="92">
        <v>43170</v>
      </c>
      <c r="B464" s="89" t="s">
        <v>175</v>
      </c>
      <c r="C464" s="89" t="s">
        <v>21</v>
      </c>
      <c r="D464" s="94" t="s">
        <v>22</v>
      </c>
      <c r="E464" s="87"/>
      <c r="F464" s="96">
        <v>250</v>
      </c>
      <c r="G464" s="107">
        <f t="shared" si="14"/>
        <v>0.47313000098411045</v>
      </c>
      <c r="H464" s="106">
        <v>528.39599999999996</v>
      </c>
      <c r="I464" s="96">
        <f t="shared" si="15"/>
        <v>5447815</v>
      </c>
      <c r="J464" s="89" t="s">
        <v>164</v>
      </c>
      <c r="K464" s="29" t="s">
        <v>24</v>
      </c>
      <c r="L464" s="29" t="s">
        <v>1005</v>
      </c>
      <c r="M464" s="89" t="s">
        <v>25</v>
      </c>
      <c r="N464" s="29" t="s">
        <v>26</v>
      </c>
    </row>
    <row r="465" spans="1:14" x14ac:dyDescent="0.25">
      <c r="A465" s="92">
        <v>43170</v>
      </c>
      <c r="B465" s="89" t="s">
        <v>176</v>
      </c>
      <c r="C465" s="89" t="s">
        <v>63</v>
      </c>
      <c r="D465" s="94" t="s">
        <v>22</v>
      </c>
      <c r="E465" s="87"/>
      <c r="F465" s="96">
        <v>1600</v>
      </c>
      <c r="G465" s="107">
        <f t="shared" si="14"/>
        <v>3.0280320062983068</v>
      </c>
      <c r="H465" s="106">
        <v>528.39599999999996</v>
      </c>
      <c r="I465" s="96">
        <f t="shared" si="15"/>
        <v>5446215</v>
      </c>
      <c r="J465" s="89" t="s">
        <v>164</v>
      </c>
      <c r="K465" s="29" t="s">
        <v>24</v>
      </c>
      <c r="L465" s="29" t="s">
        <v>1005</v>
      </c>
      <c r="M465" s="89" t="s">
        <v>25</v>
      </c>
      <c r="N465" s="29" t="s">
        <v>26</v>
      </c>
    </row>
    <row r="466" spans="1:14" x14ac:dyDescent="0.25">
      <c r="A466" s="92">
        <v>43170</v>
      </c>
      <c r="B466" s="89" t="s">
        <v>171</v>
      </c>
      <c r="C466" s="89" t="s">
        <v>21</v>
      </c>
      <c r="D466" s="94" t="s">
        <v>22</v>
      </c>
      <c r="E466" s="87"/>
      <c r="F466" s="96">
        <v>250</v>
      </c>
      <c r="G466" s="107">
        <f t="shared" si="14"/>
        <v>0.47313000098411045</v>
      </c>
      <c r="H466" s="106">
        <v>528.39599999999996</v>
      </c>
      <c r="I466" s="96">
        <f t="shared" si="15"/>
        <v>5445965</v>
      </c>
      <c r="J466" s="89" t="s">
        <v>164</v>
      </c>
      <c r="K466" s="29" t="s">
        <v>24</v>
      </c>
      <c r="L466" s="29" t="s">
        <v>1005</v>
      </c>
      <c r="M466" s="89" t="s">
        <v>25</v>
      </c>
      <c r="N466" s="29" t="s">
        <v>26</v>
      </c>
    </row>
    <row r="467" spans="1:14" x14ac:dyDescent="0.25">
      <c r="A467" s="92">
        <v>43170</v>
      </c>
      <c r="B467" s="89" t="s">
        <v>175</v>
      </c>
      <c r="C467" s="89" t="s">
        <v>21</v>
      </c>
      <c r="D467" s="94" t="s">
        <v>22</v>
      </c>
      <c r="E467" s="87"/>
      <c r="F467" s="96">
        <v>250</v>
      </c>
      <c r="G467" s="107">
        <f t="shared" si="14"/>
        <v>0.47313000098411045</v>
      </c>
      <c r="H467" s="106">
        <v>528.39599999999996</v>
      </c>
      <c r="I467" s="96">
        <f t="shared" si="15"/>
        <v>5445715</v>
      </c>
      <c r="J467" s="89" t="s">
        <v>164</v>
      </c>
      <c r="K467" s="29" t="s">
        <v>24</v>
      </c>
      <c r="L467" s="29" t="s">
        <v>1005</v>
      </c>
      <c r="M467" s="89" t="s">
        <v>25</v>
      </c>
      <c r="N467" s="29" t="s">
        <v>26</v>
      </c>
    </row>
    <row r="468" spans="1:14" x14ac:dyDescent="0.25">
      <c r="A468" s="92">
        <v>43170</v>
      </c>
      <c r="B468" s="89" t="s">
        <v>176</v>
      </c>
      <c r="C468" s="89" t="s">
        <v>63</v>
      </c>
      <c r="D468" s="94" t="s">
        <v>22</v>
      </c>
      <c r="E468" s="87"/>
      <c r="F468" s="96">
        <v>1800</v>
      </c>
      <c r="G468" s="107">
        <f t="shared" si="14"/>
        <v>3.4065360070855952</v>
      </c>
      <c r="H468" s="106">
        <v>528.39599999999996</v>
      </c>
      <c r="I468" s="96">
        <f t="shared" si="15"/>
        <v>5443915</v>
      </c>
      <c r="J468" s="89" t="s">
        <v>164</v>
      </c>
      <c r="K468" s="29" t="s">
        <v>24</v>
      </c>
      <c r="L468" s="29" t="s">
        <v>1005</v>
      </c>
      <c r="M468" s="89" t="s">
        <v>25</v>
      </c>
      <c r="N468" s="29" t="s">
        <v>26</v>
      </c>
    </row>
    <row r="469" spans="1:14" x14ac:dyDescent="0.25">
      <c r="A469" s="92">
        <v>43170</v>
      </c>
      <c r="B469" s="89" t="s">
        <v>171</v>
      </c>
      <c r="C469" s="89" t="s">
        <v>21</v>
      </c>
      <c r="D469" s="94" t="s">
        <v>22</v>
      </c>
      <c r="E469" s="87"/>
      <c r="F469" s="96">
        <v>250</v>
      </c>
      <c r="G469" s="107">
        <f t="shared" si="14"/>
        <v>0.47313000098411045</v>
      </c>
      <c r="H469" s="106">
        <v>528.39599999999996</v>
      </c>
      <c r="I469" s="96">
        <f t="shared" si="15"/>
        <v>5443665</v>
      </c>
      <c r="J469" s="89" t="s">
        <v>164</v>
      </c>
      <c r="K469" s="29" t="s">
        <v>24</v>
      </c>
      <c r="L469" s="29" t="s">
        <v>1005</v>
      </c>
      <c r="M469" s="89" t="s">
        <v>25</v>
      </c>
      <c r="N469" s="29" t="s">
        <v>26</v>
      </c>
    </row>
    <row r="470" spans="1:14" x14ac:dyDescent="0.25">
      <c r="A470" s="92">
        <v>43170</v>
      </c>
      <c r="B470" s="29" t="s">
        <v>362</v>
      </c>
      <c r="C470" s="89" t="s">
        <v>21</v>
      </c>
      <c r="D470" s="94" t="s">
        <v>22</v>
      </c>
      <c r="E470" s="87"/>
      <c r="F470" s="87">
        <v>300</v>
      </c>
      <c r="G470" s="107">
        <f t="shared" si="14"/>
        <v>0.5677560011809325</v>
      </c>
      <c r="H470" s="106">
        <v>528.39599999999996</v>
      </c>
      <c r="I470" s="96">
        <f t="shared" si="15"/>
        <v>5443365</v>
      </c>
      <c r="J470" s="29" t="s">
        <v>244</v>
      </c>
      <c r="K470" s="29" t="s">
        <v>24</v>
      </c>
      <c r="L470" s="29" t="s">
        <v>1005</v>
      </c>
      <c r="M470" s="89" t="s">
        <v>25</v>
      </c>
      <c r="N470" s="29" t="s">
        <v>26</v>
      </c>
    </row>
    <row r="471" spans="1:14" x14ac:dyDescent="0.25">
      <c r="A471" s="92">
        <v>43170</v>
      </c>
      <c r="B471" s="29" t="s">
        <v>62</v>
      </c>
      <c r="C471" s="29" t="s">
        <v>359</v>
      </c>
      <c r="D471" s="94" t="s">
        <v>22</v>
      </c>
      <c r="E471" s="87"/>
      <c r="F471" s="87">
        <v>1000</v>
      </c>
      <c r="G471" s="107">
        <f t="shared" si="14"/>
        <v>1.8925200039364418</v>
      </c>
      <c r="H471" s="106">
        <v>528.39599999999996</v>
      </c>
      <c r="I471" s="96">
        <f t="shared" si="15"/>
        <v>5442365</v>
      </c>
      <c r="J471" s="29" t="s">
        <v>244</v>
      </c>
      <c r="K471" s="29" t="s">
        <v>24</v>
      </c>
      <c r="L471" s="29" t="s">
        <v>1005</v>
      </c>
      <c r="M471" s="89" t="s">
        <v>25</v>
      </c>
      <c r="N471" s="29" t="s">
        <v>26</v>
      </c>
    </row>
    <row r="472" spans="1:14" x14ac:dyDescent="0.25">
      <c r="A472" s="92">
        <v>43170</v>
      </c>
      <c r="B472" s="29" t="s">
        <v>363</v>
      </c>
      <c r="C472" s="89" t="s">
        <v>21</v>
      </c>
      <c r="D472" s="94" t="s">
        <v>22</v>
      </c>
      <c r="E472" s="87"/>
      <c r="F472" s="87">
        <v>300</v>
      </c>
      <c r="G472" s="107">
        <f t="shared" si="14"/>
        <v>0.5677560011809325</v>
      </c>
      <c r="H472" s="106">
        <v>528.39599999999996</v>
      </c>
      <c r="I472" s="96">
        <f t="shared" si="15"/>
        <v>5442065</v>
      </c>
      <c r="J472" s="29" t="s">
        <v>244</v>
      </c>
      <c r="K472" s="29" t="s">
        <v>24</v>
      </c>
      <c r="L472" s="29" t="s">
        <v>1005</v>
      </c>
      <c r="M472" s="89" t="s">
        <v>25</v>
      </c>
      <c r="N472" s="29" t="s">
        <v>26</v>
      </c>
    </row>
    <row r="473" spans="1:14" x14ac:dyDescent="0.25">
      <c r="A473" s="92">
        <v>43170</v>
      </c>
      <c r="B473" s="29" t="s">
        <v>364</v>
      </c>
      <c r="C473" s="89" t="s">
        <v>21</v>
      </c>
      <c r="D473" s="94" t="s">
        <v>22</v>
      </c>
      <c r="E473" s="87"/>
      <c r="F473" s="87">
        <v>300</v>
      </c>
      <c r="G473" s="107">
        <f t="shared" si="14"/>
        <v>0.5677560011809325</v>
      </c>
      <c r="H473" s="106">
        <v>528.39599999999996</v>
      </c>
      <c r="I473" s="96">
        <f t="shared" si="15"/>
        <v>5441765</v>
      </c>
      <c r="J473" s="29" t="s">
        <v>244</v>
      </c>
      <c r="K473" s="29" t="s">
        <v>24</v>
      </c>
      <c r="L473" s="29" t="s">
        <v>1005</v>
      </c>
      <c r="M473" s="89" t="s">
        <v>25</v>
      </c>
      <c r="N473" s="29" t="s">
        <v>26</v>
      </c>
    </row>
    <row r="474" spans="1:14" x14ac:dyDescent="0.25">
      <c r="A474" s="92">
        <v>43170</v>
      </c>
      <c r="B474" s="29" t="s">
        <v>62</v>
      </c>
      <c r="C474" s="29" t="s">
        <v>359</v>
      </c>
      <c r="D474" s="94" t="s">
        <v>22</v>
      </c>
      <c r="E474" s="87"/>
      <c r="F474" s="87">
        <v>1000</v>
      </c>
      <c r="G474" s="107">
        <f t="shared" si="14"/>
        <v>1.8925200039364418</v>
      </c>
      <c r="H474" s="106">
        <v>528.39599999999996</v>
      </c>
      <c r="I474" s="96">
        <f t="shared" si="15"/>
        <v>5440765</v>
      </c>
      <c r="J474" s="29" t="s">
        <v>244</v>
      </c>
      <c r="K474" s="29" t="s">
        <v>24</v>
      </c>
      <c r="L474" s="29" t="s">
        <v>1005</v>
      </c>
      <c r="M474" s="89" t="s">
        <v>25</v>
      </c>
      <c r="N474" s="29" t="s">
        <v>26</v>
      </c>
    </row>
    <row r="475" spans="1:14" x14ac:dyDescent="0.25">
      <c r="A475" s="92">
        <v>43170</v>
      </c>
      <c r="B475" s="29" t="s">
        <v>65</v>
      </c>
      <c r="C475" s="89" t="s">
        <v>21</v>
      </c>
      <c r="D475" s="94" t="s">
        <v>22</v>
      </c>
      <c r="E475" s="87"/>
      <c r="F475" s="87">
        <v>300</v>
      </c>
      <c r="G475" s="107">
        <f t="shared" si="14"/>
        <v>0.5677560011809325</v>
      </c>
      <c r="H475" s="106">
        <v>528.39599999999996</v>
      </c>
      <c r="I475" s="96">
        <f t="shared" si="15"/>
        <v>5440465</v>
      </c>
      <c r="J475" s="29" t="s">
        <v>244</v>
      </c>
      <c r="K475" s="29" t="s">
        <v>24</v>
      </c>
      <c r="L475" s="29" t="s">
        <v>1005</v>
      </c>
      <c r="M475" s="89" t="s">
        <v>25</v>
      </c>
      <c r="N475" s="29" t="s">
        <v>26</v>
      </c>
    </row>
    <row r="476" spans="1:14" x14ac:dyDescent="0.25">
      <c r="A476" s="92">
        <v>43170</v>
      </c>
      <c r="B476" s="89" t="s">
        <v>656</v>
      </c>
      <c r="C476" s="89" t="s">
        <v>43</v>
      </c>
      <c r="D476" s="94" t="s">
        <v>22</v>
      </c>
      <c r="E476" s="96"/>
      <c r="F476" s="96">
        <v>40000</v>
      </c>
      <c r="G476" s="107">
        <f t="shared" si="14"/>
        <v>75.700800157457664</v>
      </c>
      <c r="H476" s="106">
        <v>528.39599999999996</v>
      </c>
      <c r="I476" s="96">
        <f t="shared" si="15"/>
        <v>5400465</v>
      </c>
      <c r="J476" s="89" t="s">
        <v>98</v>
      </c>
      <c r="K476" s="89" t="s">
        <v>648</v>
      </c>
      <c r="L476" s="29" t="s">
        <v>1005</v>
      </c>
      <c r="M476" s="89" t="s">
        <v>25</v>
      </c>
      <c r="N476" s="89" t="s">
        <v>26</v>
      </c>
    </row>
    <row r="477" spans="1:14" s="114" customFormat="1" x14ac:dyDescent="0.25">
      <c r="A477" s="92">
        <v>43170</v>
      </c>
      <c r="B477" s="89" t="s">
        <v>657</v>
      </c>
      <c r="C477" s="89" t="s">
        <v>43</v>
      </c>
      <c r="D477" s="94" t="s">
        <v>22</v>
      </c>
      <c r="E477" s="96"/>
      <c r="F477" s="96">
        <v>45000</v>
      </c>
      <c r="G477" s="107">
        <f t="shared" si="14"/>
        <v>85.163400177139877</v>
      </c>
      <c r="H477" s="106">
        <v>528.39599999999996</v>
      </c>
      <c r="I477" s="96">
        <f t="shared" si="15"/>
        <v>5355465</v>
      </c>
      <c r="J477" s="89" t="s">
        <v>98</v>
      </c>
      <c r="K477" s="89">
        <v>247</v>
      </c>
      <c r="L477" s="29" t="s">
        <v>1005</v>
      </c>
      <c r="M477" s="89" t="s">
        <v>25</v>
      </c>
      <c r="N477" s="89" t="s">
        <v>34</v>
      </c>
    </row>
    <row r="478" spans="1:14" x14ac:dyDescent="0.25">
      <c r="A478" s="92">
        <v>43170</v>
      </c>
      <c r="B478" s="89" t="s">
        <v>658</v>
      </c>
      <c r="C478" s="89" t="s">
        <v>21</v>
      </c>
      <c r="D478" s="94" t="s">
        <v>22</v>
      </c>
      <c r="E478" s="96"/>
      <c r="F478" s="96">
        <v>300</v>
      </c>
      <c r="G478" s="107">
        <f t="shared" si="14"/>
        <v>0.5677560011809325</v>
      </c>
      <c r="H478" s="106">
        <v>528.39599999999996</v>
      </c>
      <c r="I478" s="96">
        <f t="shared" si="15"/>
        <v>5355165</v>
      </c>
      <c r="J478" s="89" t="s">
        <v>98</v>
      </c>
      <c r="K478" s="89" t="s">
        <v>648</v>
      </c>
      <c r="L478" s="29" t="s">
        <v>1005</v>
      </c>
      <c r="M478" s="89" t="s">
        <v>25</v>
      </c>
      <c r="N478" s="89" t="s">
        <v>26</v>
      </c>
    </row>
    <row r="479" spans="1:14" x14ac:dyDescent="0.25">
      <c r="A479" s="92">
        <v>43170</v>
      </c>
      <c r="B479" s="89" t="s">
        <v>660</v>
      </c>
      <c r="C479" s="89" t="s">
        <v>21</v>
      </c>
      <c r="D479" s="94" t="s">
        <v>22</v>
      </c>
      <c r="E479" s="96"/>
      <c r="F479" s="96">
        <v>11000</v>
      </c>
      <c r="G479" s="107">
        <f t="shared" si="14"/>
        <v>20.817720043300859</v>
      </c>
      <c r="H479" s="106">
        <v>528.39599999999996</v>
      </c>
      <c r="I479" s="96">
        <f t="shared" si="15"/>
        <v>5344165</v>
      </c>
      <c r="J479" s="89" t="s">
        <v>98</v>
      </c>
      <c r="K479" s="89" t="s">
        <v>648</v>
      </c>
      <c r="L479" s="29" t="s">
        <v>1005</v>
      </c>
      <c r="M479" s="89" t="s">
        <v>25</v>
      </c>
      <c r="N479" s="89" t="s">
        <v>26</v>
      </c>
    </row>
    <row r="480" spans="1:14" x14ac:dyDescent="0.25">
      <c r="A480" s="92">
        <v>43170</v>
      </c>
      <c r="B480" s="89" t="s">
        <v>661</v>
      </c>
      <c r="C480" s="89" t="s">
        <v>21</v>
      </c>
      <c r="D480" s="94" t="s">
        <v>22</v>
      </c>
      <c r="E480" s="96"/>
      <c r="F480" s="96">
        <v>1000</v>
      </c>
      <c r="G480" s="107">
        <f t="shared" si="14"/>
        <v>1.8925200039364418</v>
      </c>
      <c r="H480" s="106">
        <v>528.39599999999996</v>
      </c>
      <c r="I480" s="96">
        <f t="shared" si="15"/>
        <v>5343165</v>
      </c>
      <c r="J480" s="89" t="s">
        <v>98</v>
      </c>
      <c r="K480" s="89" t="s">
        <v>648</v>
      </c>
      <c r="L480" s="29" t="s">
        <v>1005</v>
      </c>
      <c r="M480" s="89" t="s">
        <v>25</v>
      </c>
      <c r="N480" s="89" t="s">
        <v>26</v>
      </c>
    </row>
    <row r="481" spans="1:14" x14ac:dyDescent="0.25">
      <c r="A481" s="92">
        <v>43171</v>
      </c>
      <c r="B481" s="89" t="s">
        <v>175</v>
      </c>
      <c r="C481" s="89" t="s">
        <v>21</v>
      </c>
      <c r="D481" s="94" t="s">
        <v>22</v>
      </c>
      <c r="E481" s="87"/>
      <c r="F481" s="96">
        <v>250</v>
      </c>
      <c r="G481" s="107">
        <f t="shared" si="14"/>
        <v>0.47313000098411045</v>
      </c>
      <c r="H481" s="106">
        <v>528.39599999999996</v>
      </c>
      <c r="I481" s="96">
        <f t="shared" si="15"/>
        <v>5342915</v>
      </c>
      <c r="J481" s="89" t="s">
        <v>164</v>
      </c>
      <c r="K481" s="29" t="s">
        <v>24</v>
      </c>
      <c r="L481" s="29" t="s">
        <v>1005</v>
      </c>
      <c r="M481" s="89" t="s">
        <v>25</v>
      </c>
      <c r="N481" s="29" t="s">
        <v>26</v>
      </c>
    </row>
    <row r="482" spans="1:14" x14ac:dyDescent="0.25">
      <c r="A482" s="92">
        <v>43171</v>
      </c>
      <c r="B482" s="89" t="s">
        <v>177</v>
      </c>
      <c r="C482" s="89" t="s">
        <v>63</v>
      </c>
      <c r="D482" s="94" t="s">
        <v>22</v>
      </c>
      <c r="E482" s="87"/>
      <c r="F482" s="96">
        <v>4500</v>
      </c>
      <c r="G482" s="107">
        <f t="shared" si="14"/>
        <v>8.5163400177139881</v>
      </c>
      <c r="H482" s="106">
        <v>528.39599999999996</v>
      </c>
      <c r="I482" s="96">
        <f t="shared" si="15"/>
        <v>5338415</v>
      </c>
      <c r="J482" s="89" t="s">
        <v>164</v>
      </c>
      <c r="K482" s="29" t="s">
        <v>24</v>
      </c>
      <c r="L482" s="29" t="s">
        <v>1005</v>
      </c>
      <c r="M482" s="89" t="s">
        <v>25</v>
      </c>
      <c r="N482" s="29" t="s">
        <v>26</v>
      </c>
    </row>
    <row r="483" spans="1:14" s="114" customFormat="1" x14ac:dyDescent="0.25">
      <c r="A483" s="92">
        <v>43171</v>
      </c>
      <c r="B483" s="89" t="s">
        <v>178</v>
      </c>
      <c r="C483" s="89" t="s">
        <v>179</v>
      </c>
      <c r="D483" s="89" t="s">
        <v>235</v>
      </c>
      <c r="E483" s="87"/>
      <c r="F483" s="96">
        <v>48000</v>
      </c>
      <c r="G483" s="107">
        <f t="shared" si="14"/>
        <v>90.840960188949211</v>
      </c>
      <c r="H483" s="106">
        <v>528.39599999999996</v>
      </c>
      <c r="I483" s="96">
        <f t="shared" si="15"/>
        <v>5290415</v>
      </c>
      <c r="J483" s="89" t="s">
        <v>164</v>
      </c>
      <c r="K483" s="29" t="s">
        <v>165</v>
      </c>
      <c r="L483" s="29" t="s">
        <v>1004</v>
      </c>
      <c r="M483" s="89" t="s">
        <v>25</v>
      </c>
      <c r="N483" s="29" t="s">
        <v>34</v>
      </c>
    </row>
    <row r="484" spans="1:14" x14ac:dyDescent="0.25">
      <c r="A484" s="92">
        <v>43171</v>
      </c>
      <c r="B484" s="89" t="s">
        <v>180</v>
      </c>
      <c r="C484" s="89" t="s">
        <v>21</v>
      </c>
      <c r="D484" s="94" t="s">
        <v>22</v>
      </c>
      <c r="E484" s="87"/>
      <c r="F484" s="96">
        <v>250</v>
      </c>
      <c r="G484" s="107">
        <f t="shared" si="14"/>
        <v>0.47313000098411045</v>
      </c>
      <c r="H484" s="106">
        <v>528.39599999999996</v>
      </c>
      <c r="I484" s="96">
        <f t="shared" si="15"/>
        <v>5290165</v>
      </c>
      <c r="J484" s="89" t="s">
        <v>164</v>
      </c>
      <c r="K484" s="29" t="s">
        <v>24</v>
      </c>
      <c r="L484" s="29" t="s">
        <v>1005</v>
      </c>
      <c r="M484" s="89" t="s">
        <v>25</v>
      </c>
      <c r="N484" s="29" t="s">
        <v>26</v>
      </c>
    </row>
    <row r="485" spans="1:14" x14ac:dyDescent="0.25">
      <c r="A485" s="92">
        <v>43171</v>
      </c>
      <c r="B485" s="89" t="s">
        <v>181</v>
      </c>
      <c r="C485" s="89" t="s">
        <v>21</v>
      </c>
      <c r="D485" s="94" t="s">
        <v>22</v>
      </c>
      <c r="E485" s="87"/>
      <c r="F485" s="96">
        <v>250</v>
      </c>
      <c r="G485" s="107">
        <f t="shared" si="14"/>
        <v>0.47313000098411045</v>
      </c>
      <c r="H485" s="106">
        <v>528.39599999999996</v>
      </c>
      <c r="I485" s="96">
        <f t="shared" si="15"/>
        <v>5289915</v>
      </c>
      <c r="J485" s="89" t="s">
        <v>164</v>
      </c>
      <c r="K485" s="29" t="s">
        <v>24</v>
      </c>
      <c r="L485" s="29" t="s">
        <v>1005</v>
      </c>
      <c r="M485" s="89" t="s">
        <v>25</v>
      </c>
      <c r="N485" s="29" t="s">
        <v>26</v>
      </c>
    </row>
    <row r="486" spans="1:14" x14ac:dyDescent="0.25">
      <c r="A486" s="92">
        <v>43171</v>
      </c>
      <c r="B486" s="89" t="s">
        <v>182</v>
      </c>
      <c r="C486" s="89" t="s">
        <v>21</v>
      </c>
      <c r="D486" s="94" t="s">
        <v>22</v>
      </c>
      <c r="E486" s="87"/>
      <c r="F486" s="96">
        <v>250</v>
      </c>
      <c r="G486" s="107">
        <f t="shared" si="14"/>
        <v>0.47313000098411045</v>
      </c>
      <c r="H486" s="106">
        <v>528.39599999999996</v>
      </c>
      <c r="I486" s="96">
        <f t="shared" si="15"/>
        <v>5289665</v>
      </c>
      <c r="J486" s="89" t="s">
        <v>164</v>
      </c>
      <c r="K486" s="29" t="s">
        <v>24</v>
      </c>
      <c r="L486" s="29" t="s">
        <v>1005</v>
      </c>
      <c r="M486" s="89" t="s">
        <v>25</v>
      </c>
      <c r="N486" s="29" t="s">
        <v>26</v>
      </c>
    </row>
    <row r="487" spans="1:14" x14ac:dyDescent="0.25">
      <c r="A487" s="92">
        <v>43171</v>
      </c>
      <c r="B487" s="89" t="s">
        <v>174</v>
      </c>
      <c r="C487" s="89" t="s">
        <v>21</v>
      </c>
      <c r="D487" s="94" t="s">
        <v>22</v>
      </c>
      <c r="E487" s="87"/>
      <c r="F487" s="96">
        <v>250</v>
      </c>
      <c r="G487" s="107">
        <f t="shared" si="14"/>
        <v>0.47313000098411045</v>
      </c>
      <c r="H487" s="106">
        <v>528.39599999999996</v>
      </c>
      <c r="I487" s="96">
        <f t="shared" si="15"/>
        <v>5289415</v>
      </c>
      <c r="J487" s="89" t="s">
        <v>164</v>
      </c>
      <c r="K487" s="29" t="s">
        <v>24</v>
      </c>
      <c r="L487" s="29" t="s">
        <v>1005</v>
      </c>
      <c r="M487" s="89" t="s">
        <v>25</v>
      </c>
      <c r="N487" s="29" t="s">
        <v>26</v>
      </c>
    </row>
    <row r="488" spans="1:14" s="114" customFormat="1" x14ac:dyDescent="0.25">
      <c r="A488" s="92">
        <v>43171</v>
      </c>
      <c r="B488" s="29" t="s">
        <v>261</v>
      </c>
      <c r="C488" s="29" t="s">
        <v>45</v>
      </c>
      <c r="D488" s="94" t="s">
        <v>22</v>
      </c>
      <c r="E488" s="87"/>
      <c r="F488" s="87">
        <v>36000</v>
      </c>
      <c r="G488" s="107">
        <f t="shared" si="14"/>
        <v>68.130720141711905</v>
      </c>
      <c r="H488" s="106">
        <v>528.39599999999996</v>
      </c>
      <c r="I488" s="96">
        <f t="shared" si="15"/>
        <v>5253415</v>
      </c>
      <c r="J488" s="29" t="s">
        <v>109</v>
      </c>
      <c r="K488" s="29">
        <v>35</v>
      </c>
      <c r="L488" s="29" t="s">
        <v>1005</v>
      </c>
      <c r="M488" s="89" t="s">
        <v>25</v>
      </c>
      <c r="N488" s="89" t="s">
        <v>34</v>
      </c>
    </row>
    <row r="489" spans="1:14" s="114" customFormat="1" x14ac:dyDescent="0.25">
      <c r="A489" s="92">
        <v>43171</v>
      </c>
      <c r="B489" s="29" t="s">
        <v>920</v>
      </c>
      <c r="C489" s="29" t="s">
        <v>45</v>
      </c>
      <c r="D489" s="94" t="s">
        <v>22</v>
      </c>
      <c r="E489" s="87"/>
      <c r="F489" s="87">
        <v>100000</v>
      </c>
      <c r="G489" s="107">
        <f t="shared" si="14"/>
        <v>189.25200039364418</v>
      </c>
      <c r="H489" s="106">
        <v>528.39599999999996</v>
      </c>
      <c r="I489" s="96">
        <f t="shared" si="15"/>
        <v>5153415</v>
      </c>
      <c r="J489" s="29" t="s">
        <v>109</v>
      </c>
      <c r="K489" s="29">
        <v>20</v>
      </c>
      <c r="L489" s="29" t="s">
        <v>1005</v>
      </c>
      <c r="M489" s="89" t="s">
        <v>25</v>
      </c>
      <c r="N489" s="89" t="s">
        <v>34</v>
      </c>
    </row>
    <row r="490" spans="1:14" s="114" customFormat="1" x14ac:dyDescent="0.25">
      <c r="A490" s="92">
        <v>43171</v>
      </c>
      <c r="B490" s="29" t="s">
        <v>262</v>
      </c>
      <c r="C490" s="29" t="s">
        <v>45</v>
      </c>
      <c r="D490" s="94" t="s">
        <v>22</v>
      </c>
      <c r="E490" s="87"/>
      <c r="F490" s="87">
        <v>36000</v>
      </c>
      <c r="G490" s="107">
        <f t="shared" si="14"/>
        <v>68.130720141711905</v>
      </c>
      <c r="H490" s="106">
        <v>528.39599999999996</v>
      </c>
      <c r="I490" s="96">
        <f t="shared" si="15"/>
        <v>5117415</v>
      </c>
      <c r="J490" s="29" t="s">
        <v>109</v>
      </c>
      <c r="K490" s="29">
        <v>21</v>
      </c>
      <c r="L490" s="29" t="s">
        <v>1005</v>
      </c>
      <c r="M490" s="89" t="s">
        <v>25</v>
      </c>
      <c r="N490" s="89" t="s">
        <v>34</v>
      </c>
    </row>
    <row r="491" spans="1:14" s="114" customFormat="1" x14ac:dyDescent="0.25">
      <c r="A491" s="92">
        <v>43171</v>
      </c>
      <c r="B491" s="29" t="s">
        <v>263</v>
      </c>
      <c r="C491" s="29" t="s">
        <v>45</v>
      </c>
      <c r="D491" s="94" t="s">
        <v>22</v>
      </c>
      <c r="E491" s="87"/>
      <c r="F491" s="87">
        <v>76000</v>
      </c>
      <c r="G491" s="107">
        <f t="shared" si="14"/>
        <v>143.83152029916957</v>
      </c>
      <c r="H491" s="106">
        <v>528.39599999999996</v>
      </c>
      <c r="I491" s="96">
        <f t="shared" si="15"/>
        <v>5041415</v>
      </c>
      <c r="J491" s="29" t="s">
        <v>109</v>
      </c>
      <c r="K491" s="29">
        <v>23</v>
      </c>
      <c r="L491" s="29" t="s">
        <v>1005</v>
      </c>
      <c r="M491" s="89" t="s">
        <v>25</v>
      </c>
      <c r="N491" s="89" t="s">
        <v>34</v>
      </c>
    </row>
    <row r="492" spans="1:14" x14ac:dyDescent="0.25">
      <c r="A492" s="92">
        <v>43171</v>
      </c>
      <c r="B492" s="29" t="s">
        <v>365</v>
      </c>
      <c r="C492" s="89" t="s">
        <v>21</v>
      </c>
      <c r="D492" s="94" t="s">
        <v>22</v>
      </c>
      <c r="E492" s="87"/>
      <c r="F492" s="87">
        <v>300</v>
      </c>
      <c r="G492" s="107">
        <f t="shared" si="14"/>
        <v>0.5677560011809325</v>
      </c>
      <c r="H492" s="106">
        <v>528.39599999999996</v>
      </c>
      <c r="I492" s="96">
        <f t="shared" si="15"/>
        <v>5041115</v>
      </c>
      <c r="J492" s="29" t="s">
        <v>244</v>
      </c>
      <c r="K492" s="29" t="s">
        <v>24</v>
      </c>
      <c r="L492" s="29" t="s">
        <v>1005</v>
      </c>
      <c r="M492" s="89" t="s">
        <v>25</v>
      </c>
      <c r="N492" s="29" t="s">
        <v>26</v>
      </c>
    </row>
    <row r="493" spans="1:14" x14ac:dyDescent="0.25">
      <c r="A493" s="92">
        <v>43171</v>
      </c>
      <c r="B493" s="29" t="s">
        <v>62</v>
      </c>
      <c r="C493" s="29" t="s">
        <v>359</v>
      </c>
      <c r="D493" s="94" t="s">
        <v>22</v>
      </c>
      <c r="E493" s="87"/>
      <c r="F493" s="87">
        <v>1000</v>
      </c>
      <c r="G493" s="107">
        <f t="shared" si="14"/>
        <v>1.8925200039364418</v>
      </c>
      <c r="H493" s="106">
        <v>528.39599999999996</v>
      </c>
      <c r="I493" s="96">
        <f t="shared" si="15"/>
        <v>5040115</v>
      </c>
      <c r="J493" s="29" t="s">
        <v>244</v>
      </c>
      <c r="K493" s="29" t="s">
        <v>24</v>
      </c>
      <c r="L493" s="29" t="s">
        <v>1005</v>
      </c>
      <c r="M493" s="89" t="s">
        <v>25</v>
      </c>
      <c r="N493" s="29" t="s">
        <v>26</v>
      </c>
    </row>
    <row r="494" spans="1:14" x14ac:dyDescent="0.25">
      <c r="A494" s="92">
        <v>43171</v>
      </c>
      <c r="B494" s="29" t="s">
        <v>366</v>
      </c>
      <c r="C494" s="89" t="s">
        <v>21</v>
      </c>
      <c r="D494" s="94" t="s">
        <v>22</v>
      </c>
      <c r="E494" s="87"/>
      <c r="F494" s="87">
        <v>300</v>
      </c>
      <c r="G494" s="107">
        <f t="shared" si="14"/>
        <v>0.5677560011809325</v>
      </c>
      <c r="H494" s="106">
        <v>528.39599999999996</v>
      </c>
      <c r="I494" s="96">
        <f t="shared" si="15"/>
        <v>5039815</v>
      </c>
      <c r="J494" s="29" t="s">
        <v>244</v>
      </c>
      <c r="K494" s="29" t="s">
        <v>24</v>
      </c>
      <c r="L494" s="29" t="s">
        <v>1005</v>
      </c>
      <c r="M494" s="89" t="s">
        <v>25</v>
      </c>
      <c r="N494" s="29" t="s">
        <v>26</v>
      </c>
    </row>
    <row r="495" spans="1:14" x14ac:dyDescent="0.25">
      <c r="A495" s="92">
        <v>43171</v>
      </c>
      <c r="B495" s="29" t="s">
        <v>367</v>
      </c>
      <c r="C495" s="89" t="s">
        <v>21</v>
      </c>
      <c r="D495" s="94" t="s">
        <v>22</v>
      </c>
      <c r="E495" s="87"/>
      <c r="F495" s="87">
        <v>300</v>
      </c>
      <c r="G495" s="107">
        <f t="shared" si="14"/>
        <v>0.5677560011809325</v>
      </c>
      <c r="H495" s="106">
        <v>528.39599999999996</v>
      </c>
      <c r="I495" s="96">
        <f t="shared" si="15"/>
        <v>5039515</v>
      </c>
      <c r="J495" s="29" t="s">
        <v>244</v>
      </c>
      <c r="K495" s="29" t="s">
        <v>24</v>
      </c>
      <c r="L495" s="29" t="s">
        <v>1005</v>
      </c>
      <c r="M495" s="89" t="s">
        <v>25</v>
      </c>
      <c r="N495" s="29" t="s">
        <v>26</v>
      </c>
    </row>
    <row r="496" spans="1:14" x14ac:dyDescent="0.25">
      <c r="A496" s="92">
        <v>43171</v>
      </c>
      <c r="B496" s="29" t="s">
        <v>368</v>
      </c>
      <c r="C496" s="89" t="s">
        <v>21</v>
      </c>
      <c r="D496" s="94" t="s">
        <v>22</v>
      </c>
      <c r="E496" s="87"/>
      <c r="F496" s="87">
        <v>300</v>
      </c>
      <c r="G496" s="107">
        <f t="shared" si="14"/>
        <v>0.5677560011809325</v>
      </c>
      <c r="H496" s="106">
        <v>528.39599999999996</v>
      </c>
      <c r="I496" s="96">
        <f t="shared" si="15"/>
        <v>5039215</v>
      </c>
      <c r="J496" s="29" t="s">
        <v>244</v>
      </c>
      <c r="K496" s="29" t="s">
        <v>24</v>
      </c>
      <c r="L496" s="29" t="s">
        <v>1005</v>
      </c>
      <c r="M496" s="89" t="s">
        <v>25</v>
      </c>
      <c r="N496" s="29" t="s">
        <v>26</v>
      </c>
    </row>
    <row r="497" spans="1:14" x14ac:dyDescent="0.25">
      <c r="A497" s="92">
        <v>43171</v>
      </c>
      <c r="B497" s="29" t="s">
        <v>369</v>
      </c>
      <c r="C497" s="29" t="s">
        <v>359</v>
      </c>
      <c r="D497" s="94" t="s">
        <v>22</v>
      </c>
      <c r="E497" s="87"/>
      <c r="F497" s="87">
        <v>3600</v>
      </c>
      <c r="G497" s="107">
        <f t="shared" si="14"/>
        <v>6.8130720141711905</v>
      </c>
      <c r="H497" s="106">
        <v>528.39599999999996</v>
      </c>
      <c r="I497" s="96">
        <f t="shared" si="15"/>
        <v>5035615</v>
      </c>
      <c r="J497" s="29" t="s">
        <v>244</v>
      </c>
      <c r="K497" s="29" t="s">
        <v>24</v>
      </c>
      <c r="L497" s="29" t="s">
        <v>1005</v>
      </c>
      <c r="M497" s="89" t="s">
        <v>25</v>
      </c>
      <c r="N497" s="29" t="s">
        <v>26</v>
      </c>
    </row>
    <row r="498" spans="1:14" x14ac:dyDescent="0.25">
      <c r="A498" s="92">
        <v>43171</v>
      </c>
      <c r="B498" s="29" t="s">
        <v>370</v>
      </c>
      <c r="C498" s="89" t="s">
        <v>21</v>
      </c>
      <c r="D498" s="94" t="s">
        <v>22</v>
      </c>
      <c r="E498" s="87"/>
      <c r="F498" s="87">
        <v>300</v>
      </c>
      <c r="G498" s="107">
        <f t="shared" si="14"/>
        <v>0.5677560011809325</v>
      </c>
      <c r="H498" s="106">
        <v>528.39599999999996</v>
      </c>
      <c r="I498" s="96">
        <f t="shared" si="15"/>
        <v>5035315</v>
      </c>
      <c r="J498" s="29" t="s">
        <v>244</v>
      </c>
      <c r="K498" s="29" t="s">
        <v>24</v>
      </c>
      <c r="L498" s="29" t="s">
        <v>1005</v>
      </c>
      <c r="M498" s="89" t="s">
        <v>25</v>
      </c>
      <c r="N498" s="29" t="s">
        <v>26</v>
      </c>
    </row>
    <row r="499" spans="1:14" x14ac:dyDescent="0.25">
      <c r="A499" s="92">
        <v>43171</v>
      </c>
      <c r="B499" s="29" t="s">
        <v>454</v>
      </c>
      <c r="C499" s="89" t="s">
        <v>21</v>
      </c>
      <c r="D499" s="29" t="s">
        <v>218</v>
      </c>
      <c r="E499" s="87"/>
      <c r="F499" s="87">
        <v>800</v>
      </c>
      <c r="G499" s="107">
        <f t="shared" si="14"/>
        <v>1.5140160031491534</v>
      </c>
      <c r="H499" s="106">
        <v>528.39599999999996</v>
      </c>
      <c r="I499" s="96">
        <f t="shared" si="15"/>
        <v>5034515</v>
      </c>
      <c r="J499" s="29" t="s">
        <v>256</v>
      </c>
      <c r="K499" s="29" t="s">
        <v>24</v>
      </c>
      <c r="L499" s="29" t="s">
        <v>1005</v>
      </c>
      <c r="M499" s="89" t="s">
        <v>25</v>
      </c>
      <c r="N499" s="89" t="s">
        <v>26</v>
      </c>
    </row>
    <row r="500" spans="1:14" x14ac:dyDescent="0.25">
      <c r="A500" s="92">
        <v>43171</v>
      </c>
      <c r="B500" s="29" t="s">
        <v>455</v>
      </c>
      <c r="C500" s="89" t="s">
        <v>21</v>
      </c>
      <c r="D500" s="29" t="s">
        <v>218</v>
      </c>
      <c r="E500" s="87"/>
      <c r="F500" s="87">
        <v>1500</v>
      </c>
      <c r="G500" s="107">
        <f t="shared" si="14"/>
        <v>2.8387800059046628</v>
      </c>
      <c r="H500" s="106">
        <v>528.39599999999996</v>
      </c>
      <c r="I500" s="96">
        <f t="shared" si="15"/>
        <v>5033015</v>
      </c>
      <c r="J500" s="29" t="s">
        <v>256</v>
      </c>
      <c r="K500" s="29" t="s">
        <v>24</v>
      </c>
      <c r="L500" s="29" t="s">
        <v>1005</v>
      </c>
      <c r="M500" s="89" t="s">
        <v>25</v>
      </c>
      <c r="N500" s="89" t="s">
        <v>26</v>
      </c>
    </row>
    <row r="501" spans="1:14" x14ac:dyDescent="0.25">
      <c r="A501" s="92">
        <v>43171</v>
      </c>
      <c r="B501" s="29" t="s">
        <v>456</v>
      </c>
      <c r="C501" s="89" t="s">
        <v>21</v>
      </c>
      <c r="D501" s="29" t="s">
        <v>218</v>
      </c>
      <c r="E501" s="87"/>
      <c r="F501" s="87">
        <v>1000</v>
      </c>
      <c r="G501" s="107">
        <f t="shared" si="14"/>
        <v>1.8925200039364418</v>
      </c>
      <c r="H501" s="106">
        <v>528.39599999999996</v>
      </c>
      <c r="I501" s="96">
        <f t="shared" si="15"/>
        <v>5032015</v>
      </c>
      <c r="J501" s="29" t="s">
        <v>256</v>
      </c>
      <c r="K501" s="29" t="s">
        <v>24</v>
      </c>
      <c r="L501" s="29" t="s">
        <v>1005</v>
      </c>
      <c r="M501" s="89" t="s">
        <v>25</v>
      </c>
      <c r="N501" s="89" t="s">
        <v>26</v>
      </c>
    </row>
    <row r="502" spans="1:14" x14ac:dyDescent="0.25">
      <c r="A502" s="92">
        <v>43171</v>
      </c>
      <c r="B502" s="29" t="s">
        <v>415</v>
      </c>
      <c r="C502" s="89" t="s">
        <v>21</v>
      </c>
      <c r="D502" s="29" t="s">
        <v>225</v>
      </c>
      <c r="E502" s="90"/>
      <c r="F502" s="87">
        <v>1000</v>
      </c>
      <c r="G502" s="107">
        <f t="shared" si="14"/>
        <v>1.8925200039364418</v>
      </c>
      <c r="H502" s="106">
        <v>528.39599999999996</v>
      </c>
      <c r="I502" s="96">
        <f t="shared" si="15"/>
        <v>5031015</v>
      </c>
      <c r="J502" s="29" t="s">
        <v>240</v>
      </c>
      <c r="K502" s="29" t="s">
        <v>558</v>
      </c>
      <c r="L502" s="29" t="s">
        <v>1004</v>
      </c>
      <c r="M502" s="89" t="s">
        <v>25</v>
      </c>
      <c r="N502" s="89" t="s">
        <v>26</v>
      </c>
    </row>
    <row r="503" spans="1:14" x14ac:dyDescent="0.25">
      <c r="A503" s="92">
        <v>43171</v>
      </c>
      <c r="B503" s="29" t="s">
        <v>418</v>
      </c>
      <c r="C503" s="89" t="s">
        <v>21</v>
      </c>
      <c r="D503" s="29" t="s">
        <v>225</v>
      </c>
      <c r="E503" s="90"/>
      <c r="F503" s="87">
        <v>1000</v>
      </c>
      <c r="G503" s="107">
        <f t="shared" si="14"/>
        <v>1.8925200039364418</v>
      </c>
      <c r="H503" s="106">
        <v>528.39599999999996</v>
      </c>
      <c r="I503" s="96">
        <f t="shared" si="15"/>
        <v>5030015</v>
      </c>
      <c r="J503" s="29" t="s">
        <v>240</v>
      </c>
      <c r="K503" s="29" t="s">
        <v>558</v>
      </c>
      <c r="L503" s="29" t="s">
        <v>1004</v>
      </c>
      <c r="M503" s="89" t="s">
        <v>25</v>
      </c>
      <c r="N503" s="89" t="s">
        <v>26</v>
      </c>
    </row>
    <row r="504" spans="1:14" x14ac:dyDescent="0.25">
      <c r="A504" s="92">
        <v>43171</v>
      </c>
      <c r="B504" s="29" t="s">
        <v>349</v>
      </c>
      <c r="C504" s="29" t="s">
        <v>308</v>
      </c>
      <c r="D504" s="29" t="s">
        <v>225</v>
      </c>
      <c r="E504" s="90"/>
      <c r="F504" s="87">
        <v>1000</v>
      </c>
      <c r="G504" s="107">
        <f t="shared" si="14"/>
        <v>1.8925200039364418</v>
      </c>
      <c r="H504" s="106">
        <v>528.39599999999996</v>
      </c>
      <c r="I504" s="96">
        <f t="shared" si="15"/>
        <v>5029015</v>
      </c>
      <c r="J504" s="29" t="s">
        <v>240</v>
      </c>
      <c r="K504" s="29" t="s">
        <v>558</v>
      </c>
      <c r="L504" s="29" t="s">
        <v>1004</v>
      </c>
      <c r="M504" s="89" t="s">
        <v>25</v>
      </c>
      <c r="N504" s="89" t="s">
        <v>26</v>
      </c>
    </row>
    <row r="505" spans="1:14" x14ac:dyDescent="0.25">
      <c r="A505" s="92">
        <v>43171</v>
      </c>
      <c r="B505" s="29" t="s">
        <v>345</v>
      </c>
      <c r="C505" s="89" t="s">
        <v>21</v>
      </c>
      <c r="D505" s="94" t="s">
        <v>22</v>
      </c>
      <c r="E505" s="87"/>
      <c r="F505" s="87">
        <v>1000</v>
      </c>
      <c r="G505" s="107">
        <f t="shared" si="14"/>
        <v>1.8925200039364418</v>
      </c>
      <c r="H505" s="106">
        <v>528.39599999999996</v>
      </c>
      <c r="I505" s="96">
        <f t="shared" si="15"/>
        <v>5028015</v>
      </c>
      <c r="J505" s="29" t="s">
        <v>251</v>
      </c>
      <c r="K505" s="29" t="s">
        <v>24</v>
      </c>
      <c r="L505" s="29" t="s">
        <v>1005</v>
      </c>
      <c r="M505" s="89" t="s">
        <v>25</v>
      </c>
      <c r="N505" s="89" t="s">
        <v>26</v>
      </c>
    </row>
    <row r="506" spans="1:14" x14ac:dyDescent="0.25">
      <c r="A506" s="92">
        <v>43171</v>
      </c>
      <c r="B506" s="29" t="s">
        <v>764</v>
      </c>
      <c r="C506" s="89" t="s">
        <v>21</v>
      </c>
      <c r="D506" s="94" t="s">
        <v>22</v>
      </c>
      <c r="E506" s="87"/>
      <c r="F506" s="87">
        <v>1000</v>
      </c>
      <c r="G506" s="107">
        <f t="shared" si="14"/>
        <v>1.8925200039364418</v>
      </c>
      <c r="H506" s="106">
        <v>528.39599999999996</v>
      </c>
      <c r="I506" s="96">
        <f t="shared" si="15"/>
        <v>5027015</v>
      </c>
      <c r="J506" s="29" t="s">
        <v>251</v>
      </c>
      <c r="K506" s="29" t="s">
        <v>24</v>
      </c>
      <c r="L506" s="29" t="s">
        <v>1005</v>
      </c>
      <c r="M506" s="89" t="s">
        <v>25</v>
      </c>
      <c r="N506" s="89" t="s">
        <v>26</v>
      </c>
    </row>
    <row r="507" spans="1:14" s="114" customFormat="1" x14ac:dyDescent="0.25">
      <c r="A507" s="92">
        <v>43171</v>
      </c>
      <c r="B507" s="29" t="s">
        <v>933</v>
      </c>
      <c r="C507" s="29" t="s">
        <v>37</v>
      </c>
      <c r="D507" s="29" t="s">
        <v>53</v>
      </c>
      <c r="E507" s="87"/>
      <c r="F507" s="87">
        <v>2500</v>
      </c>
      <c r="G507" s="107">
        <f t="shared" si="14"/>
        <v>4.731300009841104</v>
      </c>
      <c r="H507" s="106">
        <v>528.39599999999996</v>
      </c>
      <c r="I507" s="96">
        <f t="shared" si="15"/>
        <v>5024515</v>
      </c>
      <c r="J507" s="29" t="s">
        <v>251</v>
      </c>
      <c r="K507" s="29">
        <v>10480</v>
      </c>
      <c r="L507" s="29" t="s">
        <v>1004</v>
      </c>
      <c r="M507" s="89" t="s">
        <v>25</v>
      </c>
      <c r="N507" s="89" t="s">
        <v>34</v>
      </c>
    </row>
    <row r="508" spans="1:14" x14ac:dyDescent="0.25">
      <c r="A508" s="92">
        <v>43171</v>
      </c>
      <c r="B508" s="29" t="s">
        <v>765</v>
      </c>
      <c r="C508" s="89" t="s">
        <v>21</v>
      </c>
      <c r="D508" s="94" t="s">
        <v>22</v>
      </c>
      <c r="E508" s="87"/>
      <c r="F508" s="87">
        <v>1000</v>
      </c>
      <c r="G508" s="107">
        <f t="shared" si="14"/>
        <v>1.8925200039364418</v>
      </c>
      <c r="H508" s="106">
        <v>528.39599999999996</v>
      </c>
      <c r="I508" s="96">
        <f t="shared" si="15"/>
        <v>5023515</v>
      </c>
      <c r="J508" s="29" t="s">
        <v>251</v>
      </c>
      <c r="K508" s="29" t="s">
        <v>24</v>
      </c>
      <c r="L508" s="29" t="s">
        <v>1005</v>
      </c>
      <c r="M508" s="89" t="s">
        <v>25</v>
      </c>
      <c r="N508" s="89" t="s">
        <v>26</v>
      </c>
    </row>
    <row r="509" spans="1:14" x14ac:dyDescent="0.25">
      <c r="A509" s="92">
        <v>43171</v>
      </c>
      <c r="B509" s="29" t="s">
        <v>766</v>
      </c>
      <c r="C509" s="89" t="s">
        <v>21</v>
      </c>
      <c r="D509" s="94" t="s">
        <v>22</v>
      </c>
      <c r="E509" s="87"/>
      <c r="F509" s="87">
        <v>1000</v>
      </c>
      <c r="G509" s="107">
        <f t="shared" si="14"/>
        <v>1.8925200039364418</v>
      </c>
      <c r="H509" s="106">
        <v>528.39599999999996</v>
      </c>
      <c r="I509" s="96">
        <f t="shared" si="15"/>
        <v>5022515</v>
      </c>
      <c r="J509" s="29" t="s">
        <v>251</v>
      </c>
      <c r="K509" s="29" t="s">
        <v>24</v>
      </c>
      <c r="L509" s="29" t="s">
        <v>1005</v>
      </c>
      <c r="M509" s="89" t="s">
        <v>25</v>
      </c>
      <c r="N509" s="89" t="s">
        <v>26</v>
      </c>
    </row>
    <row r="510" spans="1:14" x14ac:dyDescent="0.25">
      <c r="A510" s="92">
        <v>43171</v>
      </c>
      <c r="B510" s="29" t="s">
        <v>767</v>
      </c>
      <c r="C510" s="89" t="s">
        <v>21</v>
      </c>
      <c r="D510" s="94" t="s">
        <v>22</v>
      </c>
      <c r="E510" s="87"/>
      <c r="F510" s="87">
        <v>1000</v>
      </c>
      <c r="G510" s="107">
        <f t="shared" si="14"/>
        <v>1.8925200039364418</v>
      </c>
      <c r="H510" s="106">
        <v>528.39599999999996</v>
      </c>
      <c r="I510" s="96">
        <f t="shared" si="15"/>
        <v>5021515</v>
      </c>
      <c r="J510" s="29" t="s">
        <v>251</v>
      </c>
      <c r="K510" s="29" t="s">
        <v>24</v>
      </c>
      <c r="L510" s="29" t="s">
        <v>1005</v>
      </c>
      <c r="M510" s="89" t="s">
        <v>25</v>
      </c>
      <c r="N510" s="89" t="s">
        <v>26</v>
      </c>
    </row>
    <row r="511" spans="1:14" x14ac:dyDescent="0.25">
      <c r="A511" s="92">
        <v>43171</v>
      </c>
      <c r="B511" s="29" t="s">
        <v>768</v>
      </c>
      <c r="C511" s="89" t="s">
        <v>21</v>
      </c>
      <c r="D511" s="94" t="s">
        <v>22</v>
      </c>
      <c r="E511" s="87"/>
      <c r="F511" s="87">
        <v>1000</v>
      </c>
      <c r="G511" s="107">
        <f t="shared" si="14"/>
        <v>1.8925200039364418</v>
      </c>
      <c r="H511" s="106">
        <v>528.39599999999996</v>
      </c>
      <c r="I511" s="96">
        <f t="shared" si="15"/>
        <v>5020515</v>
      </c>
      <c r="J511" s="29" t="s">
        <v>251</v>
      </c>
      <c r="K511" s="29" t="s">
        <v>24</v>
      </c>
      <c r="L511" s="29" t="s">
        <v>1005</v>
      </c>
      <c r="M511" s="89" t="s">
        <v>25</v>
      </c>
      <c r="N511" s="89" t="s">
        <v>26</v>
      </c>
    </row>
    <row r="512" spans="1:14" x14ac:dyDescent="0.25">
      <c r="A512" s="92">
        <v>43171</v>
      </c>
      <c r="B512" s="29" t="s">
        <v>771</v>
      </c>
      <c r="C512" s="89" t="s">
        <v>21</v>
      </c>
      <c r="D512" s="94" t="s">
        <v>22</v>
      </c>
      <c r="E512" s="87"/>
      <c r="F512" s="87">
        <v>1000</v>
      </c>
      <c r="G512" s="107">
        <f t="shared" si="14"/>
        <v>1.8925200039364418</v>
      </c>
      <c r="H512" s="106">
        <v>528.39599999999996</v>
      </c>
      <c r="I512" s="96">
        <f t="shared" si="15"/>
        <v>5019515</v>
      </c>
      <c r="J512" s="29" t="s">
        <v>251</v>
      </c>
      <c r="K512" s="29" t="s">
        <v>24</v>
      </c>
      <c r="L512" s="29" t="s">
        <v>1005</v>
      </c>
      <c r="M512" s="89" t="s">
        <v>25</v>
      </c>
      <c r="N512" s="89" t="s">
        <v>26</v>
      </c>
    </row>
    <row r="513" spans="1:14" x14ac:dyDescent="0.25">
      <c r="A513" s="92">
        <v>43171</v>
      </c>
      <c r="B513" s="29" t="s">
        <v>349</v>
      </c>
      <c r="C513" s="29" t="s">
        <v>308</v>
      </c>
      <c r="D513" s="94" t="s">
        <v>22</v>
      </c>
      <c r="E513" s="87"/>
      <c r="F513" s="87">
        <v>1000</v>
      </c>
      <c r="G513" s="107">
        <f t="shared" si="14"/>
        <v>1.8925200039364418</v>
      </c>
      <c r="H513" s="106">
        <v>528.39599999999996</v>
      </c>
      <c r="I513" s="96">
        <f t="shared" si="15"/>
        <v>5018515</v>
      </c>
      <c r="J513" s="29" t="s">
        <v>251</v>
      </c>
      <c r="K513" s="29" t="s">
        <v>24</v>
      </c>
      <c r="L513" s="29" t="s">
        <v>1005</v>
      </c>
      <c r="M513" s="89" t="s">
        <v>25</v>
      </c>
      <c r="N513" s="89" t="s">
        <v>26</v>
      </c>
    </row>
    <row r="514" spans="1:14" x14ac:dyDescent="0.25">
      <c r="A514" s="92">
        <v>43171</v>
      </c>
      <c r="B514" s="29" t="s">
        <v>350</v>
      </c>
      <c r="C514" s="89" t="s">
        <v>21</v>
      </c>
      <c r="D514" s="94" t="s">
        <v>22</v>
      </c>
      <c r="E514" s="87"/>
      <c r="F514" s="87">
        <v>1000</v>
      </c>
      <c r="G514" s="107">
        <f t="shared" si="14"/>
        <v>1.8925200039364418</v>
      </c>
      <c r="H514" s="106">
        <v>528.39599999999996</v>
      </c>
      <c r="I514" s="96">
        <f t="shared" si="15"/>
        <v>5017515</v>
      </c>
      <c r="J514" s="29" t="s">
        <v>251</v>
      </c>
      <c r="K514" s="29" t="s">
        <v>24</v>
      </c>
      <c r="L514" s="29" t="s">
        <v>1005</v>
      </c>
      <c r="M514" s="89" t="s">
        <v>25</v>
      </c>
      <c r="N514" s="89" t="s">
        <v>26</v>
      </c>
    </row>
    <row r="515" spans="1:14" s="114" customFormat="1" x14ac:dyDescent="0.25">
      <c r="A515" s="92">
        <v>43171</v>
      </c>
      <c r="B515" s="29" t="s">
        <v>873</v>
      </c>
      <c r="C515" s="29" t="s">
        <v>308</v>
      </c>
      <c r="D515" s="94" t="s">
        <v>22</v>
      </c>
      <c r="E515" s="87"/>
      <c r="F515" s="87">
        <v>166755</v>
      </c>
      <c r="G515" s="107">
        <f t="shared" si="14"/>
        <v>315.58717325642135</v>
      </c>
      <c r="H515" s="106">
        <v>528.39599999999996</v>
      </c>
      <c r="I515" s="96">
        <f t="shared" si="15"/>
        <v>4850760</v>
      </c>
      <c r="J515" s="97" t="s">
        <v>253</v>
      </c>
      <c r="K515" s="29">
        <v>3592870</v>
      </c>
      <c r="L515" s="29" t="s">
        <v>1005</v>
      </c>
      <c r="M515" s="89" t="s">
        <v>25</v>
      </c>
      <c r="N515" s="89" t="s">
        <v>34</v>
      </c>
    </row>
    <row r="516" spans="1:14" s="114" customFormat="1" x14ac:dyDescent="0.25">
      <c r="A516" s="92">
        <v>43171</v>
      </c>
      <c r="B516" s="29" t="s">
        <v>874</v>
      </c>
      <c r="C516" s="97" t="s">
        <v>908</v>
      </c>
      <c r="D516" s="29" t="s">
        <v>53</v>
      </c>
      <c r="E516" s="90"/>
      <c r="F516" s="87">
        <v>3401</v>
      </c>
      <c r="G516" s="107">
        <f t="shared" si="14"/>
        <v>6.4364605333878382</v>
      </c>
      <c r="H516" s="106">
        <v>528.39599999999996</v>
      </c>
      <c r="I516" s="96">
        <f t="shared" si="15"/>
        <v>4847359</v>
      </c>
      <c r="J516" s="97" t="s">
        <v>253</v>
      </c>
      <c r="K516" s="29">
        <v>3592870</v>
      </c>
      <c r="L516" s="29" t="s">
        <v>1004</v>
      </c>
      <c r="M516" s="89" t="s">
        <v>25</v>
      </c>
      <c r="N516" s="89" t="s">
        <v>34</v>
      </c>
    </row>
    <row r="517" spans="1:14" s="114" customFormat="1" x14ac:dyDescent="0.25">
      <c r="A517" s="92">
        <v>43171</v>
      </c>
      <c r="B517" s="29" t="s">
        <v>968</v>
      </c>
      <c r="C517" s="29"/>
      <c r="D517" s="29"/>
      <c r="E517" s="87">
        <v>10233055</v>
      </c>
      <c r="F517" s="87"/>
      <c r="G517" s="107">
        <f t="shared" si="14"/>
        <v>0</v>
      </c>
      <c r="H517" s="106">
        <v>528.39599999999996</v>
      </c>
      <c r="I517" s="96">
        <f t="shared" si="15"/>
        <v>15080414</v>
      </c>
      <c r="J517" s="97" t="s">
        <v>253</v>
      </c>
      <c r="K517" s="29" t="s">
        <v>860</v>
      </c>
      <c r="L517" s="29" t="s">
        <v>1004</v>
      </c>
      <c r="M517" s="89" t="s">
        <v>25</v>
      </c>
      <c r="N517" s="89" t="s">
        <v>34</v>
      </c>
    </row>
    <row r="518" spans="1:14" x14ac:dyDescent="0.25">
      <c r="A518" s="92">
        <v>43172</v>
      </c>
      <c r="B518" s="93" t="s">
        <v>80</v>
      </c>
      <c r="C518" s="89" t="s">
        <v>21</v>
      </c>
      <c r="D518" s="94" t="s">
        <v>22</v>
      </c>
      <c r="E518" s="95"/>
      <c r="F518" s="96">
        <v>1000</v>
      </c>
      <c r="G518" s="107">
        <f t="shared" si="14"/>
        <v>1.8925200039364418</v>
      </c>
      <c r="H518" s="106">
        <v>528.39599999999996</v>
      </c>
      <c r="I518" s="96">
        <f t="shared" si="15"/>
        <v>15079414</v>
      </c>
      <c r="J518" s="89" t="s">
        <v>23</v>
      </c>
      <c r="K518" s="97" t="s">
        <v>24</v>
      </c>
      <c r="L518" s="29" t="s">
        <v>1005</v>
      </c>
      <c r="M518" s="89" t="s">
        <v>25</v>
      </c>
      <c r="N518" s="89" t="s">
        <v>26</v>
      </c>
    </row>
    <row r="519" spans="1:14" x14ac:dyDescent="0.25">
      <c r="A519" s="92">
        <v>43172</v>
      </c>
      <c r="B519" s="93" t="s">
        <v>81</v>
      </c>
      <c r="C519" s="89" t="s">
        <v>21</v>
      </c>
      <c r="D519" s="94" t="s">
        <v>22</v>
      </c>
      <c r="E519" s="95"/>
      <c r="F519" s="96">
        <v>1000</v>
      </c>
      <c r="G519" s="107">
        <f t="shared" si="14"/>
        <v>1.8925200039364418</v>
      </c>
      <c r="H519" s="106">
        <v>528.39599999999996</v>
      </c>
      <c r="I519" s="96">
        <f t="shared" si="15"/>
        <v>15078414</v>
      </c>
      <c r="J519" s="89" t="s">
        <v>23</v>
      </c>
      <c r="K519" s="97" t="s">
        <v>24</v>
      </c>
      <c r="L519" s="29" t="s">
        <v>1005</v>
      </c>
      <c r="M519" s="89" t="s">
        <v>25</v>
      </c>
      <c r="N519" s="89" t="s">
        <v>26</v>
      </c>
    </row>
    <row r="520" spans="1:14" x14ac:dyDescent="0.25">
      <c r="A520" s="92">
        <v>43172</v>
      </c>
      <c r="B520" s="29" t="s">
        <v>149</v>
      </c>
      <c r="C520" s="89" t="s">
        <v>21</v>
      </c>
      <c r="D520" s="94" t="s">
        <v>22</v>
      </c>
      <c r="E520" s="87"/>
      <c r="F520" s="87">
        <v>1000</v>
      </c>
      <c r="G520" s="107">
        <f t="shared" si="14"/>
        <v>1.8925200039364418</v>
      </c>
      <c r="H520" s="106">
        <v>528.39599999999996</v>
      </c>
      <c r="I520" s="96">
        <f t="shared" si="15"/>
        <v>15077414</v>
      </c>
      <c r="J520" s="29" t="s">
        <v>95</v>
      </c>
      <c r="K520" s="29" t="s">
        <v>24</v>
      </c>
      <c r="L520" s="29" t="s">
        <v>1005</v>
      </c>
      <c r="M520" s="89" t="s">
        <v>25</v>
      </c>
      <c r="N520" s="29" t="s">
        <v>26</v>
      </c>
    </row>
    <row r="521" spans="1:14" x14ac:dyDescent="0.25">
      <c r="A521" s="92">
        <v>43172</v>
      </c>
      <c r="B521" s="29" t="s">
        <v>150</v>
      </c>
      <c r="C521" s="89" t="s">
        <v>21</v>
      </c>
      <c r="D521" s="94" t="s">
        <v>22</v>
      </c>
      <c r="E521" s="87"/>
      <c r="F521" s="87">
        <v>1000</v>
      </c>
      <c r="G521" s="107">
        <f t="shared" si="14"/>
        <v>1.8925200039364418</v>
      </c>
      <c r="H521" s="106">
        <v>528.39599999999996</v>
      </c>
      <c r="I521" s="96">
        <f t="shared" si="15"/>
        <v>15076414</v>
      </c>
      <c r="J521" s="29" t="s">
        <v>95</v>
      </c>
      <c r="K521" s="29" t="s">
        <v>24</v>
      </c>
      <c r="L521" s="29" t="s">
        <v>1005</v>
      </c>
      <c r="M521" s="89" t="s">
        <v>25</v>
      </c>
      <c r="N521" s="29" t="s">
        <v>26</v>
      </c>
    </row>
    <row r="522" spans="1:14" x14ac:dyDescent="0.25">
      <c r="A522" s="92">
        <v>43172</v>
      </c>
      <c r="B522" s="89" t="s">
        <v>172</v>
      </c>
      <c r="C522" s="89" t="s">
        <v>21</v>
      </c>
      <c r="D522" s="94" t="s">
        <v>22</v>
      </c>
      <c r="E522" s="87"/>
      <c r="F522" s="96">
        <v>250</v>
      </c>
      <c r="G522" s="107">
        <f t="shared" si="14"/>
        <v>0.47313000098411045</v>
      </c>
      <c r="H522" s="106">
        <v>528.39599999999996</v>
      </c>
      <c r="I522" s="96">
        <f t="shared" si="15"/>
        <v>15076164</v>
      </c>
      <c r="J522" s="89" t="s">
        <v>164</v>
      </c>
      <c r="K522" s="29" t="s">
        <v>24</v>
      </c>
      <c r="L522" s="29" t="s">
        <v>1005</v>
      </c>
      <c r="M522" s="89" t="s">
        <v>25</v>
      </c>
      <c r="N522" s="29" t="s">
        <v>26</v>
      </c>
    </row>
    <row r="523" spans="1:14" x14ac:dyDescent="0.25">
      <c r="A523" s="92">
        <v>43172</v>
      </c>
      <c r="B523" s="89" t="s">
        <v>183</v>
      </c>
      <c r="C523" s="89" t="s">
        <v>21</v>
      </c>
      <c r="D523" s="94" t="s">
        <v>22</v>
      </c>
      <c r="E523" s="87"/>
      <c r="F523" s="96">
        <v>1400</v>
      </c>
      <c r="G523" s="107">
        <f t="shared" si="14"/>
        <v>2.6495280055110184</v>
      </c>
      <c r="H523" s="106">
        <v>528.39599999999996</v>
      </c>
      <c r="I523" s="96">
        <f t="shared" si="15"/>
        <v>15074764</v>
      </c>
      <c r="J523" s="89" t="s">
        <v>164</v>
      </c>
      <c r="K523" s="29" t="s">
        <v>24</v>
      </c>
      <c r="L523" s="29" t="s">
        <v>1005</v>
      </c>
      <c r="M523" s="89" t="s">
        <v>25</v>
      </c>
      <c r="N523" s="29" t="s">
        <v>26</v>
      </c>
    </row>
    <row r="524" spans="1:14" x14ac:dyDescent="0.25">
      <c r="A524" s="92">
        <v>43172</v>
      </c>
      <c r="B524" s="89" t="s">
        <v>184</v>
      </c>
      <c r="C524" s="89" t="s">
        <v>21</v>
      </c>
      <c r="D524" s="94" t="s">
        <v>22</v>
      </c>
      <c r="E524" s="87"/>
      <c r="F524" s="96">
        <v>150</v>
      </c>
      <c r="G524" s="107">
        <f t="shared" si="14"/>
        <v>0.28387800059046625</v>
      </c>
      <c r="H524" s="106">
        <v>528.39599999999996</v>
      </c>
      <c r="I524" s="96">
        <f t="shared" si="15"/>
        <v>15074614</v>
      </c>
      <c r="J524" s="89" t="s">
        <v>164</v>
      </c>
      <c r="K524" s="29" t="s">
        <v>24</v>
      </c>
      <c r="L524" s="29" t="s">
        <v>1005</v>
      </c>
      <c r="M524" s="89" t="s">
        <v>25</v>
      </c>
      <c r="N524" s="29" t="s">
        <v>26</v>
      </c>
    </row>
    <row r="525" spans="1:14" x14ac:dyDescent="0.25">
      <c r="A525" s="92">
        <v>43172</v>
      </c>
      <c r="B525" s="89" t="s">
        <v>185</v>
      </c>
      <c r="C525" s="89" t="s">
        <v>21</v>
      </c>
      <c r="D525" s="94" t="s">
        <v>22</v>
      </c>
      <c r="E525" s="87"/>
      <c r="F525" s="96">
        <v>150</v>
      </c>
      <c r="G525" s="107">
        <f t="shared" ref="G525:G588" si="16">+F525/H525</f>
        <v>0.28387800059046625</v>
      </c>
      <c r="H525" s="106">
        <v>528.39599999999996</v>
      </c>
      <c r="I525" s="96">
        <f t="shared" si="15"/>
        <v>15074464</v>
      </c>
      <c r="J525" s="89" t="s">
        <v>164</v>
      </c>
      <c r="K525" s="29" t="s">
        <v>24</v>
      </c>
      <c r="L525" s="29" t="s">
        <v>1005</v>
      </c>
      <c r="M525" s="89" t="s">
        <v>25</v>
      </c>
      <c r="N525" s="29" t="s">
        <v>26</v>
      </c>
    </row>
    <row r="526" spans="1:14" x14ac:dyDescent="0.25">
      <c r="A526" s="92">
        <v>43172</v>
      </c>
      <c r="B526" s="89" t="s">
        <v>184</v>
      </c>
      <c r="C526" s="89" t="s">
        <v>21</v>
      </c>
      <c r="D526" s="94" t="s">
        <v>22</v>
      </c>
      <c r="E526" s="87"/>
      <c r="F526" s="96">
        <v>350</v>
      </c>
      <c r="G526" s="107">
        <f t="shared" si="16"/>
        <v>0.6623820013777546</v>
      </c>
      <c r="H526" s="106">
        <v>528.39599999999996</v>
      </c>
      <c r="I526" s="96">
        <f t="shared" ref="I526:I589" si="17">+I525+E526-F526</f>
        <v>15074114</v>
      </c>
      <c r="J526" s="89" t="s">
        <v>164</v>
      </c>
      <c r="K526" s="29" t="s">
        <v>24</v>
      </c>
      <c r="L526" s="29" t="s">
        <v>1005</v>
      </c>
      <c r="M526" s="89" t="s">
        <v>25</v>
      </c>
      <c r="N526" s="29" t="s">
        <v>26</v>
      </c>
    </row>
    <row r="527" spans="1:14" x14ac:dyDescent="0.25">
      <c r="A527" s="92">
        <v>43172</v>
      </c>
      <c r="B527" s="89" t="s">
        <v>171</v>
      </c>
      <c r="C527" s="89" t="s">
        <v>21</v>
      </c>
      <c r="D527" s="94" t="s">
        <v>22</v>
      </c>
      <c r="E527" s="87"/>
      <c r="F527" s="96">
        <v>250</v>
      </c>
      <c r="G527" s="107">
        <f t="shared" si="16"/>
        <v>0.47313000098411045</v>
      </c>
      <c r="H527" s="106">
        <v>528.39599999999996</v>
      </c>
      <c r="I527" s="96">
        <f t="shared" si="17"/>
        <v>15073864</v>
      </c>
      <c r="J527" s="89" t="s">
        <v>164</v>
      </c>
      <c r="K527" s="29" t="s">
        <v>24</v>
      </c>
      <c r="L527" s="29" t="s">
        <v>1005</v>
      </c>
      <c r="M527" s="89" t="s">
        <v>25</v>
      </c>
      <c r="N527" s="29" t="s">
        <v>26</v>
      </c>
    </row>
    <row r="528" spans="1:14" x14ac:dyDescent="0.25">
      <c r="A528" s="92">
        <v>43172</v>
      </c>
      <c r="B528" s="89" t="s">
        <v>186</v>
      </c>
      <c r="C528" s="89" t="s">
        <v>21</v>
      </c>
      <c r="D528" s="94" t="s">
        <v>22</v>
      </c>
      <c r="E528" s="87"/>
      <c r="F528" s="96">
        <v>250</v>
      </c>
      <c r="G528" s="107">
        <f t="shared" si="16"/>
        <v>0.47313000098411045</v>
      </c>
      <c r="H528" s="106">
        <v>528.39599999999996</v>
      </c>
      <c r="I528" s="96">
        <f t="shared" si="17"/>
        <v>15073614</v>
      </c>
      <c r="J528" s="89" t="s">
        <v>164</v>
      </c>
      <c r="K528" s="29" t="s">
        <v>24</v>
      </c>
      <c r="L528" s="29" t="s">
        <v>1005</v>
      </c>
      <c r="M528" s="89" t="s">
        <v>25</v>
      </c>
      <c r="N528" s="29" t="s">
        <v>26</v>
      </c>
    </row>
    <row r="529" spans="1:14" x14ac:dyDescent="0.25">
      <c r="A529" s="92">
        <v>43172</v>
      </c>
      <c r="B529" s="89" t="s">
        <v>187</v>
      </c>
      <c r="C529" s="89" t="s">
        <v>21</v>
      </c>
      <c r="D529" s="94" t="s">
        <v>22</v>
      </c>
      <c r="E529" s="87"/>
      <c r="F529" s="96">
        <v>250</v>
      </c>
      <c r="G529" s="107">
        <f t="shared" si="16"/>
        <v>0.47313000098411045</v>
      </c>
      <c r="H529" s="106">
        <v>528.39599999999996</v>
      </c>
      <c r="I529" s="96">
        <f t="shared" si="17"/>
        <v>15073364</v>
      </c>
      <c r="J529" s="89" t="s">
        <v>164</v>
      </c>
      <c r="K529" s="29" t="s">
        <v>24</v>
      </c>
      <c r="L529" s="29" t="s">
        <v>1005</v>
      </c>
      <c r="M529" s="89" t="s">
        <v>25</v>
      </c>
      <c r="N529" s="29" t="s">
        <v>26</v>
      </c>
    </row>
    <row r="530" spans="1:14" s="114" customFormat="1" x14ac:dyDescent="0.25">
      <c r="A530" s="92">
        <v>43172</v>
      </c>
      <c r="B530" s="29" t="s">
        <v>264</v>
      </c>
      <c r="C530" s="29" t="s">
        <v>45</v>
      </c>
      <c r="D530" s="94" t="s">
        <v>22</v>
      </c>
      <c r="E530" s="87"/>
      <c r="F530" s="87">
        <v>35000</v>
      </c>
      <c r="G530" s="107">
        <f t="shared" si="16"/>
        <v>66.238200137775465</v>
      </c>
      <c r="H530" s="106">
        <v>528.39599999999996</v>
      </c>
      <c r="I530" s="96">
        <f t="shared" si="17"/>
        <v>15038364</v>
      </c>
      <c r="J530" s="29" t="s">
        <v>109</v>
      </c>
      <c r="K530" s="29">
        <v>59708</v>
      </c>
      <c r="L530" s="29" t="s">
        <v>1005</v>
      </c>
      <c r="M530" s="89" t="s">
        <v>25</v>
      </c>
      <c r="N530" s="89" t="s">
        <v>34</v>
      </c>
    </row>
    <row r="531" spans="1:14" s="114" customFormat="1" x14ac:dyDescent="0.25">
      <c r="A531" s="92">
        <v>43172</v>
      </c>
      <c r="B531" s="29" t="s">
        <v>265</v>
      </c>
      <c r="C531" s="29" t="s">
        <v>33</v>
      </c>
      <c r="D531" s="94" t="s">
        <v>22</v>
      </c>
      <c r="E531" s="87"/>
      <c r="F531" s="87">
        <v>38000</v>
      </c>
      <c r="G531" s="107">
        <f t="shared" si="16"/>
        <v>71.915760149584784</v>
      </c>
      <c r="H531" s="106">
        <v>528.39599999999996</v>
      </c>
      <c r="I531" s="96">
        <f t="shared" si="17"/>
        <v>15000364</v>
      </c>
      <c r="J531" s="29" t="s">
        <v>109</v>
      </c>
      <c r="K531" s="29">
        <v>59709</v>
      </c>
      <c r="L531" s="29" t="s">
        <v>1005</v>
      </c>
      <c r="M531" s="89" t="s">
        <v>25</v>
      </c>
      <c r="N531" s="89" t="s">
        <v>34</v>
      </c>
    </row>
    <row r="532" spans="1:14" s="114" customFormat="1" x14ac:dyDescent="0.25">
      <c r="A532" s="92">
        <v>43172</v>
      </c>
      <c r="B532" s="29" t="s">
        <v>266</v>
      </c>
      <c r="C532" s="29" t="s">
        <v>45</v>
      </c>
      <c r="D532" s="94" t="s">
        <v>22</v>
      </c>
      <c r="E532" s="87"/>
      <c r="F532" s="87">
        <v>107000</v>
      </c>
      <c r="G532" s="107">
        <f t="shared" si="16"/>
        <v>202.49964042119927</v>
      </c>
      <c r="H532" s="106">
        <v>528.39599999999996</v>
      </c>
      <c r="I532" s="96">
        <f t="shared" si="17"/>
        <v>14893364</v>
      </c>
      <c r="J532" s="29" t="s">
        <v>109</v>
      </c>
      <c r="K532" s="29">
        <v>25</v>
      </c>
      <c r="L532" s="29" t="s">
        <v>1005</v>
      </c>
      <c r="M532" s="89" t="s">
        <v>25</v>
      </c>
      <c r="N532" s="89" t="s">
        <v>34</v>
      </c>
    </row>
    <row r="533" spans="1:14" s="114" customFormat="1" x14ac:dyDescent="0.25">
      <c r="A533" s="92">
        <v>43172</v>
      </c>
      <c r="B533" s="29" t="s">
        <v>267</v>
      </c>
      <c r="C533" s="29" t="s">
        <v>45</v>
      </c>
      <c r="D533" s="94" t="s">
        <v>22</v>
      </c>
      <c r="E533" s="87"/>
      <c r="F533" s="87">
        <v>113000</v>
      </c>
      <c r="G533" s="107">
        <f t="shared" si="16"/>
        <v>213.85476044481791</v>
      </c>
      <c r="H533" s="106">
        <v>528.39599999999996</v>
      </c>
      <c r="I533" s="96">
        <f t="shared" si="17"/>
        <v>14780364</v>
      </c>
      <c r="J533" s="29" t="s">
        <v>109</v>
      </c>
      <c r="K533" s="29">
        <v>26</v>
      </c>
      <c r="L533" s="29" t="s">
        <v>1005</v>
      </c>
      <c r="M533" s="89" t="s">
        <v>25</v>
      </c>
      <c r="N533" s="89" t="s">
        <v>34</v>
      </c>
    </row>
    <row r="534" spans="1:14" s="114" customFormat="1" x14ac:dyDescent="0.25">
      <c r="A534" s="92">
        <v>43172</v>
      </c>
      <c r="B534" s="29" t="s">
        <v>268</v>
      </c>
      <c r="C534" s="29" t="s">
        <v>179</v>
      </c>
      <c r="D534" s="94" t="s">
        <v>22</v>
      </c>
      <c r="E534" s="87"/>
      <c r="F534" s="87">
        <v>20000</v>
      </c>
      <c r="G534" s="107">
        <f t="shared" si="16"/>
        <v>37.850400078728832</v>
      </c>
      <c r="H534" s="106">
        <v>528.39599999999996</v>
      </c>
      <c r="I534" s="96">
        <f t="shared" si="17"/>
        <v>14760364</v>
      </c>
      <c r="J534" s="29" t="s">
        <v>109</v>
      </c>
      <c r="K534" s="29">
        <v>27</v>
      </c>
      <c r="L534" s="29" t="s">
        <v>1005</v>
      </c>
      <c r="M534" s="89" t="s">
        <v>25</v>
      </c>
      <c r="N534" s="89" t="s">
        <v>34</v>
      </c>
    </row>
    <row r="535" spans="1:14" s="114" customFormat="1" x14ac:dyDescent="0.25">
      <c r="A535" s="92">
        <v>43172</v>
      </c>
      <c r="B535" s="29" t="s">
        <v>269</v>
      </c>
      <c r="C535" s="29" t="s">
        <v>179</v>
      </c>
      <c r="D535" s="94" t="s">
        <v>22</v>
      </c>
      <c r="E535" s="87"/>
      <c r="F535" s="87">
        <v>30000</v>
      </c>
      <c r="G535" s="107">
        <f t="shared" si="16"/>
        <v>56.775600118093251</v>
      </c>
      <c r="H535" s="106">
        <v>528.39599999999996</v>
      </c>
      <c r="I535" s="96">
        <f t="shared" si="17"/>
        <v>14730364</v>
      </c>
      <c r="J535" s="29" t="s">
        <v>109</v>
      </c>
      <c r="K535" s="29">
        <v>28</v>
      </c>
      <c r="L535" s="29" t="s">
        <v>1005</v>
      </c>
      <c r="M535" s="89" t="s">
        <v>25</v>
      </c>
      <c r="N535" s="89" t="s">
        <v>34</v>
      </c>
    </row>
    <row r="536" spans="1:14" s="114" customFormat="1" x14ac:dyDescent="0.25">
      <c r="A536" s="92">
        <v>43172</v>
      </c>
      <c r="B536" s="29" t="s">
        <v>270</v>
      </c>
      <c r="C536" s="29" t="s">
        <v>179</v>
      </c>
      <c r="D536" s="29" t="s">
        <v>225</v>
      </c>
      <c r="E536" s="87"/>
      <c r="F536" s="87">
        <v>10000</v>
      </c>
      <c r="G536" s="107">
        <f t="shared" si="16"/>
        <v>18.925200039364416</v>
      </c>
      <c r="H536" s="106">
        <v>528.39599999999996</v>
      </c>
      <c r="I536" s="96">
        <f t="shared" si="17"/>
        <v>14720364</v>
      </c>
      <c r="J536" s="29" t="s">
        <v>109</v>
      </c>
      <c r="K536" s="29">
        <v>29</v>
      </c>
      <c r="L536" s="29" t="s">
        <v>1004</v>
      </c>
      <c r="M536" s="89" t="s">
        <v>25</v>
      </c>
      <c r="N536" s="89" t="s">
        <v>34</v>
      </c>
    </row>
    <row r="537" spans="1:14" s="114" customFormat="1" x14ac:dyDescent="0.25">
      <c r="A537" s="92">
        <v>43172</v>
      </c>
      <c r="B537" s="29" t="s">
        <v>271</v>
      </c>
      <c r="C537" s="29" t="s">
        <v>179</v>
      </c>
      <c r="D537" s="29" t="s">
        <v>218</v>
      </c>
      <c r="E537" s="87"/>
      <c r="F537" s="87">
        <v>5000</v>
      </c>
      <c r="G537" s="107">
        <f t="shared" si="16"/>
        <v>9.462600019682208</v>
      </c>
      <c r="H537" s="106">
        <v>528.39599999999996</v>
      </c>
      <c r="I537" s="96">
        <f t="shared" si="17"/>
        <v>14715364</v>
      </c>
      <c r="J537" s="29" t="s">
        <v>109</v>
      </c>
      <c r="K537" s="29">
        <v>30</v>
      </c>
      <c r="L537" s="29" t="s">
        <v>1005</v>
      </c>
      <c r="M537" s="89" t="s">
        <v>25</v>
      </c>
      <c r="N537" s="89" t="s">
        <v>34</v>
      </c>
    </row>
    <row r="538" spans="1:14" s="114" customFormat="1" x14ac:dyDescent="0.25">
      <c r="A538" s="92">
        <v>43172</v>
      </c>
      <c r="B538" s="29" t="s">
        <v>272</v>
      </c>
      <c r="C538" s="29" t="s">
        <v>179</v>
      </c>
      <c r="D538" s="94" t="s">
        <v>22</v>
      </c>
      <c r="E538" s="87"/>
      <c r="F538" s="87">
        <v>20000</v>
      </c>
      <c r="G538" s="107">
        <f t="shared" si="16"/>
        <v>37.850400078728832</v>
      </c>
      <c r="H538" s="106">
        <v>528.39599999999996</v>
      </c>
      <c r="I538" s="96">
        <f t="shared" si="17"/>
        <v>14695364</v>
      </c>
      <c r="J538" s="29" t="s">
        <v>109</v>
      </c>
      <c r="K538" s="29">
        <v>31</v>
      </c>
      <c r="L538" s="29" t="s">
        <v>1005</v>
      </c>
      <c r="M538" s="89" t="s">
        <v>25</v>
      </c>
      <c r="N538" s="89" t="s">
        <v>34</v>
      </c>
    </row>
    <row r="539" spans="1:14" s="114" customFormat="1" x14ac:dyDescent="0.25">
      <c r="A539" s="92">
        <v>43172</v>
      </c>
      <c r="B539" s="29" t="s">
        <v>273</v>
      </c>
      <c r="C539" s="29" t="s">
        <v>179</v>
      </c>
      <c r="D539" s="29" t="s">
        <v>235</v>
      </c>
      <c r="E539" s="87"/>
      <c r="F539" s="87">
        <v>30000</v>
      </c>
      <c r="G539" s="107">
        <f t="shared" si="16"/>
        <v>56.775600118093251</v>
      </c>
      <c r="H539" s="106">
        <v>528.39599999999996</v>
      </c>
      <c r="I539" s="96">
        <f t="shared" si="17"/>
        <v>14665364</v>
      </c>
      <c r="J539" s="29" t="s">
        <v>109</v>
      </c>
      <c r="K539" s="29">
        <v>32</v>
      </c>
      <c r="L539" s="29" t="s">
        <v>1004</v>
      </c>
      <c r="M539" s="89" t="s">
        <v>25</v>
      </c>
      <c r="N539" s="89" t="s">
        <v>34</v>
      </c>
    </row>
    <row r="540" spans="1:14" s="114" customFormat="1" x14ac:dyDescent="0.25">
      <c r="A540" s="92">
        <v>43172</v>
      </c>
      <c r="B540" s="29" t="s">
        <v>274</v>
      </c>
      <c r="C540" s="29" t="s">
        <v>179</v>
      </c>
      <c r="D540" s="94" t="s">
        <v>22</v>
      </c>
      <c r="E540" s="87"/>
      <c r="F540" s="87">
        <v>13000</v>
      </c>
      <c r="G540" s="107">
        <f t="shared" si="16"/>
        <v>24.602760051173743</v>
      </c>
      <c r="H540" s="106">
        <v>528.39599999999996</v>
      </c>
      <c r="I540" s="96">
        <f t="shared" si="17"/>
        <v>14652364</v>
      </c>
      <c r="J540" s="29" t="s">
        <v>109</v>
      </c>
      <c r="K540" s="29">
        <v>34</v>
      </c>
      <c r="L540" s="29" t="s">
        <v>1005</v>
      </c>
      <c r="M540" s="89" t="s">
        <v>25</v>
      </c>
      <c r="N540" s="89" t="s">
        <v>34</v>
      </c>
    </row>
    <row r="541" spans="1:14" s="114" customFormat="1" x14ac:dyDescent="0.25">
      <c r="A541" s="92">
        <v>43172</v>
      </c>
      <c r="B541" s="29" t="s">
        <v>275</v>
      </c>
      <c r="C541" s="29" t="s">
        <v>179</v>
      </c>
      <c r="D541" s="29" t="s">
        <v>235</v>
      </c>
      <c r="E541" s="87"/>
      <c r="F541" s="87">
        <v>10000</v>
      </c>
      <c r="G541" s="107">
        <f t="shared" si="16"/>
        <v>18.925200039364416</v>
      </c>
      <c r="H541" s="106">
        <v>528.39599999999996</v>
      </c>
      <c r="I541" s="96">
        <f t="shared" si="17"/>
        <v>14642364</v>
      </c>
      <c r="J541" s="29" t="s">
        <v>109</v>
      </c>
      <c r="K541" s="29">
        <v>35</v>
      </c>
      <c r="L541" s="29" t="s">
        <v>1004</v>
      </c>
      <c r="M541" s="89" t="s">
        <v>25</v>
      </c>
      <c r="N541" s="89" t="s">
        <v>34</v>
      </c>
    </row>
    <row r="542" spans="1:14" s="114" customFormat="1" x14ac:dyDescent="0.25">
      <c r="A542" s="92">
        <v>43172</v>
      </c>
      <c r="B542" s="29" t="s">
        <v>276</v>
      </c>
      <c r="C542" s="29" t="s">
        <v>179</v>
      </c>
      <c r="D542" s="94" t="s">
        <v>22</v>
      </c>
      <c r="E542" s="87"/>
      <c r="F542" s="87">
        <v>15000</v>
      </c>
      <c r="G542" s="107">
        <f t="shared" si="16"/>
        <v>28.387800059046626</v>
      </c>
      <c r="H542" s="106">
        <v>528.39599999999996</v>
      </c>
      <c r="I542" s="96">
        <f t="shared" si="17"/>
        <v>14627364</v>
      </c>
      <c r="J542" s="29" t="s">
        <v>109</v>
      </c>
      <c r="K542" s="29">
        <v>36</v>
      </c>
      <c r="L542" s="29" t="s">
        <v>1005</v>
      </c>
      <c r="M542" s="89" t="s">
        <v>25</v>
      </c>
      <c r="N542" s="89" t="s">
        <v>34</v>
      </c>
    </row>
    <row r="543" spans="1:14" s="114" customFormat="1" x14ac:dyDescent="0.25">
      <c r="A543" s="92">
        <v>43172</v>
      </c>
      <c r="B543" s="29" t="s">
        <v>277</v>
      </c>
      <c r="C543" s="29" t="s">
        <v>179</v>
      </c>
      <c r="D543" s="29" t="s">
        <v>225</v>
      </c>
      <c r="E543" s="87"/>
      <c r="F543" s="87">
        <v>5000</v>
      </c>
      <c r="G543" s="107">
        <f t="shared" si="16"/>
        <v>9.462600019682208</v>
      </c>
      <c r="H543" s="106">
        <v>528.39599999999996</v>
      </c>
      <c r="I543" s="96">
        <f t="shared" si="17"/>
        <v>14622364</v>
      </c>
      <c r="J543" s="29" t="s">
        <v>109</v>
      </c>
      <c r="K543" s="29">
        <v>37</v>
      </c>
      <c r="L543" s="29" t="s">
        <v>1004</v>
      </c>
      <c r="M543" s="89" t="s">
        <v>25</v>
      </c>
      <c r="N543" s="89" t="s">
        <v>34</v>
      </c>
    </row>
    <row r="544" spans="1:14" s="114" customFormat="1" x14ac:dyDescent="0.25">
      <c r="A544" s="92">
        <v>43172</v>
      </c>
      <c r="B544" s="29" t="s">
        <v>278</v>
      </c>
      <c r="C544" s="29" t="s">
        <v>179</v>
      </c>
      <c r="D544" s="29" t="s">
        <v>219</v>
      </c>
      <c r="E544" s="87"/>
      <c r="F544" s="87">
        <v>15000</v>
      </c>
      <c r="G544" s="107">
        <f t="shared" si="16"/>
        <v>28.387800059046626</v>
      </c>
      <c r="H544" s="106">
        <v>528.39599999999996</v>
      </c>
      <c r="I544" s="96">
        <f t="shared" si="17"/>
        <v>14607364</v>
      </c>
      <c r="J544" s="29" t="s">
        <v>109</v>
      </c>
      <c r="K544" s="29" t="s">
        <v>165</v>
      </c>
      <c r="L544" s="29" t="s">
        <v>1005</v>
      </c>
      <c r="M544" s="89" t="s">
        <v>25</v>
      </c>
      <c r="N544" s="89" t="s">
        <v>34</v>
      </c>
    </row>
    <row r="545" spans="1:14" s="114" customFormat="1" x14ac:dyDescent="0.25">
      <c r="A545" s="92">
        <v>43172</v>
      </c>
      <c r="B545" s="29" t="s">
        <v>279</v>
      </c>
      <c r="C545" s="29" t="s">
        <v>179</v>
      </c>
      <c r="D545" s="29" t="s">
        <v>225</v>
      </c>
      <c r="E545" s="87"/>
      <c r="F545" s="87">
        <v>15000</v>
      </c>
      <c r="G545" s="107">
        <f t="shared" si="16"/>
        <v>28.387800059046626</v>
      </c>
      <c r="H545" s="106">
        <v>528.39599999999996</v>
      </c>
      <c r="I545" s="96">
        <f t="shared" si="17"/>
        <v>14592364</v>
      </c>
      <c r="J545" s="29" t="s">
        <v>109</v>
      </c>
      <c r="K545" s="29">
        <v>40</v>
      </c>
      <c r="L545" s="29" t="s">
        <v>1004</v>
      </c>
      <c r="M545" s="89" t="s">
        <v>25</v>
      </c>
      <c r="N545" s="89" t="s">
        <v>34</v>
      </c>
    </row>
    <row r="546" spans="1:14" s="114" customFormat="1" x14ac:dyDescent="0.25">
      <c r="A546" s="92">
        <v>43172</v>
      </c>
      <c r="B546" s="29" t="s">
        <v>280</v>
      </c>
      <c r="C546" s="29" t="s">
        <v>179</v>
      </c>
      <c r="D546" s="29" t="s">
        <v>225</v>
      </c>
      <c r="E546" s="87"/>
      <c r="F546" s="87">
        <v>20000</v>
      </c>
      <c r="G546" s="107">
        <f t="shared" si="16"/>
        <v>37.850400078728832</v>
      </c>
      <c r="H546" s="106">
        <v>528.39599999999996</v>
      </c>
      <c r="I546" s="96">
        <f t="shared" si="17"/>
        <v>14572364</v>
      </c>
      <c r="J546" s="29" t="s">
        <v>109</v>
      </c>
      <c r="K546" s="29">
        <v>41</v>
      </c>
      <c r="L546" s="29" t="s">
        <v>1004</v>
      </c>
      <c r="M546" s="89" t="s">
        <v>25</v>
      </c>
      <c r="N546" s="89" t="s">
        <v>34</v>
      </c>
    </row>
    <row r="547" spans="1:14" s="114" customFormat="1" x14ac:dyDescent="0.25">
      <c r="A547" s="92">
        <v>43172</v>
      </c>
      <c r="B547" s="29" t="s">
        <v>281</v>
      </c>
      <c r="C547" s="29" t="s">
        <v>179</v>
      </c>
      <c r="D547" s="29" t="s">
        <v>225</v>
      </c>
      <c r="E547" s="87"/>
      <c r="F547" s="87">
        <v>15000</v>
      </c>
      <c r="G547" s="107">
        <f t="shared" si="16"/>
        <v>28.387800059046626</v>
      </c>
      <c r="H547" s="106">
        <v>528.39599999999996</v>
      </c>
      <c r="I547" s="96">
        <f t="shared" si="17"/>
        <v>14557364</v>
      </c>
      <c r="J547" s="29" t="s">
        <v>109</v>
      </c>
      <c r="K547" s="29">
        <v>44</v>
      </c>
      <c r="L547" s="29" t="s">
        <v>1004</v>
      </c>
      <c r="M547" s="89" t="s">
        <v>25</v>
      </c>
      <c r="N547" s="89" t="s">
        <v>34</v>
      </c>
    </row>
    <row r="548" spans="1:14" s="114" customFormat="1" x14ac:dyDescent="0.25">
      <c r="A548" s="92">
        <v>43172</v>
      </c>
      <c r="B548" s="29" t="s">
        <v>284</v>
      </c>
      <c r="C548" s="29" t="s">
        <v>223</v>
      </c>
      <c r="D548" s="29" t="s">
        <v>53</v>
      </c>
      <c r="E548" s="87"/>
      <c r="F548" s="87">
        <v>4400</v>
      </c>
      <c r="G548" s="107">
        <f t="shared" si="16"/>
        <v>8.3270880173203441</v>
      </c>
      <c r="H548" s="106">
        <v>528.39599999999996</v>
      </c>
      <c r="I548" s="96">
        <f t="shared" si="17"/>
        <v>14552964</v>
      </c>
      <c r="J548" s="29" t="s">
        <v>109</v>
      </c>
      <c r="K548" s="29" t="s">
        <v>283</v>
      </c>
      <c r="L548" s="29" t="s">
        <v>1004</v>
      </c>
      <c r="M548" s="89" t="s">
        <v>25</v>
      </c>
      <c r="N548" s="89" t="s">
        <v>34</v>
      </c>
    </row>
    <row r="549" spans="1:14" s="114" customFormat="1" x14ac:dyDescent="0.25">
      <c r="A549" s="92">
        <v>43172</v>
      </c>
      <c r="B549" s="29" t="s">
        <v>285</v>
      </c>
      <c r="C549" s="29" t="s">
        <v>45</v>
      </c>
      <c r="D549" s="94" t="s">
        <v>22</v>
      </c>
      <c r="E549" s="87"/>
      <c r="F549" s="87">
        <v>10000</v>
      </c>
      <c r="G549" s="107">
        <f t="shared" si="16"/>
        <v>18.925200039364416</v>
      </c>
      <c r="H549" s="106">
        <v>528.39599999999996</v>
      </c>
      <c r="I549" s="96">
        <f t="shared" si="17"/>
        <v>14542964</v>
      </c>
      <c r="J549" s="29" t="s">
        <v>109</v>
      </c>
      <c r="K549" s="29" t="s">
        <v>286</v>
      </c>
      <c r="L549" s="29" t="s">
        <v>1005</v>
      </c>
      <c r="M549" s="89" t="s">
        <v>25</v>
      </c>
      <c r="N549" s="89" t="s">
        <v>34</v>
      </c>
    </row>
    <row r="550" spans="1:14" x14ac:dyDescent="0.25">
      <c r="A550" s="92">
        <v>43172</v>
      </c>
      <c r="B550" s="29" t="s">
        <v>365</v>
      </c>
      <c r="C550" s="89" t="s">
        <v>21</v>
      </c>
      <c r="D550" s="94" t="s">
        <v>22</v>
      </c>
      <c r="E550" s="87"/>
      <c r="F550" s="87">
        <v>300</v>
      </c>
      <c r="G550" s="107">
        <f t="shared" si="16"/>
        <v>0.5677560011809325</v>
      </c>
      <c r="H550" s="106">
        <v>528.39599999999996</v>
      </c>
      <c r="I550" s="96">
        <f t="shared" si="17"/>
        <v>14542664</v>
      </c>
      <c r="J550" s="29" t="s">
        <v>244</v>
      </c>
      <c r="K550" s="29" t="s">
        <v>24</v>
      </c>
      <c r="L550" s="29" t="s">
        <v>1005</v>
      </c>
      <c r="M550" s="89" t="s">
        <v>25</v>
      </c>
      <c r="N550" s="29" t="s">
        <v>26</v>
      </c>
    </row>
    <row r="551" spans="1:14" x14ac:dyDescent="0.25">
      <c r="A551" s="92">
        <v>43172</v>
      </c>
      <c r="B551" s="29" t="s">
        <v>62</v>
      </c>
      <c r="C551" s="29" t="s">
        <v>359</v>
      </c>
      <c r="D551" s="94" t="s">
        <v>22</v>
      </c>
      <c r="E551" s="87"/>
      <c r="F551" s="87">
        <v>1000</v>
      </c>
      <c r="G551" s="107">
        <f t="shared" si="16"/>
        <v>1.8925200039364418</v>
      </c>
      <c r="H551" s="106">
        <v>528.39599999999996</v>
      </c>
      <c r="I551" s="96">
        <f t="shared" si="17"/>
        <v>14541664</v>
      </c>
      <c r="J551" s="29" t="s">
        <v>244</v>
      </c>
      <c r="K551" s="29" t="s">
        <v>24</v>
      </c>
      <c r="L551" s="29" t="s">
        <v>1005</v>
      </c>
      <c r="M551" s="89" t="s">
        <v>25</v>
      </c>
      <c r="N551" s="29" t="s">
        <v>26</v>
      </c>
    </row>
    <row r="552" spans="1:14" x14ac:dyDescent="0.25">
      <c r="A552" s="92">
        <v>43172</v>
      </c>
      <c r="B552" s="29" t="s">
        <v>371</v>
      </c>
      <c r="C552" s="89" t="s">
        <v>21</v>
      </c>
      <c r="D552" s="94" t="s">
        <v>22</v>
      </c>
      <c r="E552" s="87"/>
      <c r="F552" s="87">
        <v>300</v>
      </c>
      <c r="G552" s="107">
        <f t="shared" si="16"/>
        <v>0.5677560011809325</v>
      </c>
      <c r="H552" s="106">
        <v>528.39599999999996</v>
      </c>
      <c r="I552" s="96">
        <f t="shared" si="17"/>
        <v>14541364</v>
      </c>
      <c r="J552" s="29" t="s">
        <v>244</v>
      </c>
      <c r="K552" s="29" t="s">
        <v>24</v>
      </c>
      <c r="L552" s="29" t="s">
        <v>1005</v>
      </c>
      <c r="M552" s="89" t="s">
        <v>25</v>
      </c>
      <c r="N552" s="29" t="s">
        <v>26</v>
      </c>
    </row>
    <row r="553" spans="1:14" x14ac:dyDescent="0.25">
      <c r="A553" s="92">
        <v>43172</v>
      </c>
      <c r="B553" s="29" t="s">
        <v>372</v>
      </c>
      <c r="C553" s="89" t="s">
        <v>21</v>
      </c>
      <c r="D553" s="94" t="s">
        <v>22</v>
      </c>
      <c r="E553" s="87"/>
      <c r="F553" s="87">
        <v>300</v>
      </c>
      <c r="G553" s="107">
        <f t="shared" si="16"/>
        <v>0.5677560011809325</v>
      </c>
      <c r="H553" s="106">
        <v>528.39599999999996</v>
      </c>
      <c r="I553" s="96">
        <f t="shared" si="17"/>
        <v>14541064</v>
      </c>
      <c r="J553" s="29" t="s">
        <v>244</v>
      </c>
      <c r="K553" s="29" t="s">
        <v>24</v>
      </c>
      <c r="L553" s="29" t="s">
        <v>1005</v>
      </c>
      <c r="M553" s="89" t="s">
        <v>25</v>
      </c>
      <c r="N553" s="29" t="s">
        <v>26</v>
      </c>
    </row>
    <row r="554" spans="1:14" s="114" customFormat="1" x14ac:dyDescent="0.25">
      <c r="A554" s="92">
        <v>43172</v>
      </c>
      <c r="B554" s="29" t="s">
        <v>922</v>
      </c>
      <c r="C554" s="89" t="s">
        <v>626</v>
      </c>
      <c r="D554" s="29" t="s">
        <v>53</v>
      </c>
      <c r="E554" s="87"/>
      <c r="F554" s="87">
        <v>1400</v>
      </c>
      <c r="G554" s="107">
        <f t="shared" si="16"/>
        <v>2.6495280055110184</v>
      </c>
      <c r="H554" s="106">
        <v>528.39599999999996</v>
      </c>
      <c r="I554" s="96">
        <f t="shared" si="17"/>
        <v>14539664</v>
      </c>
      <c r="J554" s="29" t="s">
        <v>244</v>
      </c>
      <c r="K554" s="29">
        <v>56</v>
      </c>
      <c r="L554" s="29" t="s">
        <v>1004</v>
      </c>
      <c r="M554" s="89" t="s">
        <v>25</v>
      </c>
      <c r="N554" s="29" t="s">
        <v>34</v>
      </c>
    </row>
    <row r="555" spans="1:14" x14ac:dyDescent="0.25">
      <c r="A555" s="92">
        <v>43172</v>
      </c>
      <c r="B555" s="29" t="s">
        <v>373</v>
      </c>
      <c r="C555" s="89" t="s">
        <v>21</v>
      </c>
      <c r="D555" s="94" t="s">
        <v>22</v>
      </c>
      <c r="E555" s="87"/>
      <c r="F555" s="87">
        <v>300</v>
      </c>
      <c r="G555" s="107">
        <f t="shared" si="16"/>
        <v>0.5677560011809325</v>
      </c>
      <c r="H555" s="106">
        <v>528.39599999999996</v>
      </c>
      <c r="I555" s="96">
        <f t="shared" si="17"/>
        <v>14539364</v>
      </c>
      <c r="J555" s="29" t="s">
        <v>244</v>
      </c>
      <c r="K555" s="29" t="s">
        <v>24</v>
      </c>
      <c r="L555" s="29" t="s">
        <v>1005</v>
      </c>
      <c r="M555" s="89" t="s">
        <v>25</v>
      </c>
      <c r="N555" s="29" t="s">
        <v>26</v>
      </c>
    </row>
    <row r="556" spans="1:14" x14ac:dyDescent="0.25">
      <c r="A556" s="92">
        <v>43172</v>
      </c>
      <c r="B556" s="29" t="s">
        <v>1006</v>
      </c>
      <c r="C556" s="29" t="s">
        <v>359</v>
      </c>
      <c r="D556" s="94" t="s">
        <v>22</v>
      </c>
      <c r="E556" s="87"/>
      <c r="F556" s="87">
        <v>4250</v>
      </c>
      <c r="G556" s="107">
        <f t="shared" si="16"/>
        <v>8.0432100167298781</v>
      </c>
      <c r="H556" s="106">
        <v>528.39599999999996</v>
      </c>
      <c r="I556" s="96">
        <f t="shared" si="17"/>
        <v>14535114</v>
      </c>
      <c r="J556" s="29" t="s">
        <v>244</v>
      </c>
      <c r="K556" s="29" t="s">
        <v>24</v>
      </c>
      <c r="L556" s="29" t="s">
        <v>1005</v>
      </c>
      <c r="M556" s="89" t="s">
        <v>25</v>
      </c>
      <c r="N556" s="29" t="s">
        <v>26</v>
      </c>
    </row>
    <row r="557" spans="1:14" x14ac:dyDescent="0.25">
      <c r="A557" s="92">
        <v>43172</v>
      </c>
      <c r="B557" s="29" t="s">
        <v>171</v>
      </c>
      <c r="C557" s="89" t="s">
        <v>21</v>
      </c>
      <c r="D557" s="94" t="s">
        <v>22</v>
      </c>
      <c r="E557" s="87"/>
      <c r="F557" s="87">
        <v>300</v>
      </c>
      <c r="G557" s="107">
        <f t="shared" si="16"/>
        <v>0.5677560011809325</v>
      </c>
      <c r="H557" s="106">
        <v>528.39599999999996</v>
      </c>
      <c r="I557" s="96">
        <f t="shared" si="17"/>
        <v>14534814</v>
      </c>
      <c r="J557" s="29" t="s">
        <v>244</v>
      </c>
      <c r="K557" s="29" t="s">
        <v>24</v>
      </c>
      <c r="L557" s="29" t="s">
        <v>1005</v>
      </c>
      <c r="M557" s="89" t="s">
        <v>25</v>
      </c>
      <c r="N557" s="29" t="s">
        <v>26</v>
      </c>
    </row>
    <row r="558" spans="1:14" x14ac:dyDescent="0.25">
      <c r="A558" s="92">
        <v>43172</v>
      </c>
      <c r="B558" s="29" t="s">
        <v>457</v>
      </c>
      <c r="C558" s="89" t="s">
        <v>21</v>
      </c>
      <c r="D558" s="29" t="s">
        <v>218</v>
      </c>
      <c r="E558" s="87"/>
      <c r="F558" s="87">
        <v>1000</v>
      </c>
      <c r="G558" s="107">
        <f t="shared" si="16"/>
        <v>1.8925200039364418</v>
      </c>
      <c r="H558" s="106">
        <v>528.39599999999996</v>
      </c>
      <c r="I558" s="96">
        <f t="shared" si="17"/>
        <v>14533814</v>
      </c>
      <c r="J558" s="29" t="s">
        <v>256</v>
      </c>
      <c r="K558" s="29" t="s">
        <v>24</v>
      </c>
      <c r="L558" s="29" t="s">
        <v>1005</v>
      </c>
      <c r="M558" s="89" t="s">
        <v>25</v>
      </c>
      <c r="N558" s="89" t="s">
        <v>26</v>
      </c>
    </row>
    <row r="559" spans="1:14" x14ac:dyDescent="0.25">
      <c r="A559" s="92">
        <v>43172</v>
      </c>
      <c r="B559" s="29" t="s">
        <v>458</v>
      </c>
      <c r="C559" s="89" t="s">
        <v>21</v>
      </c>
      <c r="D559" s="29" t="s">
        <v>218</v>
      </c>
      <c r="E559" s="87"/>
      <c r="F559" s="87">
        <v>1000</v>
      </c>
      <c r="G559" s="107">
        <f t="shared" si="16"/>
        <v>1.8925200039364418</v>
      </c>
      <c r="H559" s="106">
        <v>528.39599999999996</v>
      </c>
      <c r="I559" s="96">
        <f t="shared" si="17"/>
        <v>14532814</v>
      </c>
      <c r="J559" s="29" t="s">
        <v>256</v>
      </c>
      <c r="K559" s="29" t="s">
        <v>24</v>
      </c>
      <c r="L559" s="29" t="s">
        <v>1005</v>
      </c>
      <c r="M559" s="89" t="s">
        <v>25</v>
      </c>
      <c r="N559" s="89" t="s">
        <v>26</v>
      </c>
    </row>
    <row r="560" spans="1:14" x14ac:dyDescent="0.25">
      <c r="A560" s="92">
        <v>43172</v>
      </c>
      <c r="B560" s="29" t="s">
        <v>459</v>
      </c>
      <c r="C560" s="89" t="s">
        <v>21</v>
      </c>
      <c r="D560" s="29" t="s">
        <v>218</v>
      </c>
      <c r="E560" s="87"/>
      <c r="F560" s="87">
        <v>1000</v>
      </c>
      <c r="G560" s="107">
        <f t="shared" si="16"/>
        <v>1.8925200039364418</v>
      </c>
      <c r="H560" s="106">
        <v>528.39599999999996</v>
      </c>
      <c r="I560" s="96">
        <f t="shared" si="17"/>
        <v>14531814</v>
      </c>
      <c r="J560" s="29" t="s">
        <v>256</v>
      </c>
      <c r="K560" s="29" t="s">
        <v>24</v>
      </c>
      <c r="L560" s="29" t="s">
        <v>1005</v>
      </c>
      <c r="M560" s="89" t="s">
        <v>25</v>
      </c>
      <c r="N560" s="89" t="s">
        <v>26</v>
      </c>
    </row>
    <row r="561" spans="1:14" x14ac:dyDescent="0.25">
      <c r="A561" s="92">
        <v>43172</v>
      </c>
      <c r="B561" s="29" t="s">
        <v>460</v>
      </c>
      <c r="C561" s="89" t="s">
        <v>21</v>
      </c>
      <c r="D561" s="29" t="s">
        <v>218</v>
      </c>
      <c r="E561" s="87"/>
      <c r="F561" s="87">
        <v>1000</v>
      </c>
      <c r="G561" s="107">
        <f t="shared" si="16"/>
        <v>1.8925200039364418</v>
      </c>
      <c r="H561" s="106">
        <v>528.39599999999996</v>
      </c>
      <c r="I561" s="96">
        <f t="shared" si="17"/>
        <v>14530814</v>
      </c>
      <c r="J561" s="29" t="s">
        <v>256</v>
      </c>
      <c r="K561" s="29" t="s">
        <v>24</v>
      </c>
      <c r="L561" s="29" t="s">
        <v>1005</v>
      </c>
      <c r="M561" s="89" t="s">
        <v>25</v>
      </c>
      <c r="N561" s="89" t="s">
        <v>26</v>
      </c>
    </row>
    <row r="562" spans="1:14" x14ac:dyDescent="0.25">
      <c r="A562" s="92">
        <v>43172</v>
      </c>
      <c r="B562" s="29" t="s">
        <v>461</v>
      </c>
      <c r="C562" s="89" t="s">
        <v>21</v>
      </c>
      <c r="D562" s="29" t="s">
        <v>218</v>
      </c>
      <c r="E562" s="87"/>
      <c r="F562" s="87">
        <v>500</v>
      </c>
      <c r="G562" s="107">
        <f t="shared" si="16"/>
        <v>0.94626000196822091</v>
      </c>
      <c r="H562" s="106">
        <v>528.39599999999996</v>
      </c>
      <c r="I562" s="96">
        <f t="shared" si="17"/>
        <v>14530314</v>
      </c>
      <c r="J562" s="29" t="s">
        <v>256</v>
      </c>
      <c r="K562" s="29" t="s">
        <v>24</v>
      </c>
      <c r="L562" s="29" t="s">
        <v>1005</v>
      </c>
      <c r="M562" s="89" t="s">
        <v>25</v>
      </c>
      <c r="N562" s="89" t="s">
        <v>26</v>
      </c>
    </row>
    <row r="563" spans="1:14" x14ac:dyDescent="0.25">
      <c r="A563" s="92">
        <v>43172</v>
      </c>
      <c r="B563" s="29" t="s">
        <v>521</v>
      </c>
      <c r="C563" s="89" t="s">
        <v>21</v>
      </c>
      <c r="D563" s="29" t="s">
        <v>225</v>
      </c>
      <c r="E563" s="87"/>
      <c r="F563" s="87">
        <v>2000</v>
      </c>
      <c r="G563" s="107">
        <f t="shared" si="16"/>
        <v>3.7850400078728836</v>
      </c>
      <c r="H563" s="106">
        <v>528.39599999999996</v>
      </c>
      <c r="I563" s="96">
        <f t="shared" si="17"/>
        <v>14528314</v>
      </c>
      <c r="J563" s="29" t="s">
        <v>231</v>
      </c>
      <c r="K563" s="94" t="s">
        <v>24</v>
      </c>
      <c r="L563" s="29" t="s">
        <v>1004</v>
      </c>
      <c r="M563" s="89" t="s">
        <v>25</v>
      </c>
      <c r="N563" s="89" t="s">
        <v>26</v>
      </c>
    </row>
    <row r="564" spans="1:14" x14ac:dyDescent="0.25">
      <c r="A564" s="92">
        <v>43172</v>
      </c>
      <c r="B564" s="29" t="s">
        <v>960</v>
      </c>
      <c r="C564" s="29" t="s">
        <v>492</v>
      </c>
      <c r="D564" s="29" t="s">
        <v>225</v>
      </c>
      <c r="E564" s="87"/>
      <c r="F564" s="87">
        <v>2500</v>
      </c>
      <c r="G564" s="107">
        <f t="shared" si="16"/>
        <v>4.731300009841104</v>
      </c>
      <c r="H564" s="106">
        <v>528.39599999999996</v>
      </c>
      <c r="I564" s="96">
        <f t="shared" si="17"/>
        <v>14525814</v>
      </c>
      <c r="J564" s="29" t="s">
        <v>231</v>
      </c>
      <c r="K564" s="94" t="s">
        <v>24</v>
      </c>
      <c r="L564" s="29" t="s">
        <v>1004</v>
      </c>
      <c r="M564" s="89" t="s">
        <v>25</v>
      </c>
      <c r="N564" s="89" t="s">
        <v>26</v>
      </c>
    </row>
    <row r="565" spans="1:14" x14ac:dyDescent="0.25">
      <c r="A565" s="92">
        <v>43172</v>
      </c>
      <c r="B565" s="29" t="s">
        <v>612</v>
      </c>
      <c r="C565" s="89" t="s">
        <v>21</v>
      </c>
      <c r="D565" s="29" t="s">
        <v>225</v>
      </c>
      <c r="E565" s="87"/>
      <c r="F565" s="88">
        <v>2000</v>
      </c>
      <c r="G565" s="107">
        <f t="shared" si="16"/>
        <v>3.7850400078728836</v>
      </c>
      <c r="H565" s="106">
        <v>528.39599999999996</v>
      </c>
      <c r="I565" s="96">
        <f t="shared" si="17"/>
        <v>14523814</v>
      </c>
      <c r="J565" s="29" t="s">
        <v>228</v>
      </c>
      <c r="K565" s="29" t="s">
        <v>24</v>
      </c>
      <c r="L565" s="29" t="s">
        <v>1004</v>
      </c>
      <c r="M565" s="89" t="s">
        <v>25</v>
      </c>
      <c r="N565" s="29" t="s">
        <v>590</v>
      </c>
    </row>
    <row r="566" spans="1:14" x14ac:dyDescent="0.25">
      <c r="A566" s="92">
        <v>43172</v>
      </c>
      <c r="B566" s="29" t="s">
        <v>613</v>
      </c>
      <c r="C566" s="89" t="s">
        <v>626</v>
      </c>
      <c r="D566" s="29" t="s">
        <v>53</v>
      </c>
      <c r="E566" s="87"/>
      <c r="F566" s="88">
        <v>2500</v>
      </c>
      <c r="G566" s="107">
        <f t="shared" si="16"/>
        <v>4.731300009841104</v>
      </c>
      <c r="H566" s="106">
        <v>528.39599999999996</v>
      </c>
      <c r="I566" s="96">
        <f t="shared" si="17"/>
        <v>14521314</v>
      </c>
      <c r="J566" s="29" t="s">
        <v>228</v>
      </c>
      <c r="K566" s="29" t="s">
        <v>24</v>
      </c>
      <c r="L566" s="29" t="s">
        <v>1004</v>
      </c>
      <c r="M566" s="89" t="s">
        <v>25</v>
      </c>
      <c r="N566" s="29" t="s">
        <v>590</v>
      </c>
    </row>
    <row r="567" spans="1:14" x14ac:dyDescent="0.25">
      <c r="A567" s="92">
        <v>43172</v>
      </c>
      <c r="B567" s="89" t="s">
        <v>662</v>
      </c>
      <c r="C567" s="89" t="s">
        <v>21</v>
      </c>
      <c r="D567" s="94" t="s">
        <v>22</v>
      </c>
      <c r="E567" s="96"/>
      <c r="F567" s="96">
        <v>2000</v>
      </c>
      <c r="G567" s="107">
        <f t="shared" si="16"/>
        <v>3.7850400078728836</v>
      </c>
      <c r="H567" s="106">
        <v>528.39599999999996</v>
      </c>
      <c r="I567" s="96">
        <f t="shared" si="17"/>
        <v>14519314</v>
      </c>
      <c r="J567" s="89" t="s">
        <v>98</v>
      </c>
      <c r="K567" s="89" t="s">
        <v>648</v>
      </c>
      <c r="L567" s="29" t="s">
        <v>1005</v>
      </c>
      <c r="M567" s="89" t="s">
        <v>25</v>
      </c>
      <c r="N567" s="89" t="s">
        <v>26</v>
      </c>
    </row>
    <row r="568" spans="1:14" x14ac:dyDescent="0.25">
      <c r="A568" s="92">
        <v>43172</v>
      </c>
      <c r="B568" s="29" t="s">
        <v>415</v>
      </c>
      <c r="C568" s="89" t="s">
        <v>21</v>
      </c>
      <c r="D568" s="29" t="s">
        <v>225</v>
      </c>
      <c r="E568" s="90"/>
      <c r="F568" s="87">
        <v>1000</v>
      </c>
      <c r="G568" s="107">
        <f t="shared" si="16"/>
        <v>1.8925200039364418</v>
      </c>
      <c r="H568" s="106">
        <v>528.39599999999996</v>
      </c>
      <c r="I568" s="96">
        <f t="shared" si="17"/>
        <v>14518314</v>
      </c>
      <c r="J568" s="29" t="s">
        <v>240</v>
      </c>
      <c r="K568" s="29" t="s">
        <v>558</v>
      </c>
      <c r="L568" s="29" t="s">
        <v>1004</v>
      </c>
      <c r="M568" s="89" t="s">
        <v>25</v>
      </c>
      <c r="N568" s="89" t="s">
        <v>26</v>
      </c>
    </row>
    <row r="569" spans="1:14" x14ac:dyDescent="0.25">
      <c r="A569" s="92">
        <v>43172</v>
      </c>
      <c r="B569" s="29" t="s">
        <v>418</v>
      </c>
      <c r="C569" s="89" t="s">
        <v>21</v>
      </c>
      <c r="D569" s="29" t="s">
        <v>225</v>
      </c>
      <c r="E569" s="90"/>
      <c r="F569" s="87">
        <v>1000</v>
      </c>
      <c r="G569" s="107">
        <f t="shared" si="16"/>
        <v>1.8925200039364418</v>
      </c>
      <c r="H569" s="106">
        <v>528.39599999999996</v>
      </c>
      <c r="I569" s="96">
        <f t="shared" si="17"/>
        <v>14517314</v>
      </c>
      <c r="J569" s="29" t="s">
        <v>240</v>
      </c>
      <c r="K569" s="29" t="s">
        <v>558</v>
      </c>
      <c r="L569" s="29" t="s">
        <v>1004</v>
      </c>
      <c r="M569" s="89" t="s">
        <v>25</v>
      </c>
      <c r="N569" s="89" t="s">
        <v>26</v>
      </c>
    </row>
    <row r="570" spans="1:14" x14ac:dyDescent="0.25">
      <c r="A570" s="92">
        <v>43172</v>
      </c>
      <c r="B570" s="29" t="s">
        <v>349</v>
      </c>
      <c r="C570" s="29" t="s">
        <v>308</v>
      </c>
      <c r="D570" s="29" t="s">
        <v>225</v>
      </c>
      <c r="E570" s="90"/>
      <c r="F570" s="87">
        <v>1000</v>
      </c>
      <c r="G570" s="107">
        <f t="shared" si="16"/>
        <v>1.8925200039364418</v>
      </c>
      <c r="H570" s="106">
        <v>528.39599999999996</v>
      </c>
      <c r="I570" s="96">
        <f t="shared" si="17"/>
        <v>14516314</v>
      </c>
      <c r="J570" s="29" t="s">
        <v>240</v>
      </c>
      <c r="K570" s="29" t="s">
        <v>558</v>
      </c>
      <c r="L570" s="29" t="s">
        <v>1004</v>
      </c>
      <c r="M570" s="89" t="s">
        <v>25</v>
      </c>
      <c r="N570" s="89" t="s">
        <v>26</v>
      </c>
    </row>
    <row r="571" spans="1:14" x14ac:dyDescent="0.25">
      <c r="A571" s="92">
        <v>43172</v>
      </c>
      <c r="B571" s="29" t="s">
        <v>728</v>
      </c>
      <c r="C571" s="89" t="s">
        <v>21</v>
      </c>
      <c r="D571" s="29" t="s">
        <v>225</v>
      </c>
      <c r="E571" s="90"/>
      <c r="F571" s="87">
        <v>1000</v>
      </c>
      <c r="G571" s="107">
        <f t="shared" si="16"/>
        <v>1.8925200039364418</v>
      </c>
      <c r="H571" s="106">
        <v>528.39599999999996</v>
      </c>
      <c r="I571" s="96">
        <f t="shared" si="17"/>
        <v>14515314</v>
      </c>
      <c r="J571" s="29" t="s">
        <v>240</v>
      </c>
      <c r="K571" s="29" t="s">
        <v>558</v>
      </c>
      <c r="L571" s="29" t="s">
        <v>1004</v>
      </c>
      <c r="M571" s="89" t="s">
        <v>25</v>
      </c>
      <c r="N571" s="89" t="s">
        <v>26</v>
      </c>
    </row>
    <row r="572" spans="1:14" x14ac:dyDescent="0.25">
      <c r="A572" s="92">
        <v>43172</v>
      </c>
      <c r="B572" s="29" t="s">
        <v>414</v>
      </c>
      <c r="C572" s="89" t="s">
        <v>21</v>
      </c>
      <c r="D572" s="29" t="s">
        <v>225</v>
      </c>
      <c r="E572" s="90"/>
      <c r="F572" s="87">
        <v>1000</v>
      </c>
      <c r="G572" s="107">
        <f t="shared" si="16"/>
        <v>1.8925200039364418</v>
      </c>
      <c r="H572" s="106">
        <v>528.39599999999996</v>
      </c>
      <c r="I572" s="96">
        <f t="shared" si="17"/>
        <v>14514314</v>
      </c>
      <c r="J572" s="29" t="s">
        <v>240</v>
      </c>
      <c r="K572" s="29" t="s">
        <v>558</v>
      </c>
      <c r="L572" s="29" t="s">
        <v>1004</v>
      </c>
      <c r="M572" s="89" t="s">
        <v>25</v>
      </c>
      <c r="N572" s="89" t="s">
        <v>26</v>
      </c>
    </row>
    <row r="573" spans="1:14" s="114" customFormat="1" x14ac:dyDescent="0.25">
      <c r="A573" s="92">
        <v>43172</v>
      </c>
      <c r="B573" s="29" t="s">
        <v>769</v>
      </c>
      <c r="C573" s="89" t="s">
        <v>21</v>
      </c>
      <c r="D573" s="94" t="s">
        <v>22</v>
      </c>
      <c r="E573" s="87"/>
      <c r="F573" s="87">
        <v>10000</v>
      </c>
      <c r="G573" s="107">
        <f t="shared" si="16"/>
        <v>18.925200039364416</v>
      </c>
      <c r="H573" s="106">
        <v>528.39599999999996</v>
      </c>
      <c r="I573" s="96">
        <f t="shared" si="17"/>
        <v>14504314</v>
      </c>
      <c r="J573" s="29" t="s">
        <v>251</v>
      </c>
      <c r="K573" s="29" t="s">
        <v>770</v>
      </c>
      <c r="L573" s="29" t="s">
        <v>1005</v>
      </c>
      <c r="M573" s="89" t="s">
        <v>25</v>
      </c>
      <c r="N573" s="89" t="s">
        <v>34</v>
      </c>
    </row>
    <row r="574" spans="1:14" x14ac:dyDescent="0.25">
      <c r="A574" s="92">
        <v>43172</v>
      </c>
      <c r="B574" s="29" t="s">
        <v>772</v>
      </c>
      <c r="C574" s="89" t="s">
        <v>21</v>
      </c>
      <c r="D574" s="94" t="s">
        <v>22</v>
      </c>
      <c r="E574" s="87"/>
      <c r="F574" s="87">
        <v>2000</v>
      </c>
      <c r="G574" s="107">
        <f t="shared" si="16"/>
        <v>3.7850400078728836</v>
      </c>
      <c r="H574" s="106">
        <v>528.39599999999996</v>
      </c>
      <c r="I574" s="96">
        <f t="shared" si="17"/>
        <v>14502314</v>
      </c>
      <c r="J574" s="29" t="s">
        <v>251</v>
      </c>
      <c r="K574" s="29" t="s">
        <v>24</v>
      </c>
      <c r="L574" s="29" t="s">
        <v>1005</v>
      </c>
      <c r="M574" s="89" t="s">
        <v>25</v>
      </c>
      <c r="N574" s="89" t="s">
        <v>26</v>
      </c>
    </row>
    <row r="575" spans="1:14" x14ac:dyDescent="0.25">
      <c r="A575" s="92">
        <v>43172</v>
      </c>
      <c r="B575" s="29" t="s">
        <v>773</v>
      </c>
      <c r="C575" s="89" t="s">
        <v>21</v>
      </c>
      <c r="D575" s="94" t="s">
        <v>22</v>
      </c>
      <c r="E575" s="87"/>
      <c r="F575" s="87">
        <v>300</v>
      </c>
      <c r="G575" s="107">
        <f t="shared" si="16"/>
        <v>0.5677560011809325</v>
      </c>
      <c r="H575" s="106">
        <v>528.39599999999996</v>
      </c>
      <c r="I575" s="96">
        <f t="shared" si="17"/>
        <v>14502014</v>
      </c>
      <c r="J575" s="29" t="s">
        <v>251</v>
      </c>
      <c r="K575" s="29" t="s">
        <v>24</v>
      </c>
      <c r="L575" s="29" t="s">
        <v>1005</v>
      </c>
      <c r="M575" s="89" t="s">
        <v>25</v>
      </c>
      <c r="N575" s="89" t="s">
        <v>26</v>
      </c>
    </row>
    <row r="576" spans="1:14" x14ac:dyDescent="0.25">
      <c r="A576" s="92">
        <v>43172</v>
      </c>
      <c r="B576" s="29" t="s">
        <v>774</v>
      </c>
      <c r="C576" s="89" t="s">
        <v>21</v>
      </c>
      <c r="D576" s="94" t="s">
        <v>22</v>
      </c>
      <c r="E576" s="87"/>
      <c r="F576" s="87">
        <v>300</v>
      </c>
      <c r="G576" s="107">
        <f t="shared" si="16"/>
        <v>0.5677560011809325</v>
      </c>
      <c r="H576" s="106">
        <v>528.39599999999996</v>
      </c>
      <c r="I576" s="96">
        <f t="shared" si="17"/>
        <v>14501714</v>
      </c>
      <c r="J576" s="29" t="s">
        <v>251</v>
      </c>
      <c r="K576" s="29" t="s">
        <v>24</v>
      </c>
      <c r="L576" s="29" t="s">
        <v>1005</v>
      </c>
      <c r="M576" s="89" t="s">
        <v>25</v>
      </c>
      <c r="N576" s="89" t="s">
        <v>26</v>
      </c>
    </row>
    <row r="577" spans="1:14" x14ac:dyDescent="0.25">
      <c r="A577" s="92">
        <v>43172</v>
      </c>
      <c r="B577" s="29" t="s">
        <v>775</v>
      </c>
      <c r="C577" s="89" t="s">
        <v>21</v>
      </c>
      <c r="D577" s="94" t="s">
        <v>22</v>
      </c>
      <c r="E577" s="87"/>
      <c r="F577" s="87">
        <v>300</v>
      </c>
      <c r="G577" s="107">
        <f t="shared" si="16"/>
        <v>0.5677560011809325</v>
      </c>
      <c r="H577" s="106">
        <v>528.39599999999996</v>
      </c>
      <c r="I577" s="96">
        <f t="shared" si="17"/>
        <v>14501414</v>
      </c>
      <c r="J577" s="29" t="s">
        <v>251</v>
      </c>
      <c r="K577" s="29" t="s">
        <v>24</v>
      </c>
      <c r="L577" s="29" t="s">
        <v>1005</v>
      </c>
      <c r="M577" s="89" t="s">
        <v>25</v>
      </c>
      <c r="N577" s="89" t="s">
        <v>26</v>
      </c>
    </row>
    <row r="578" spans="1:14" x14ac:dyDescent="0.25">
      <c r="A578" s="92">
        <v>43173</v>
      </c>
      <c r="B578" s="89" t="s">
        <v>172</v>
      </c>
      <c r="C578" s="89" t="s">
        <v>21</v>
      </c>
      <c r="D578" s="94" t="s">
        <v>22</v>
      </c>
      <c r="E578" s="87"/>
      <c r="F578" s="96">
        <v>250</v>
      </c>
      <c r="G578" s="107">
        <f t="shared" si="16"/>
        <v>0.47313000098411045</v>
      </c>
      <c r="H578" s="106">
        <v>528.39599999999996</v>
      </c>
      <c r="I578" s="96">
        <f t="shared" si="17"/>
        <v>14501164</v>
      </c>
      <c r="J578" s="89" t="s">
        <v>164</v>
      </c>
      <c r="K578" s="29" t="s">
        <v>24</v>
      </c>
      <c r="L578" s="29" t="s">
        <v>1005</v>
      </c>
      <c r="M578" s="89" t="s">
        <v>25</v>
      </c>
      <c r="N578" s="29" t="s">
        <v>26</v>
      </c>
    </row>
    <row r="579" spans="1:14" x14ac:dyDescent="0.25">
      <c r="A579" s="92">
        <v>43173</v>
      </c>
      <c r="B579" s="89" t="s">
        <v>188</v>
      </c>
      <c r="C579" s="89" t="s">
        <v>21</v>
      </c>
      <c r="D579" s="94" t="s">
        <v>22</v>
      </c>
      <c r="E579" s="87"/>
      <c r="F579" s="96">
        <v>500</v>
      </c>
      <c r="G579" s="107">
        <f t="shared" si="16"/>
        <v>0.94626000196822091</v>
      </c>
      <c r="H579" s="106">
        <v>528.39599999999996</v>
      </c>
      <c r="I579" s="96">
        <f t="shared" si="17"/>
        <v>14500664</v>
      </c>
      <c r="J579" s="89" t="s">
        <v>164</v>
      </c>
      <c r="K579" s="29" t="s">
        <v>24</v>
      </c>
      <c r="L579" s="29" t="s">
        <v>1005</v>
      </c>
      <c r="M579" s="89" t="s">
        <v>25</v>
      </c>
      <c r="N579" s="29" t="s">
        <v>26</v>
      </c>
    </row>
    <row r="580" spans="1:14" s="114" customFormat="1" x14ac:dyDescent="0.25">
      <c r="A580" s="92">
        <v>43173</v>
      </c>
      <c r="B580" s="89" t="s">
        <v>189</v>
      </c>
      <c r="C580" s="89" t="s">
        <v>626</v>
      </c>
      <c r="D580" s="89" t="s">
        <v>53</v>
      </c>
      <c r="E580" s="87"/>
      <c r="F580" s="96">
        <v>1000</v>
      </c>
      <c r="G580" s="107">
        <f t="shared" si="16"/>
        <v>1.8925200039364418</v>
      </c>
      <c r="H580" s="106">
        <v>528.39599999999996</v>
      </c>
      <c r="I580" s="96">
        <f t="shared" si="17"/>
        <v>14499664</v>
      </c>
      <c r="J580" s="89" t="s">
        <v>164</v>
      </c>
      <c r="K580" s="29">
        <v>110</v>
      </c>
      <c r="L580" s="29" t="s">
        <v>1004</v>
      </c>
      <c r="M580" s="89" t="s">
        <v>25</v>
      </c>
      <c r="N580" s="29" t="s">
        <v>34</v>
      </c>
    </row>
    <row r="581" spans="1:14" x14ac:dyDescent="0.25">
      <c r="A581" s="92">
        <v>43173</v>
      </c>
      <c r="B581" s="89" t="s">
        <v>190</v>
      </c>
      <c r="C581" s="89" t="s">
        <v>21</v>
      </c>
      <c r="D581" s="94" t="s">
        <v>22</v>
      </c>
      <c r="E581" s="87"/>
      <c r="F581" s="96">
        <v>500</v>
      </c>
      <c r="G581" s="107">
        <f t="shared" si="16"/>
        <v>0.94626000196822091</v>
      </c>
      <c r="H581" s="106">
        <v>528.39599999999996</v>
      </c>
      <c r="I581" s="96">
        <f t="shared" si="17"/>
        <v>14499164</v>
      </c>
      <c r="J581" s="89" t="s">
        <v>164</v>
      </c>
      <c r="K581" s="29" t="s">
        <v>24</v>
      </c>
      <c r="L581" s="29" t="s">
        <v>1005</v>
      </c>
      <c r="M581" s="89" t="s">
        <v>25</v>
      </c>
      <c r="N581" s="29" t="s">
        <v>26</v>
      </c>
    </row>
    <row r="582" spans="1:14" x14ac:dyDescent="0.25">
      <c r="A582" s="92">
        <v>43173</v>
      </c>
      <c r="B582" s="89" t="s">
        <v>191</v>
      </c>
      <c r="C582" s="89" t="s">
        <v>21</v>
      </c>
      <c r="D582" s="94" t="s">
        <v>22</v>
      </c>
      <c r="E582" s="87"/>
      <c r="F582" s="96">
        <v>250</v>
      </c>
      <c r="G582" s="107">
        <f t="shared" si="16"/>
        <v>0.47313000098411045</v>
      </c>
      <c r="H582" s="106">
        <v>528.39599999999996</v>
      </c>
      <c r="I582" s="96">
        <f t="shared" si="17"/>
        <v>14498914</v>
      </c>
      <c r="J582" s="89" t="s">
        <v>164</v>
      </c>
      <c r="K582" s="29" t="s">
        <v>24</v>
      </c>
      <c r="L582" s="29" t="s">
        <v>1005</v>
      </c>
      <c r="M582" s="89" t="s">
        <v>25</v>
      </c>
      <c r="N582" s="29" t="s">
        <v>26</v>
      </c>
    </row>
    <row r="583" spans="1:14" x14ac:dyDescent="0.25">
      <c r="A583" s="92">
        <v>43173</v>
      </c>
      <c r="B583" s="89" t="s">
        <v>192</v>
      </c>
      <c r="C583" s="89" t="s">
        <v>21</v>
      </c>
      <c r="D583" s="94" t="s">
        <v>22</v>
      </c>
      <c r="E583" s="87"/>
      <c r="F583" s="96">
        <v>250</v>
      </c>
      <c r="G583" s="107">
        <f t="shared" si="16"/>
        <v>0.47313000098411045</v>
      </c>
      <c r="H583" s="106">
        <v>528.39599999999996</v>
      </c>
      <c r="I583" s="96">
        <f t="shared" si="17"/>
        <v>14498664</v>
      </c>
      <c r="J583" s="89" t="s">
        <v>164</v>
      </c>
      <c r="K583" s="29" t="s">
        <v>24</v>
      </c>
      <c r="L583" s="29" t="s">
        <v>1005</v>
      </c>
      <c r="M583" s="89" t="s">
        <v>25</v>
      </c>
      <c r="N583" s="29" t="s">
        <v>26</v>
      </c>
    </row>
    <row r="584" spans="1:14" x14ac:dyDescent="0.25">
      <c r="A584" s="92">
        <v>43173</v>
      </c>
      <c r="B584" s="89" t="s">
        <v>193</v>
      </c>
      <c r="C584" s="89" t="s">
        <v>194</v>
      </c>
      <c r="D584" s="94" t="s">
        <v>22</v>
      </c>
      <c r="E584" s="87"/>
      <c r="F584" s="96">
        <v>3000</v>
      </c>
      <c r="G584" s="107">
        <f t="shared" si="16"/>
        <v>5.6775600118093257</v>
      </c>
      <c r="H584" s="106">
        <v>528.39599999999996</v>
      </c>
      <c r="I584" s="96">
        <f t="shared" si="17"/>
        <v>14495664</v>
      </c>
      <c r="J584" s="89" t="s">
        <v>164</v>
      </c>
      <c r="K584" s="29" t="s">
        <v>24</v>
      </c>
      <c r="L584" s="29" t="s">
        <v>1005</v>
      </c>
      <c r="M584" s="89" t="s">
        <v>25</v>
      </c>
      <c r="N584" s="29" t="s">
        <v>26</v>
      </c>
    </row>
    <row r="585" spans="1:14" x14ac:dyDescent="0.25">
      <c r="A585" s="92">
        <v>43173</v>
      </c>
      <c r="B585" s="89" t="s">
        <v>195</v>
      </c>
      <c r="C585" s="89" t="s">
        <v>21</v>
      </c>
      <c r="D585" s="94" t="s">
        <v>22</v>
      </c>
      <c r="E585" s="87"/>
      <c r="F585" s="96">
        <v>250</v>
      </c>
      <c r="G585" s="107">
        <f t="shared" si="16"/>
        <v>0.47313000098411045</v>
      </c>
      <c r="H585" s="106">
        <v>528.39599999999996</v>
      </c>
      <c r="I585" s="96">
        <f t="shared" si="17"/>
        <v>14495414</v>
      </c>
      <c r="J585" s="89" t="s">
        <v>164</v>
      </c>
      <c r="K585" s="29" t="s">
        <v>24</v>
      </c>
      <c r="L585" s="29" t="s">
        <v>1005</v>
      </c>
      <c r="M585" s="89" t="s">
        <v>25</v>
      </c>
      <c r="N585" s="29" t="s">
        <v>26</v>
      </c>
    </row>
    <row r="586" spans="1:14" x14ac:dyDescent="0.25">
      <c r="A586" s="92">
        <v>43173</v>
      </c>
      <c r="B586" s="89" t="s">
        <v>196</v>
      </c>
      <c r="C586" s="89" t="s">
        <v>21</v>
      </c>
      <c r="D586" s="94" t="s">
        <v>22</v>
      </c>
      <c r="E586" s="87"/>
      <c r="F586" s="96">
        <v>250</v>
      </c>
      <c r="G586" s="107">
        <f t="shared" si="16"/>
        <v>0.47313000098411045</v>
      </c>
      <c r="H586" s="106">
        <v>528.39599999999996</v>
      </c>
      <c r="I586" s="96">
        <f t="shared" si="17"/>
        <v>14495164</v>
      </c>
      <c r="J586" s="89" t="s">
        <v>164</v>
      </c>
      <c r="K586" s="29" t="s">
        <v>24</v>
      </c>
      <c r="L586" s="29" t="s">
        <v>1005</v>
      </c>
      <c r="M586" s="89" t="s">
        <v>25</v>
      </c>
      <c r="N586" s="29" t="s">
        <v>26</v>
      </c>
    </row>
    <row r="587" spans="1:14" x14ac:dyDescent="0.25">
      <c r="A587" s="92">
        <v>43173</v>
      </c>
      <c r="B587" s="89" t="s">
        <v>197</v>
      </c>
      <c r="C587" s="89" t="s">
        <v>21</v>
      </c>
      <c r="D587" s="94" t="s">
        <v>22</v>
      </c>
      <c r="E587" s="87"/>
      <c r="F587" s="96">
        <v>250</v>
      </c>
      <c r="G587" s="107">
        <f t="shared" si="16"/>
        <v>0.47313000098411045</v>
      </c>
      <c r="H587" s="106">
        <v>528.39599999999996</v>
      </c>
      <c r="I587" s="96">
        <f t="shared" si="17"/>
        <v>14494914</v>
      </c>
      <c r="J587" s="89" t="s">
        <v>164</v>
      </c>
      <c r="K587" s="29" t="s">
        <v>24</v>
      </c>
      <c r="L587" s="29" t="s">
        <v>1005</v>
      </c>
      <c r="M587" s="89" t="s">
        <v>25</v>
      </c>
      <c r="N587" s="29" t="s">
        <v>26</v>
      </c>
    </row>
    <row r="588" spans="1:14" s="114" customFormat="1" x14ac:dyDescent="0.25">
      <c r="A588" s="92">
        <v>43173</v>
      </c>
      <c r="B588" s="29" t="s">
        <v>288</v>
      </c>
      <c r="C588" s="29" t="s">
        <v>223</v>
      </c>
      <c r="D588" s="29" t="s">
        <v>53</v>
      </c>
      <c r="E588" s="87"/>
      <c r="F588" s="87">
        <v>2560</v>
      </c>
      <c r="G588" s="107">
        <f t="shared" si="16"/>
        <v>4.8448512100772909</v>
      </c>
      <c r="H588" s="106">
        <v>528.39599999999996</v>
      </c>
      <c r="I588" s="96">
        <f t="shared" si="17"/>
        <v>14492354</v>
      </c>
      <c r="J588" s="29" t="s">
        <v>109</v>
      </c>
      <c r="K588" s="29" t="s">
        <v>287</v>
      </c>
      <c r="L588" s="29" t="s">
        <v>1004</v>
      </c>
      <c r="M588" s="89" t="s">
        <v>25</v>
      </c>
      <c r="N588" s="89" t="s">
        <v>34</v>
      </c>
    </row>
    <row r="589" spans="1:14" s="114" customFormat="1" x14ac:dyDescent="0.25">
      <c r="A589" s="92">
        <v>43173</v>
      </c>
      <c r="B589" s="29" t="s">
        <v>290</v>
      </c>
      <c r="C589" s="29" t="s">
        <v>223</v>
      </c>
      <c r="D589" s="29" t="s">
        <v>53</v>
      </c>
      <c r="E589" s="87"/>
      <c r="F589" s="87">
        <v>4000</v>
      </c>
      <c r="G589" s="107">
        <f t="shared" ref="G589:G652" si="18">+F589/H589</f>
        <v>7.5700800157457673</v>
      </c>
      <c r="H589" s="106">
        <v>528.39599999999996</v>
      </c>
      <c r="I589" s="96">
        <f t="shared" si="17"/>
        <v>14488354</v>
      </c>
      <c r="J589" s="29" t="s">
        <v>109</v>
      </c>
      <c r="K589" s="29" t="s">
        <v>289</v>
      </c>
      <c r="L589" s="29" t="s">
        <v>1004</v>
      </c>
      <c r="M589" s="89" t="s">
        <v>25</v>
      </c>
      <c r="N589" s="89" t="s">
        <v>34</v>
      </c>
    </row>
    <row r="590" spans="1:14" x14ac:dyDescent="0.25">
      <c r="A590" s="92">
        <v>43173</v>
      </c>
      <c r="B590" s="29" t="s">
        <v>374</v>
      </c>
      <c r="C590" s="89" t="s">
        <v>21</v>
      </c>
      <c r="D590" s="94" t="s">
        <v>22</v>
      </c>
      <c r="E590" s="87"/>
      <c r="F590" s="87">
        <v>300</v>
      </c>
      <c r="G590" s="107">
        <f t="shared" si="18"/>
        <v>0.5677560011809325</v>
      </c>
      <c r="H590" s="106">
        <v>528.39599999999996</v>
      </c>
      <c r="I590" s="96">
        <f t="shared" ref="I590:I653" si="19">+I589+E590-F590</f>
        <v>14488054</v>
      </c>
      <c r="J590" s="29" t="s">
        <v>244</v>
      </c>
      <c r="K590" s="29" t="s">
        <v>24</v>
      </c>
      <c r="L590" s="29" t="s">
        <v>1005</v>
      </c>
      <c r="M590" s="89" t="s">
        <v>25</v>
      </c>
      <c r="N590" s="29" t="s">
        <v>26</v>
      </c>
    </row>
    <row r="591" spans="1:14" x14ac:dyDescent="0.25">
      <c r="A591" s="92">
        <v>43173</v>
      </c>
      <c r="B591" s="29" t="s">
        <v>191</v>
      </c>
      <c r="C591" s="89" t="s">
        <v>21</v>
      </c>
      <c r="D591" s="94" t="s">
        <v>22</v>
      </c>
      <c r="E591" s="87"/>
      <c r="F591" s="87">
        <v>300</v>
      </c>
      <c r="G591" s="107">
        <f t="shared" si="18"/>
        <v>0.5677560011809325</v>
      </c>
      <c r="H591" s="106">
        <v>528.39599999999996</v>
      </c>
      <c r="I591" s="96">
        <f t="shared" si="19"/>
        <v>14487754</v>
      </c>
      <c r="J591" s="29" t="s">
        <v>244</v>
      </c>
      <c r="K591" s="29" t="s">
        <v>24</v>
      </c>
      <c r="L591" s="29" t="s">
        <v>1005</v>
      </c>
      <c r="M591" s="89" t="s">
        <v>25</v>
      </c>
      <c r="N591" s="29" t="s">
        <v>26</v>
      </c>
    </row>
    <row r="592" spans="1:14" x14ac:dyDescent="0.25">
      <c r="A592" s="92">
        <v>43173</v>
      </c>
      <c r="B592" s="29" t="s">
        <v>375</v>
      </c>
      <c r="C592" s="89" t="s">
        <v>21</v>
      </c>
      <c r="D592" s="94" t="s">
        <v>22</v>
      </c>
      <c r="E592" s="87"/>
      <c r="F592" s="87">
        <v>300</v>
      </c>
      <c r="G592" s="107">
        <f t="shared" si="18"/>
        <v>0.5677560011809325</v>
      </c>
      <c r="H592" s="106">
        <v>528.39599999999996</v>
      </c>
      <c r="I592" s="96">
        <f t="shared" si="19"/>
        <v>14487454</v>
      </c>
      <c r="J592" s="29" t="s">
        <v>244</v>
      </c>
      <c r="K592" s="29" t="s">
        <v>24</v>
      </c>
      <c r="L592" s="29" t="s">
        <v>1005</v>
      </c>
      <c r="M592" s="89" t="s">
        <v>25</v>
      </c>
      <c r="N592" s="29" t="s">
        <v>26</v>
      </c>
    </row>
    <row r="593" spans="1:14" s="114" customFormat="1" x14ac:dyDescent="0.25">
      <c r="A593" s="92">
        <v>43173</v>
      </c>
      <c r="B593" s="29" t="s">
        <v>943</v>
      </c>
      <c r="C593" s="89" t="s">
        <v>43</v>
      </c>
      <c r="D593" s="94" t="s">
        <v>22</v>
      </c>
      <c r="E593" s="87"/>
      <c r="F593" s="87">
        <v>90000</v>
      </c>
      <c r="G593" s="107">
        <f t="shared" si="18"/>
        <v>170.32680035427975</v>
      </c>
      <c r="H593" s="106">
        <v>528.39599999999996</v>
      </c>
      <c r="I593" s="96">
        <f t="shared" si="19"/>
        <v>14397454</v>
      </c>
      <c r="J593" s="29" t="s">
        <v>244</v>
      </c>
      <c r="K593" s="29">
        <v>314</v>
      </c>
      <c r="L593" s="29" t="s">
        <v>1005</v>
      </c>
      <c r="M593" s="89" t="s">
        <v>25</v>
      </c>
      <c r="N593" s="29" t="s">
        <v>34</v>
      </c>
    </row>
    <row r="594" spans="1:14" x14ac:dyDescent="0.25">
      <c r="A594" s="92">
        <v>43173</v>
      </c>
      <c r="B594" s="29" t="s">
        <v>376</v>
      </c>
      <c r="C594" s="89" t="s">
        <v>43</v>
      </c>
      <c r="D594" s="94" t="s">
        <v>22</v>
      </c>
      <c r="E594" s="87"/>
      <c r="F594" s="87">
        <v>70000</v>
      </c>
      <c r="G594" s="107">
        <f t="shared" si="18"/>
        <v>132.47640027555093</v>
      </c>
      <c r="H594" s="106">
        <v>528.39599999999996</v>
      </c>
      <c r="I594" s="96">
        <f t="shared" si="19"/>
        <v>14327454</v>
      </c>
      <c r="J594" s="29" t="s">
        <v>244</v>
      </c>
      <c r="K594" s="29" t="s">
        <v>24</v>
      </c>
      <c r="L594" s="29" t="s">
        <v>1005</v>
      </c>
      <c r="M594" s="89" t="s">
        <v>25</v>
      </c>
      <c r="N594" s="29" t="s">
        <v>26</v>
      </c>
    </row>
    <row r="595" spans="1:14" x14ac:dyDescent="0.25">
      <c r="A595" s="92">
        <v>43173</v>
      </c>
      <c r="B595" s="29" t="s">
        <v>377</v>
      </c>
      <c r="C595" s="89" t="s">
        <v>21</v>
      </c>
      <c r="D595" s="94" t="s">
        <v>22</v>
      </c>
      <c r="E595" s="87"/>
      <c r="F595" s="87">
        <v>300</v>
      </c>
      <c r="G595" s="107">
        <f t="shared" si="18"/>
        <v>0.5677560011809325</v>
      </c>
      <c r="H595" s="106">
        <v>528.39599999999996</v>
      </c>
      <c r="I595" s="96">
        <f t="shared" si="19"/>
        <v>14327154</v>
      </c>
      <c r="J595" s="29" t="s">
        <v>244</v>
      </c>
      <c r="K595" s="29" t="s">
        <v>24</v>
      </c>
      <c r="L595" s="29" t="s">
        <v>1005</v>
      </c>
      <c r="M595" s="89" t="s">
        <v>25</v>
      </c>
      <c r="N595" s="29" t="s">
        <v>26</v>
      </c>
    </row>
    <row r="596" spans="1:14" x14ac:dyDescent="0.25">
      <c r="A596" s="92">
        <v>43173</v>
      </c>
      <c r="B596" s="29" t="s">
        <v>378</v>
      </c>
      <c r="C596" s="89" t="s">
        <v>21</v>
      </c>
      <c r="D596" s="94" t="s">
        <v>22</v>
      </c>
      <c r="E596" s="87"/>
      <c r="F596" s="87">
        <v>300</v>
      </c>
      <c r="G596" s="107">
        <f t="shared" si="18"/>
        <v>0.5677560011809325</v>
      </c>
      <c r="H596" s="106">
        <v>528.39599999999996</v>
      </c>
      <c r="I596" s="96">
        <f t="shared" si="19"/>
        <v>14326854</v>
      </c>
      <c r="J596" s="29" t="s">
        <v>244</v>
      </c>
      <c r="K596" s="29" t="s">
        <v>24</v>
      </c>
      <c r="L596" s="29" t="s">
        <v>1005</v>
      </c>
      <c r="M596" s="89" t="s">
        <v>25</v>
      </c>
      <c r="N596" s="29" t="s">
        <v>26</v>
      </c>
    </row>
    <row r="597" spans="1:14" x14ac:dyDescent="0.25">
      <c r="A597" s="92">
        <v>43173</v>
      </c>
      <c r="B597" s="29" t="s">
        <v>379</v>
      </c>
      <c r="C597" s="89" t="s">
        <v>21</v>
      </c>
      <c r="D597" s="94" t="s">
        <v>22</v>
      </c>
      <c r="E597" s="87"/>
      <c r="F597" s="87">
        <v>5000</v>
      </c>
      <c r="G597" s="107">
        <f t="shared" si="18"/>
        <v>9.462600019682208</v>
      </c>
      <c r="H597" s="106">
        <v>528.39599999999996</v>
      </c>
      <c r="I597" s="96">
        <f t="shared" si="19"/>
        <v>14321854</v>
      </c>
      <c r="J597" s="29" t="s">
        <v>244</v>
      </c>
      <c r="K597" s="29" t="s">
        <v>24</v>
      </c>
      <c r="L597" s="29" t="s">
        <v>1005</v>
      </c>
      <c r="M597" s="89" t="s">
        <v>25</v>
      </c>
      <c r="N597" s="29" t="s">
        <v>26</v>
      </c>
    </row>
    <row r="598" spans="1:14" x14ac:dyDescent="0.25">
      <c r="A598" s="92">
        <v>43173</v>
      </c>
      <c r="B598" s="29" t="s">
        <v>380</v>
      </c>
      <c r="C598" s="89" t="s">
        <v>21</v>
      </c>
      <c r="D598" s="94" t="s">
        <v>22</v>
      </c>
      <c r="E598" s="87"/>
      <c r="F598" s="87">
        <v>700</v>
      </c>
      <c r="G598" s="107">
        <f t="shared" si="18"/>
        <v>1.3247640027555092</v>
      </c>
      <c r="H598" s="106">
        <v>528.39599999999996</v>
      </c>
      <c r="I598" s="96">
        <f t="shared" si="19"/>
        <v>14321154</v>
      </c>
      <c r="J598" s="29" t="s">
        <v>244</v>
      </c>
      <c r="K598" s="29" t="s">
        <v>24</v>
      </c>
      <c r="L598" s="29" t="s">
        <v>1005</v>
      </c>
      <c r="M598" s="89" t="s">
        <v>25</v>
      </c>
      <c r="N598" s="29" t="s">
        <v>26</v>
      </c>
    </row>
    <row r="599" spans="1:14" x14ac:dyDescent="0.25">
      <c r="A599" s="92">
        <v>43173</v>
      </c>
      <c r="B599" s="29" t="s">
        <v>381</v>
      </c>
      <c r="C599" s="89" t="s">
        <v>21</v>
      </c>
      <c r="D599" s="94" t="s">
        <v>22</v>
      </c>
      <c r="E599" s="87"/>
      <c r="F599" s="87">
        <v>700</v>
      </c>
      <c r="G599" s="107">
        <f t="shared" si="18"/>
        <v>1.3247640027555092</v>
      </c>
      <c r="H599" s="106">
        <v>528.39599999999996</v>
      </c>
      <c r="I599" s="96">
        <f t="shared" si="19"/>
        <v>14320454</v>
      </c>
      <c r="J599" s="29" t="s">
        <v>244</v>
      </c>
      <c r="K599" s="29" t="s">
        <v>24</v>
      </c>
      <c r="L599" s="29" t="s">
        <v>1005</v>
      </c>
      <c r="M599" s="89" t="s">
        <v>25</v>
      </c>
      <c r="N599" s="29" t="s">
        <v>26</v>
      </c>
    </row>
    <row r="600" spans="1:14" x14ac:dyDescent="0.25">
      <c r="A600" s="92">
        <v>43173</v>
      </c>
      <c r="B600" s="29" t="s">
        <v>382</v>
      </c>
      <c r="C600" s="89" t="s">
        <v>21</v>
      </c>
      <c r="D600" s="94" t="s">
        <v>22</v>
      </c>
      <c r="E600" s="87"/>
      <c r="F600" s="87">
        <v>700</v>
      </c>
      <c r="G600" s="107">
        <f t="shared" si="18"/>
        <v>1.3247640027555092</v>
      </c>
      <c r="H600" s="106">
        <v>528.39599999999996</v>
      </c>
      <c r="I600" s="96">
        <f t="shared" si="19"/>
        <v>14319754</v>
      </c>
      <c r="J600" s="29" t="s">
        <v>244</v>
      </c>
      <c r="K600" s="29" t="s">
        <v>24</v>
      </c>
      <c r="L600" s="29" t="s">
        <v>1005</v>
      </c>
      <c r="M600" s="89" t="s">
        <v>25</v>
      </c>
      <c r="N600" s="29" t="s">
        <v>26</v>
      </c>
    </row>
    <row r="601" spans="1:14" x14ac:dyDescent="0.25">
      <c r="A601" s="92">
        <v>43173</v>
      </c>
      <c r="B601" s="89" t="s">
        <v>663</v>
      </c>
      <c r="C601" s="89" t="s">
        <v>21</v>
      </c>
      <c r="D601" s="94" t="s">
        <v>22</v>
      </c>
      <c r="E601" s="96"/>
      <c r="F601" s="96">
        <v>1000</v>
      </c>
      <c r="G601" s="107">
        <f t="shared" si="18"/>
        <v>1.8925200039364418</v>
      </c>
      <c r="H601" s="106">
        <v>528.39599999999996</v>
      </c>
      <c r="I601" s="96">
        <f t="shared" si="19"/>
        <v>14318754</v>
      </c>
      <c r="J601" s="89" t="s">
        <v>98</v>
      </c>
      <c r="K601" s="89" t="s">
        <v>648</v>
      </c>
      <c r="L601" s="29" t="s">
        <v>1005</v>
      </c>
      <c r="M601" s="89" t="s">
        <v>25</v>
      </c>
      <c r="N601" s="89" t="s">
        <v>26</v>
      </c>
    </row>
    <row r="602" spans="1:14" x14ac:dyDescent="0.25">
      <c r="A602" s="92">
        <v>43173</v>
      </c>
      <c r="B602" s="89" t="s">
        <v>664</v>
      </c>
      <c r="C602" s="89" t="s">
        <v>21</v>
      </c>
      <c r="D602" s="94" t="s">
        <v>22</v>
      </c>
      <c r="E602" s="96"/>
      <c r="F602" s="96">
        <v>1000</v>
      </c>
      <c r="G602" s="107">
        <f t="shared" si="18"/>
        <v>1.8925200039364418</v>
      </c>
      <c r="H602" s="106">
        <v>528.39599999999996</v>
      </c>
      <c r="I602" s="96">
        <f t="shared" si="19"/>
        <v>14317754</v>
      </c>
      <c r="J602" s="89" t="s">
        <v>98</v>
      </c>
      <c r="K602" s="89" t="s">
        <v>648</v>
      </c>
      <c r="L602" s="29" t="s">
        <v>1005</v>
      </c>
      <c r="M602" s="89" t="s">
        <v>25</v>
      </c>
      <c r="N602" s="89" t="s">
        <v>26</v>
      </c>
    </row>
    <row r="603" spans="1:14" x14ac:dyDescent="0.25">
      <c r="A603" s="92">
        <v>43173</v>
      </c>
      <c r="B603" s="89" t="s">
        <v>665</v>
      </c>
      <c r="C603" s="89" t="s">
        <v>21</v>
      </c>
      <c r="D603" s="94" t="s">
        <v>22</v>
      </c>
      <c r="E603" s="96"/>
      <c r="F603" s="96">
        <v>2000</v>
      </c>
      <c r="G603" s="107">
        <f t="shared" si="18"/>
        <v>3.7850400078728836</v>
      </c>
      <c r="H603" s="106">
        <v>528.39599999999996</v>
      </c>
      <c r="I603" s="96">
        <f t="shared" si="19"/>
        <v>14315754</v>
      </c>
      <c r="J603" s="89" t="s">
        <v>98</v>
      </c>
      <c r="K603" s="89" t="s">
        <v>648</v>
      </c>
      <c r="L603" s="29" t="s">
        <v>1005</v>
      </c>
      <c r="M603" s="89" t="s">
        <v>25</v>
      </c>
      <c r="N603" s="89" t="s">
        <v>26</v>
      </c>
    </row>
    <row r="604" spans="1:14" x14ac:dyDescent="0.25">
      <c r="A604" s="92">
        <v>43173</v>
      </c>
      <c r="B604" s="89" t="s">
        <v>666</v>
      </c>
      <c r="C604" s="89" t="s">
        <v>21</v>
      </c>
      <c r="D604" s="94" t="s">
        <v>22</v>
      </c>
      <c r="E604" s="96"/>
      <c r="F604" s="96">
        <v>2000</v>
      </c>
      <c r="G604" s="107">
        <f t="shared" si="18"/>
        <v>3.7850400078728836</v>
      </c>
      <c r="H604" s="106">
        <v>528.39599999999996</v>
      </c>
      <c r="I604" s="96">
        <f t="shared" si="19"/>
        <v>14313754</v>
      </c>
      <c r="J604" s="89" t="s">
        <v>98</v>
      </c>
      <c r="K604" s="89" t="s">
        <v>648</v>
      </c>
      <c r="L604" s="29" t="s">
        <v>1005</v>
      </c>
      <c r="M604" s="89" t="s">
        <v>25</v>
      </c>
      <c r="N604" s="89" t="s">
        <v>26</v>
      </c>
    </row>
    <row r="605" spans="1:14" s="114" customFormat="1" x14ac:dyDescent="0.25">
      <c r="A605" s="92">
        <v>43173</v>
      </c>
      <c r="B605" s="29" t="s">
        <v>729</v>
      </c>
      <c r="C605" s="89" t="s">
        <v>21</v>
      </c>
      <c r="D605" s="29" t="s">
        <v>225</v>
      </c>
      <c r="E605" s="90"/>
      <c r="F605" s="87">
        <v>20000</v>
      </c>
      <c r="G605" s="107">
        <f t="shared" si="18"/>
        <v>37.850400078728832</v>
      </c>
      <c r="H605" s="106">
        <v>528.39599999999996</v>
      </c>
      <c r="I605" s="96">
        <f t="shared" si="19"/>
        <v>14293754</v>
      </c>
      <c r="J605" s="29" t="s">
        <v>240</v>
      </c>
      <c r="K605" s="29" t="s">
        <v>730</v>
      </c>
      <c r="L605" s="29" t="s">
        <v>1004</v>
      </c>
      <c r="M605" s="89" t="s">
        <v>25</v>
      </c>
      <c r="N605" s="89" t="s">
        <v>34</v>
      </c>
    </row>
    <row r="606" spans="1:14" x14ac:dyDescent="0.25">
      <c r="A606" s="92">
        <v>43173</v>
      </c>
      <c r="B606" s="29" t="s">
        <v>731</v>
      </c>
      <c r="C606" s="89" t="s">
        <v>21</v>
      </c>
      <c r="D606" s="29" t="s">
        <v>225</v>
      </c>
      <c r="E606" s="90"/>
      <c r="F606" s="87">
        <v>1000</v>
      </c>
      <c r="G606" s="107">
        <f t="shared" si="18"/>
        <v>1.8925200039364418</v>
      </c>
      <c r="H606" s="106">
        <v>528.39599999999996</v>
      </c>
      <c r="I606" s="96">
        <f t="shared" si="19"/>
        <v>14292754</v>
      </c>
      <c r="J606" s="29" t="s">
        <v>240</v>
      </c>
      <c r="K606" s="29" t="s">
        <v>558</v>
      </c>
      <c r="L606" s="29" t="s">
        <v>1004</v>
      </c>
      <c r="M606" s="89" t="s">
        <v>25</v>
      </c>
      <c r="N606" s="89" t="s">
        <v>26</v>
      </c>
    </row>
    <row r="607" spans="1:14" x14ac:dyDescent="0.25">
      <c r="A607" s="92">
        <v>43173</v>
      </c>
      <c r="B607" s="29" t="s">
        <v>732</v>
      </c>
      <c r="C607" s="89" t="s">
        <v>21</v>
      </c>
      <c r="D607" s="29" t="s">
        <v>225</v>
      </c>
      <c r="E607" s="90"/>
      <c r="F607" s="87">
        <v>2000</v>
      </c>
      <c r="G607" s="107">
        <f t="shared" si="18"/>
        <v>3.7850400078728836</v>
      </c>
      <c r="H607" s="106">
        <v>528.39599999999996</v>
      </c>
      <c r="I607" s="96">
        <f t="shared" si="19"/>
        <v>14290754</v>
      </c>
      <c r="J607" s="29" t="s">
        <v>240</v>
      </c>
      <c r="K607" s="29" t="s">
        <v>558</v>
      </c>
      <c r="L607" s="29" t="s">
        <v>1004</v>
      </c>
      <c r="M607" s="89" t="s">
        <v>25</v>
      </c>
      <c r="N607" s="89" t="s">
        <v>26</v>
      </c>
    </row>
    <row r="608" spans="1:14" x14ac:dyDescent="0.25">
      <c r="A608" s="92">
        <v>43173</v>
      </c>
      <c r="B608" s="29" t="s">
        <v>711</v>
      </c>
      <c r="C608" s="29" t="s">
        <v>593</v>
      </c>
      <c r="D608" s="29" t="s">
        <v>225</v>
      </c>
      <c r="E608" s="90"/>
      <c r="F608" s="87">
        <v>5000</v>
      </c>
      <c r="G608" s="107">
        <f t="shared" si="18"/>
        <v>9.462600019682208</v>
      </c>
      <c r="H608" s="106">
        <v>528.39599999999996</v>
      </c>
      <c r="I608" s="96">
        <f t="shared" si="19"/>
        <v>14285754</v>
      </c>
      <c r="J608" s="29" t="s">
        <v>240</v>
      </c>
      <c r="K608" s="29" t="s">
        <v>558</v>
      </c>
      <c r="L608" s="29" t="s">
        <v>1004</v>
      </c>
      <c r="M608" s="89" t="s">
        <v>25</v>
      </c>
      <c r="N608" s="89" t="s">
        <v>26</v>
      </c>
    </row>
    <row r="609" spans="1:14" x14ac:dyDescent="0.25">
      <c r="A609" s="92">
        <v>43173</v>
      </c>
      <c r="B609" s="29" t="s">
        <v>776</v>
      </c>
      <c r="C609" s="89" t="s">
        <v>21</v>
      </c>
      <c r="D609" s="94" t="s">
        <v>22</v>
      </c>
      <c r="E609" s="87"/>
      <c r="F609" s="87">
        <v>300</v>
      </c>
      <c r="G609" s="107">
        <f t="shared" si="18"/>
        <v>0.5677560011809325</v>
      </c>
      <c r="H609" s="106">
        <v>528.39599999999996</v>
      </c>
      <c r="I609" s="96">
        <f t="shared" si="19"/>
        <v>14285454</v>
      </c>
      <c r="J609" s="29" t="s">
        <v>251</v>
      </c>
      <c r="K609" s="29" t="s">
        <v>24</v>
      </c>
      <c r="L609" s="29" t="s">
        <v>1005</v>
      </c>
      <c r="M609" s="89" t="s">
        <v>25</v>
      </c>
      <c r="N609" s="89" t="s">
        <v>26</v>
      </c>
    </row>
    <row r="610" spans="1:14" x14ac:dyDescent="0.25">
      <c r="A610" s="92">
        <v>43173</v>
      </c>
      <c r="B610" s="29" t="s">
        <v>777</v>
      </c>
      <c r="C610" s="89" t="s">
        <v>21</v>
      </c>
      <c r="D610" s="94" t="s">
        <v>22</v>
      </c>
      <c r="E610" s="87"/>
      <c r="F610" s="87">
        <v>300</v>
      </c>
      <c r="G610" s="107">
        <f t="shared" si="18"/>
        <v>0.5677560011809325</v>
      </c>
      <c r="H610" s="106">
        <v>528.39599999999996</v>
      </c>
      <c r="I610" s="96">
        <f t="shared" si="19"/>
        <v>14285154</v>
      </c>
      <c r="J610" s="29" t="s">
        <v>251</v>
      </c>
      <c r="K610" s="29" t="s">
        <v>24</v>
      </c>
      <c r="L610" s="29" t="s">
        <v>1005</v>
      </c>
      <c r="M610" s="89" t="s">
        <v>25</v>
      </c>
      <c r="N610" s="89" t="s">
        <v>26</v>
      </c>
    </row>
    <row r="611" spans="1:14" x14ac:dyDescent="0.25">
      <c r="A611" s="92">
        <v>43173</v>
      </c>
      <c r="B611" s="29" t="s">
        <v>773</v>
      </c>
      <c r="C611" s="89" t="s">
        <v>21</v>
      </c>
      <c r="D611" s="94" t="s">
        <v>22</v>
      </c>
      <c r="E611" s="87"/>
      <c r="F611" s="87">
        <v>300</v>
      </c>
      <c r="G611" s="107">
        <f t="shared" si="18"/>
        <v>0.5677560011809325</v>
      </c>
      <c r="H611" s="106">
        <v>528.39599999999996</v>
      </c>
      <c r="I611" s="96">
        <f t="shared" si="19"/>
        <v>14284854</v>
      </c>
      <c r="J611" s="29" t="s">
        <v>251</v>
      </c>
      <c r="K611" s="29" t="s">
        <v>24</v>
      </c>
      <c r="L611" s="29" t="s">
        <v>1005</v>
      </c>
      <c r="M611" s="89" t="s">
        <v>25</v>
      </c>
      <c r="N611" s="89" t="s">
        <v>26</v>
      </c>
    </row>
    <row r="612" spans="1:14" x14ac:dyDescent="0.25">
      <c r="A612" s="92">
        <v>43173</v>
      </c>
      <c r="B612" s="29" t="s">
        <v>778</v>
      </c>
      <c r="C612" s="89" t="s">
        <v>21</v>
      </c>
      <c r="D612" s="94" t="s">
        <v>22</v>
      </c>
      <c r="E612" s="87"/>
      <c r="F612" s="87">
        <v>300</v>
      </c>
      <c r="G612" s="107">
        <f t="shared" si="18"/>
        <v>0.5677560011809325</v>
      </c>
      <c r="H612" s="106">
        <v>528.39599999999996</v>
      </c>
      <c r="I612" s="96">
        <f t="shared" si="19"/>
        <v>14284554</v>
      </c>
      <c r="J612" s="29" t="s">
        <v>251</v>
      </c>
      <c r="K612" s="29" t="s">
        <v>24</v>
      </c>
      <c r="L612" s="29" t="s">
        <v>1005</v>
      </c>
      <c r="M612" s="89" t="s">
        <v>25</v>
      </c>
      <c r="N612" s="89" t="s">
        <v>26</v>
      </c>
    </row>
    <row r="613" spans="1:14" x14ac:dyDescent="0.25">
      <c r="A613" s="92">
        <v>43173</v>
      </c>
      <c r="B613" s="29" t="s">
        <v>779</v>
      </c>
      <c r="C613" s="89" t="s">
        <v>21</v>
      </c>
      <c r="D613" s="94" t="s">
        <v>22</v>
      </c>
      <c r="E613" s="87"/>
      <c r="F613" s="87">
        <v>300</v>
      </c>
      <c r="G613" s="107">
        <f t="shared" si="18"/>
        <v>0.5677560011809325</v>
      </c>
      <c r="H613" s="106">
        <v>528.39599999999996</v>
      </c>
      <c r="I613" s="96">
        <f t="shared" si="19"/>
        <v>14284254</v>
      </c>
      <c r="J613" s="29" t="s">
        <v>251</v>
      </c>
      <c r="K613" s="29" t="s">
        <v>24</v>
      </c>
      <c r="L613" s="29" t="s">
        <v>1005</v>
      </c>
      <c r="M613" s="89" t="s">
        <v>25</v>
      </c>
      <c r="N613" s="89" t="s">
        <v>26</v>
      </c>
    </row>
    <row r="614" spans="1:14" x14ac:dyDescent="0.25">
      <c r="A614" s="92">
        <v>43173</v>
      </c>
      <c r="B614" s="29" t="s">
        <v>780</v>
      </c>
      <c r="C614" s="89" t="s">
        <v>21</v>
      </c>
      <c r="D614" s="94" t="s">
        <v>22</v>
      </c>
      <c r="E614" s="87"/>
      <c r="F614" s="87">
        <v>300</v>
      </c>
      <c r="G614" s="107">
        <f t="shared" si="18"/>
        <v>0.5677560011809325</v>
      </c>
      <c r="H614" s="106">
        <v>528.39599999999996</v>
      </c>
      <c r="I614" s="96">
        <f t="shared" si="19"/>
        <v>14283954</v>
      </c>
      <c r="J614" s="29" t="s">
        <v>251</v>
      </c>
      <c r="K614" s="29" t="s">
        <v>24</v>
      </c>
      <c r="L614" s="29" t="s">
        <v>1005</v>
      </c>
      <c r="M614" s="89" t="s">
        <v>25</v>
      </c>
      <c r="N614" s="89" t="s">
        <v>26</v>
      </c>
    </row>
    <row r="615" spans="1:14" x14ac:dyDescent="0.25">
      <c r="A615" s="92">
        <v>43173</v>
      </c>
      <c r="B615" s="29" t="s">
        <v>410</v>
      </c>
      <c r="C615" s="29" t="s">
        <v>63</v>
      </c>
      <c r="D615" s="94" t="s">
        <v>22</v>
      </c>
      <c r="E615" s="87"/>
      <c r="F615" s="87">
        <v>2000</v>
      </c>
      <c r="G615" s="107">
        <f t="shared" si="18"/>
        <v>3.7850400078728836</v>
      </c>
      <c r="H615" s="106">
        <v>528.39599999999996</v>
      </c>
      <c r="I615" s="96">
        <f t="shared" si="19"/>
        <v>14281954</v>
      </c>
      <c r="J615" s="29" t="s">
        <v>251</v>
      </c>
      <c r="K615" s="29" t="s">
        <v>24</v>
      </c>
      <c r="L615" s="29" t="s">
        <v>1005</v>
      </c>
      <c r="M615" s="89" t="s">
        <v>25</v>
      </c>
      <c r="N615" s="89" t="s">
        <v>26</v>
      </c>
    </row>
    <row r="616" spans="1:14" x14ac:dyDescent="0.25">
      <c r="A616" s="92">
        <v>43173</v>
      </c>
      <c r="B616" s="29" t="s">
        <v>757</v>
      </c>
      <c r="C616" s="89" t="s">
        <v>21</v>
      </c>
      <c r="D616" s="94" t="s">
        <v>22</v>
      </c>
      <c r="E616" s="87"/>
      <c r="F616" s="87">
        <v>300</v>
      </c>
      <c r="G616" s="107">
        <f t="shared" si="18"/>
        <v>0.5677560011809325</v>
      </c>
      <c r="H616" s="106">
        <v>528.39599999999996</v>
      </c>
      <c r="I616" s="96">
        <f t="shared" si="19"/>
        <v>14281654</v>
      </c>
      <c r="J616" s="29" t="s">
        <v>251</v>
      </c>
      <c r="K616" s="29" t="s">
        <v>24</v>
      </c>
      <c r="L616" s="29" t="s">
        <v>1005</v>
      </c>
      <c r="M616" s="89" t="s">
        <v>25</v>
      </c>
      <c r="N616" s="89" t="s">
        <v>26</v>
      </c>
    </row>
    <row r="617" spans="1:14" x14ac:dyDescent="0.25">
      <c r="A617" s="92">
        <v>43173</v>
      </c>
      <c r="B617" s="29" t="s">
        <v>774</v>
      </c>
      <c r="C617" s="89" t="s">
        <v>21</v>
      </c>
      <c r="D617" s="94" t="s">
        <v>22</v>
      </c>
      <c r="E617" s="87"/>
      <c r="F617" s="87">
        <v>300</v>
      </c>
      <c r="G617" s="107">
        <f t="shared" si="18"/>
        <v>0.5677560011809325</v>
      </c>
      <c r="H617" s="106">
        <v>528.39599999999996</v>
      </c>
      <c r="I617" s="96">
        <f t="shared" si="19"/>
        <v>14281354</v>
      </c>
      <c r="J617" s="29" t="s">
        <v>251</v>
      </c>
      <c r="K617" s="29" t="s">
        <v>24</v>
      </c>
      <c r="L617" s="29" t="s">
        <v>1005</v>
      </c>
      <c r="M617" s="89" t="s">
        <v>25</v>
      </c>
      <c r="N617" s="89" t="s">
        <v>26</v>
      </c>
    </row>
    <row r="618" spans="1:14" x14ac:dyDescent="0.25">
      <c r="A618" s="92">
        <v>43173</v>
      </c>
      <c r="B618" s="29" t="s">
        <v>775</v>
      </c>
      <c r="C618" s="89" t="s">
        <v>21</v>
      </c>
      <c r="D618" s="94" t="s">
        <v>22</v>
      </c>
      <c r="E618" s="87"/>
      <c r="F618" s="87">
        <v>300</v>
      </c>
      <c r="G618" s="107">
        <f t="shared" si="18"/>
        <v>0.5677560011809325</v>
      </c>
      <c r="H618" s="106">
        <v>528.39599999999996</v>
      </c>
      <c r="I618" s="96">
        <f t="shared" si="19"/>
        <v>14281054</v>
      </c>
      <c r="J618" s="29" t="s">
        <v>251</v>
      </c>
      <c r="K618" s="29" t="s">
        <v>24</v>
      </c>
      <c r="L618" s="29" t="s">
        <v>1005</v>
      </c>
      <c r="M618" s="89" t="s">
        <v>25</v>
      </c>
      <c r="N618" s="89" t="s">
        <v>26</v>
      </c>
    </row>
    <row r="619" spans="1:14" s="114" customFormat="1" x14ac:dyDescent="0.25">
      <c r="A619" s="92">
        <v>43173</v>
      </c>
      <c r="B619" s="29" t="s">
        <v>923</v>
      </c>
      <c r="C619" s="29" t="s">
        <v>308</v>
      </c>
      <c r="D619" s="29" t="s">
        <v>225</v>
      </c>
      <c r="E619" s="87"/>
      <c r="F619" s="87">
        <v>100000</v>
      </c>
      <c r="G619" s="107">
        <f t="shared" si="18"/>
        <v>189.25200039364418</v>
      </c>
      <c r="H619" s="106">
        <v>528.39599999999996</v>
      </c>
      <c r="I619" s="96">
        <f t="shared" si="19"/>
        <v>14181054</v>
      </c>
      <c r="J619" s="97" t="s">
        <v>253</v>
      </c>
      <c r="K619" s="29">
        <v>3593732</v>
      </c>
      <c r="L619" s="29" t="s">
        <v>1004</v>
      </c>
      <c r="M619" s="89" t="s">
        <v>25</v>
      </c>
      <c r="N619" s="89" t="s">
        <v>34</v>
      </c>
    </row>
    <row r="620" spans="1:14" s="114" customFormat="1" x14ac:dyDescent="0.25">
      <c r="A620" s="92">
        <v>43173</v>
      </c>
      <c r="B620" s="29" t="s">
        <v>875</v>
      </c>
      <c r="C620" s="97" t="s">
        <v>908</v>
      </c>
      <c r="D620" s="29" t="s">
        <v>53</v>
      </c>
      <c r="E620" s="90"/>
      <c r="F620" s="87">
        <v>3401</v>
      </c>
      <c r="G620" s="107">
        <f t="shared" si="18"/>
        <v>6.4364605333878382</v>
      </c>
      <c r="H620" s="106">
        <v>528.39599999999996</v>
      </c>
      <c r="I620" s="96">
        <f t="shared" si="19"/>
        <v>14177653</v>
      </c>
      <c r="J620" s="97" t="s">
        <v>253</v>
      </c>
      <c r="K620" s="29">
        <v>3593732</v>
      </c>
      <c r="L620" s="29" t="s">
        <v>1004</v>
      </c>
      <c r="M620" s="89" t="s">
        <v>25</v>
      </c>
      <c r="N620" s="89" t="s">
        <v>34</v>
      </c>
    </row>
    <row r="621" spans="1:14" x14ac:dyDescent="0.25">
      <c r="A621" s="92">
        <v>43174</v>
      </c>
      <c r="B621" s="29" t="s">
        <v>151</v>
      </c>
      <c r="C621" s="89" t="s">
        <v>21</v>
      </c>
      <c r="D621" s="94" t="s">
        <v>22</v>
      </c>
      <c r="E621" s="87"/>
      <c r="F621" s="87">
        <v>1000</v>
      </c>
      <c r="G621" s="107">
        <f t="shared" si="18"/>
        <v>1.8925200039364418</v>
      </c>
      <c r="H621" s="106">
        <v>528.39599999999996</v>
      </c>
      <c r="I621" s="96">
        <f t="shared" si="19"/>
        <v>14176653</v>
      </c>
      <c r="J621" s="29" t="s">
        <v>95</v>
      </c>
      <c r="K621" s="29" t="s">
        <v>24</v>
      </c>
      <c r="L621" s="29" t="s">
        <v>1005</v>
      </c>
      <c r="M621" s="89" t="s">
        <v>25</v>
      </c>
      <c r="N621" s="29" t="s">
        <v>26</v>
      </c>
    </row>
    <row r="622" spans="1:14" x14ac:dyDescent="0.25">
      <c r="A622" s="92">
        <v>43174</v>
      </c>
      <c r="B622" s="29" t="s">
        <v>152</v>
      </c>
      <c r="C622" s="89" t="s">
        <v>21</v>
      </c>
      <c r="D622" s="94" t="s">
        <v>22</v>
      </c>
      <c r="E622" s="87"/>
      <c r="F622" s="87">
        <v>1000</v>
      </c>
      <c r="G622" s="107">
        <f t="shared" si="18"/>
        <v>1.8925200039364418</v>
      </c>
      <c r="H622" s="106">
        <v>528.39599999999996</v>
      </c>
      <c r="I622" s="96">
        <f t="shared" si="19"/>
        <v>14175653</v>
      </c>
      <c r="J622" s="29" t="s">
        <v>95</v>
      </c>
      <c r="K622" s="29" t="s">
        <v>24</v>
      </c>
      <c r="L622" s="29" t="s">
        <v>1005</v>
      </c>
      <c r="M622" s="89" t="s">
        <v>25</v>
      </c>
      <c r="N622" s="29" t="s">
        <v>26</v>
      </c>
    </row>
    <row r="623" spans="1:14" x14ac:dyDescent="0.25">
      <c r="A623" s="92">
        <v>43174</v>
      </c>
      <c r="B623" s="89" t="s">
        <v>198</v>
      </c>
      <c r="C623" s="89" t="s">
        <v>21</v>
      </c>
      <c r="D623" s="94" t="s">
        <v>22</v>
      </c>
      <c r="E623" s="87"/>
      <c r="F623" s="96">
        <v>250</v>
      </c>
      <c r="G623" s="107">
        <f t="shared" si="18"/>
        <v>0.47313000098411045</v>
      </c>
      <c r="H623" s="106">
        <v>528.39599999999996</v>
      </c>
      <c r="I623" s="96">
        <f t="shared" si="19"/>
        <v>14175403</v>
      </c>
      <c r="J623" s="89" t="s">
        <v>164</v>
      </c>
      <c r="K623" s="29" t="s">
        <v>24</v>
      </c>
      <c r="L623" s="29" t="s">
        <v>1005</v>
      </c>
      <c r="M623" s="89" t="s">
        <v>25</v>
      </c>
      <c r="N623" s="29" t="s">
        <v>26</v>
      </c>
    </row>
    <row r="624" spans="1:14" x14ac:dyDescent="0.25">
      <c r="A624" s="92">
        <v>43174</v>
      </c>
      <c r="B624" s="89" t="s">
        <v>193</v>
      </c>
      <c r="C624" s="89" t="s">
        <v>194</v>
      </c>
      <c r="D624" s="94" t="s">
        <v>22</v>
      </c>
      <c r="E624" s="87"/>
      <c r="F624" s="96">
        <v>3000</v>
      </c>
      <c r="G624" s="107">
        <f t="shared" si="18"/>
        <v>5.6775600118093257</v>
      </c>
      <c r="H624" s="106">
        <v>528.39599999999996</v>
      </c>
      <c r="I624" s="96">
        <f t="shared" si="19"/>
        <v>14172403</v>
      </c>
      <c r="J624" s="89" t="s">
        <v>164</v>
      </c>
      <c r="K624" s="29" t="s">
        <v>24</v>
      </c>
      <c r="L624" s="29" t="s">
        <v>1005</v>
      </c>
      <c r="M624" s="89" t="s">
        <v>25</v>
      </c>
      <c r="N624" s="29" t="s">
        <v>26</v>
      </c>
    </row>
    <row r="625" spans="1:14" x14ac:dyDescent="0.25">
      <c r="A625" s="92">
        <v>43174</v>
      </c>
      <c r="B625" s="89" t="s">
        <v>195</v>
      </c>
      <c r="C625" s="89" t="s">
        <v>21</v>
      </c>
      <c r="D625" s="94" t="s">
        <v>22</v>
      </c>
      <c r="E625" s="87"/>
      <c r="F625" s="96">
        <v>250</v>
      </c>
      <c r="G625" s="107">
        <f t="shared" si="18"/>
        <v>0.47313000098411045</v>
      </c>
      <c r="H625" s="106">
        <v>528.39599999999996</v>
      </c>
      <c r="I625" s="96">
        <f t="shared" si="19"/>
        <v>14172153</v>
      </c>
      <c r="J625" s="89" t="s">
        <v>164</v>
      </c>
      <c r="K625" s="29" t="s">
        <v>24</v>
      </c>
      <c r="L625" s="29" t="s">
        <v>1005</v>
      </c>
      <c r="M625" s="89" t="s">
        <v>25</v>
      </c>
      <c r="N625" s="29" t="s">
        <v>26</v>
      </c>
    </row>
    <row r="626" spans="1:14" x14ac:dyDescent="0.25">
      <c r="A626" s="92">
        <v>43174</v>
      </c>
      <c r="B626" s="89" t="s">
        <v>186</v>
      </c>
      <c r="C626" s="89" t="s">
        <v>21</v>
      </c>
      <c r="D626" s="94" t="s">
        <v>22</v>
      </c>
      <c r="E626" s="87"/>
      <c r="F626" s="96">
        <v>250</v>
      </c>
      <c r="G626" s="107">
        <f t="shared" si="18"/>
        <v>0.47313000098411045</v>
      </c>
      <c r="H626" s="106">
        <v>528.39599999999996</v>
      </c>
      <c r="I626" s="96">
        <f t="shared" si="19"/>
        <v>14171903</v>
      </c>
      <c r="J626" s="89" t="s">
        <v>164</v>
      </c>
      <c r="K626" s="29" t="s">
        <v>24</v>
      </c>
      <c r="L626" s="29" t="s">
        <v>1005</v>
      </c>
      <c r="M626" s="89" t="s">
        <v>25</v>
      </c>
      <c r="N626" s="29" t="s">
        <v>26</v>
      </c>
    </row>
    <row r="627" spans="1:14" x14ac:dyDescent="0.25">
      <c r="A627" s="92">
        <v>43174</v>
      </c>
      <c r="B627" s="89" t="s">
        <v>187</v>
      </c>
      <c r="C627" s="89" t="s">
        <v>21</v>
      </c>
      <c r="D627" s="94" t="s">
        <v>22</v>
      </c>
      <c r="E627" s="87"/>
      <c r="F627" s="96">
        <v>250</v>
      </c>
      <c r="G627" s="107">
        <f t="shared" si="18"/>
        <v>0.47313000098411045</v>
      </c>
      <c r="H627" s="106">
        <v>528.39599999999996</v>
      </c>
      <c r="I627" s="96">
        <f t="shared" si="19"/>
        <v>14171653</v>
      </c>
      <c r="J627" s="89" t="s">
        <v>164</v>
      </c>
      <c r="K627" s="29" t="s">
        <v>24</v>
      </c>
      <c r="L627" s="29" t="s">
        <v>1005</v>
      </c>
      <c r="M627" s="89" t="s">
        <v>25</v>
      </c>
      <c r="N627" s="29" t="s">
        <v>26</v>
      </c>
    </row>
    <row r="628" spans="1:14" s="114" customFormat="1" x14ac:dyDescent="0.25">
      <c r="A628" s="92">
        <v>43174</v>
      </c>
      <c r="B628" s="29" t="s">
        <v>291</v>
      </c>
      <c r="C628" s="29" t="s">
        <v>223</v>
      </c>
      <c r="D628" s="29" t="s">
        <v>53</v>
      </c>
      <c r="E628" s="87"/>
      <c r="F628" s="87">
        <v>2000</v>
      </c>
      <c r="G628" s="107">
        <f t="shared" si="18"/>
        <v>3.7850400078728836</v>
      </c>
      <c r="H628" s="106">
        <v>528.39599999999996</v>
      </c>
      <c r="I628" s="96">
        <f t="shared" si="19"/>
        <v>14169653</v>
      </c>
      <c r="J628" s="29" t="s">
        <v>109</v>
      </c>
      <c r="K628" s="29" t="s">
        <v>287</v>
      </c>
      <c r="L628" s="29" t="s">
        <v>1004</v>
      </c>
      <c r="M628" s="89" t="s">
        <v>25</v>
      </c>
      <c r="N628" s="89" t="s">
        <v>34</v>
      </c>
    </row>
    <row r="629" spans="1:14" s="114" customFormat="1" x14ac:dyDescent="0.25">
      <c r="A629" s="92">
        <v>43174</v>
      </c>
      <c r="B629" s="29" t="s">
        <v>284</v>
      </c>
      <c r="C629" s="29" t="s">
        <v>223</v>
      </c>
      <c r="D629" s="29" t="s">
        <v>53</v>
      </c>
      <c r="E629" s="87"/>
      <c r="F629" s="87">
        <v>2000</v>
      </c>
      <c r="G629" s="107">
        <f t="shared" si="18"/>
        <v>3.7850400078728836</v>
      </c>
      <c r="H629" s="106">
        <v>528.39599999999996</v>
      </c>
      <c r="I629" s="96">
        <f t="shared" si="19"/>
        <v>14167653</v>
      </c>
      <c r="J629" s="29" t="s">
        <v>109</v>
      </c>
      <c r="K629" s="29" t="s">
        <v>292</v>
      </c>
      <c r="L629" s="29" t="s">
        <v>1004</v>
      </c>
      <c r="M629" s="89" t="s">
        <v>25</v>
      </c>
      <c r="N629" s="89" t="s">
        <v>34</v>
      </c>
    </row>
    <row r="630" spans="1:14" x14ac:dyDescent="0.25">
      <c r="A630" s="92">
        <v>43174</v>
      </c>
      <c r="B630" s="29" t="s">
        <v>383</v>
      </c>
      <c r="C630" s="89" t="s">
        <v>21</v>
      </c>
      <c r="D630" s="94" t="s">
        <v>22</v>
      </c>
      <c r="E630" s="87"/>
      <c r="F630" s="87">
        <v>700</v>
      </c>
      <c r="G630" s="107">
        <f t="shared" si="18"/>
        <v>1.3247640027555092</v>
      </c>
      <c r="H630" s="106">
        <v>528.39599999999996</v>
      </c>
      <c r="I630" s="96">
        <f t="shared" si="19"/>
        <v>14166953</v>
      </c>
      <c r="J630" s="29" t="s">
        <v>244</v>
      </c>
      <c r="K630" s="29" t="s">
        <v>24</v>
      </c>
      <c r="L630" s="29" t="s">
        <v>1005</v>
      </c>
      <c r="M630" s="89" t="s">
        <v>25</v>
      </c>
      <c r="N630" s="29" t="s">
        <v>26</v>
      </c>
    </row>
    <row r="631" spans="1:14" x14ac:dyDescent="0.25">
      <c r="A631" s="92">
        <v>43174</v>
      </c>
      <c r="B631" s="29" t="s">
        <v>384</v>
      </c>
      <c r="C631" s="89" t="s">
        <v>21</v>
      </c>
      <c r="D631" s="94" t="s">
        <v>22</v>
      </c>
      <c r="E631" s="87"/>
      <c r="F631" s="87">
        <v>700</v>
      </c>
      <c r="G631" s="107">
        <f t="shared" si="18"/>
        <v>1.3247640027555092</v>
      </c>
      <c r="H631" s="106">
        <v>528.39599999999996</v>
      </c>
      <c r="I631" s="96">
        <f t="shared" si="19"/>
        <v>14166253</v>
      </c>
      <c r="J631" s="29" t="s">
        <v>244</v>
      </c>
      <c r="K631" s="29" t="s">
        <v>24</v>
      </c>
      <c r="L631" s="29" t="s">
        <v>1005</v>
      </c>
      <c r="M631" s="89" t="s">
        <v>25</v>
      </c>
      <c r="N631" s="29" t="s">
        <v>26</v>
      </c>
    </row>
    <row r="632" spans="1:14" x14ac:dyDescent="0.25">
      <c r="A632" s="92">
        <v>43174</v>
      </c>
      <c r="B632" s="29" t="s">
        <v>385</v>
      </c>
      <c r="C632" s="89" t="s">
        <v>21</v>
      </c>
      <c r="D632" s="94" t="s">
        <v>22</v>
      </c>
      <c r="E632" s="87"/>
      <c r="F632" s="87">
        <v>500</v>
      </c>
      <c r="G632" s="107">
        <f t="shared" si="18"/>
        <v>0.94626000196822091</v>
      </c>
      <c r="H632" s="106">
        <v>528.39599999999996</v>
      </c>
      <c r="I632" s="96">
        <f t="shared" si="19"/>
        <v>14165753</v>
      </c>
      <c r="J632" s="29" t="s">
        <v>244</v>
      </c>
      <c r="K632" s="29" t="s">
        <v>24</v>
      </c>
      <c r="L632" s="29" t="s">
        <v>1005</v>
      </c>
      <c r="M632" s="89" t="s">
        <v>25</v>
      </c>
      <c r="N632" s="29" t="s">
        <v>26</v>
      </c>
    </row>
    <row r="633" spans="1:14" x14ac:dyDescent="0.25">
      <c r="A633" s="92">
        <v>43174</v>
      </c>
      <c r="B633" s="29" t="s">
        <v>386</v>
      </c>
      <c r="C633" s="89" t="s">
        <v>21</v>
      </c>
      <c r="D633" s="94" t="s">
        <v>22</v>
      </c>
      <c r="E633" s="87"/>
      <c r="F633" s="87">
        <v>500</v>
      </c>
      <c r="G633" s="107">
        <f t="shared" si="18"/>
        <v>0.94626000196822091</v>
      </c>
      <c r="H633" s="106">
        <v>528.39599999999996</v>
      </c>
      <c r="I633" s="96">
        <f t="shared" si="19"/>
        <v>14165253</v>
      </c>
      <c r="J633" s="29" t="s">
        <v>244</v>
      </c>
      <c r="K633" s="29" t="s">
        <v>24</v>
      </c>
      <c r="L633" s="29" t="s">
        <v>1005</v>
      </c>
      <c r="M633" s="89" t="s">
        <v>25</v>
      </c>
      <c r="N633" s="29" t="s">
        <v>26</v>
      </c>
    </row>
    <row r="634" spans="1:14" x14ac:dyDescent="0.25">
      <c r="A634" s="92">
        <v>43174</v>
      </c>
      <c r="B634" s="29" t="s">
        <v>387</v>
      </c>
      <c r="C634" s="89" t="s">
        <v>21</v>
      </c>
      <c r="D634" s="94" t="s">
        <v>22</v>
      </c>
      <c r="E634" s="87"/>
      <c r="F634" s="87">
        <v>700</v>
      </c>
      <c r="G634" s="107">
        <f t="shared" si="18"/>
        <v>1.3247640027555092</v>
      </c>
      <c r="H634" s="106">
        <v>528.39599999999996</v>
      </c>
      <c r="I634" s="96">
        <f t="shared" si="19"/>
        <v>14164553</v>
      </c>
      <c r="J634" s="29" t="s">
        <v>244</v>
      </c>
      <c r="K634" s="29" t="s">
        <v>24</v>
      </c>
      <c r="L634" s="29" t="s">
        <v>1005</v>
      </c>
      <c r="M634" s="89" t="s">
        <v>25</v>
      </c>
      <c r="N634" s="29" t="s">
        <v>26</v>
      </c>
    </row>
    <row r="635" spans="1:14" x14ac:dyDescent="0.25">
      <c r="A635" s="92">
        <v>43174</v>
      </c>
      <c r="B635" s="29" t="s">
        <v>388</v>
      </c>
      <c r="C635" s="89" t="s">
        <v>21</v>
      </c>
      <c r="D635" s="94" t="s">
        <v>22</v>
      </c>
      <c r="E635" s="87"/>
      <c r="F635" s="87">
        <v>700</v>
      </c>
      <c r="G635" s="107">
        <f t="shared" si="18"/>
        <v>1.3247640027555092</v>
      </c>
      <c r="H635" s="106">
        <v>528.39599999999996</v>
      </c>
      <c r="I635" s="96">
        <f t="shared" si="19"/>
        <v>14163853</v>
      </c>
      <c r="J635" s="29" t="s">
        <v>244</v>
      </c>
      <c r="K635" s="29" t="s">
        <v>24</v>
      </c>
      <c r="L635" s="29" t="s">
        <v>1005</v>
      </c>
      <c r="M635" s="89" t="s">
        <v>25</v>
      </c>
      <c r="N635" s="29" t="s">
        <v>26</v>
      </c>
    </row>
    <row r="636" spans="1:14" s="114" customFormat="1" x14ac:dyDescent="0.25">
      <c r="A636" s="92">
        <v>43174</v>
      </c>
      <c r="B636" s="29" t="s">
        <v>389</v>
      </c>
      <c r="C636" s="29" t="s">
        <v>33</v>
      </c>
      <c r="D636" s="94" t="s">
        <v>22</v>
      </c>
      <c r="E636" s="87"/>
      <c r="F636" s="87">
        <v>30000</v>
      </c>
      <c r="G636" s="107">
        <f t="shared" si="18"/>
        <v>56.775600118093251</v>
      </c>
      <c r="H636" s="106">
        <v>528.39599999999996</v>
      </c>
      <c r="I636" s="96">
        <f t="shared" si="19"/>
        <v>14133853</v>
      </c>
      <c r="J636" s="29" t="s">
        <v>244</v>
      </c>
      <c r="K636" s="29">
        <v>11300</v>
      </c>
      <c r="L636" s="29" t="s">
        <v>1005</v>
      </c>
      <c r="M636" s="89" t="s">
        <v>25</v>
      </c>
      <c r="N636" s="29" t="s">
        <v>34</v>
      </c>
    </row>
    <row r="637" spans="1:14" x14ac:dyDescent="0.25">
      <c r="A637" s="92">
        <v>43174</v>
      </c>
      <c r="B637" s="29" t="s">
        <v>390</v>
      </c>
      <c r="C637" s="89" t="s">
        <v>21</v>
      </c>
      <c r="D637" s="94" t="s">
        <v>22</v>
      </c>
      <c r="E637" s="87"/>
      <c r="F637" s="87">
        <v>700</v>
      </c>
      <c r="G637" s="107">
        <f t="shared" si="18"/>
        <v>1.3247640027555092</v>
      </c>
      <c r="H637" s="106">
        <v>528.39599999999996</v>
      </c>
      <c r="I637" s="96">
        <f t="shared" si="19"/>
        <v>14133153</v>
      </c>
      <c r="J637" s="29" t="s">
        <v>244</v>
      </c>
      <c r="K637" s="29" t="s">
        <v>24</v>
      </c>
      <c r="L637" s="29" t="s">
        <v>1005</v>
      </c>
      <c r="M637" s="89" t="s">
        <v>25</v>
      </c>
      <c r="N637" s="29" t="s">
        <v>26</v>
      </c>
    </row>
    <row r="638" spans="1:14" x14ac:dyDescent="0.25">
      <c r="A638" s="92">
        <v>43174</v>
      </c>
      <c r="B638" s="29" t="s">
        <v>391</v>
      </c>
      <c r="C638" s="89" t="s">
        <v>21</v>
      </c>
      <c r="D638" s="94" t="s">
        <v>22</v>
      </c>
      <c r="E638" s="87"/>
      <c r="F638" s="87">
        <v>700</v>
      </c>
      <c r="G638" s="107">
        <f t="shared" si="18"/>
        <v>1.3247640027555092</v>
      </c>
      <c r="H638" s="106">
        <v>528.39599999999996</v>
      </c>
      <c r="I638" s="96">
        <f t="shared" si="19"/>
        <v>14132453</v>
      </c>
      <c r="J638" s="29" t="s">
        <v>244</v>
      </c>
      <c r="K638" s="29" t="s">
        <v>24</v>
      </c>
      <c r="L638" s="29" t="s">
        <v>1005</v>
      </c>
      <c r="M638" s="89" t="s">
        <v>25</v>
      </c>
      <c r="N638" s="29" t="s">
        <v>26</v>
      </c>
    </row>
    <row r="639" spans="1:14" x14ac:dyDescent="0.25">
      <c r="A639" s="92">
        <v>43174</v>
      </c>
      <c r="B639" s="29" t="s">
        <v>392</v>
      </c>
      <c r="C639" s="29" t="s">
        <v>359</v>
      </c>
      <c r="D639" s="94" t="s">
        <v>22</v>
      </c>
      <c r="E639" s="87"/>
      <c r="F639" s="87">
        <v>2000</v>
      </c>
      <c r="G639" s="107">
        <f t="shared" si="18"/>
        <v>3.7850400078728836</v>
      </c>
      <c r="H639" s="106">
        <v>528.39599999999996</v>
      </c>
      <c r="I639" s="96">
        <f t="shared" si="19"/>
        <v>14130453</v>
      </c>
      <c r="J639" s="29" t="s">
        <v>244</v>
      </c>
      <c r="K639" s="29" t="s">
        <v>24</v>
      </c>
      <c r="L639" s="29" t="s">
        <v>1005</v>
      </c>
      <c r="M639" s="89" t="s">
        <v>25</v>
      </c>
      <c r="N639" s="29" t="s">
        <v>26</v>
      </c>
    </row>
    <row r="640" spans="1:14" x14ac:dyDescent="0.25">
      <c r="A640" s="92">
        <v>43174</v>
      </c>
      <c r="B640" s="29" t="s">
        <v>393</v>
      </c>
      <c r="C640" s="89" t="s">
        <v>21</v>
      </c>
      <c r="D640" s="94" t="s">
        <v>22</v>
      </c>
      <c r="E640" s="87"/>
      <c r="F640" s="87">
        <v>700</v>
      </c>
      <c r="G640" s="107">
        <f t="shared" si="18"/>
        <v>1.3247640027555092</v>
      </c>
      <c r="H640" s="106">
        <v>528.39599999999996</v>
      </c>
      <c r="I640" s="96">
        <f t="shared" si="19"/>
        <v>14129753</v>
      </c>
      <c r="J640" s="29" t="s">
        <v>244</v>
      </c>
      <c r="K640" s="29" t="s">
        <v>24</v>
      </c>
      <c r="L640" s="29" t="s">
        <v>1005</v>
      </c>
      <c r="M640" s="89" t="s">
        <v>25</v>
      </c>
      <c r="N640" s="29" t="s">
        <v>26</v>
      </c>
    </row>
    <row r="641" spans="1:14" x14ac:dyDescent="0.25">
      <c r="A641" s="92">
        <v>43174</v>
      </c>
      <c r="B641" s="29" t="s">
        <v>394</v>
      </c>
      <c r="C641" s="89" t="s">
        <v>21</v>
      </c>
      <c r="D641" s="94" t="s">
        <v>22</v>
      </c>
      <c r="E641" s="87"/>
      <c r="F641" s="87">
        <v>700</v>
      </c>
      <c r="G641" s="107">
        <f t="shared" si="18"/>
        <v>1.3247640027555092</v>
      </c>
      <c r="H641" s="106">
        <v>528.39599999999996</v>
      </c>
      <c r="I641" s="96">
        <f t="shared" si="19"/>
        <v>14129053</v>
      </c>
      <c r="J641" s="29" t="s">
        <v>244</v>
      </c>
      <c r="K641" s="29" t="s">
        <v>24</v>
      </c>
      <c r="L641" s="29" t="s">
        <v>1005</v>
      </c>
      <c r="M641" s="89" t="s">
        <v>25</v>
      </c>
      <c r="N641" s="29" t="s">
        <v>26</v>
      </c>
    </row>
    <row r="642" spans="1:14" s="114" customFormat="1" x14ac:dyDescent="0.25">
      <c r="A642" s="92">
        <v>43174</v>
      </c>
      <c r="B642" s="29" t="s">
        <v>395</v>
      </c>
      <c r="C642" s="89" t="s">
        <v>626</v>
      </c>
      <c r="D642" s="29" t="s">
        <v>53</v>
      </c>
      <c r="E642" s="87"/>
      <c r="F642" s="87">
        <v>700</v>
      </c>
      <c r="G642" s="107">
        <f t="shared" si="18"/>
        <v>1.3247640027555092</v>
      </c>
      <c r="H642" s="106">
        <v>528.39599999999996</v>
      </c>
      <c r="I642" s="96">
        <f t="shared" si="19"/>
        <v>14128353</v>
      </c>
      <c r="J642" s="29" t="s">
        <v>244</v>
      </c>
      <c r="K642" s="29">
        <v>77</v>
      </c>
      <c r="L642" s="29" t="s">
        <v>1004</v>
      </c>
      <c r="M642" s="89" t="s">
        <v>25</v>
      </c>
      <c r="N642" s="29" t="s">
        <v>34</v>
      </c>
    </row>
    <row r="643" spans="1:14" x14ac:dyDescent="0.25">
      <c r="A643" s="92">
        <v>43174</v>
      </c>
      <c r="B643" s="29" t="s">
        <v>457</v>
      </c>
      <c r="C643" s="89" t="s">
        <v>21</v>
      </c>
      <c r="D643" s="29" t="s">
        <v>218</v>
      </c>
      <c r="E643" s="87"/>
      <c r="F643" s="87">
        <v>1000</v>
      </c>
      <c r="G643" s="107">
        <f t="shared" si="18"/>
        <v>1.8925200039364418</v>
      </c>
      <c r="H643" s="106">
        <v>528.39599999999996</v>
      </c>
      <c r="I643" s="96">
        <f t="shared" si="19"/>
        <v>14127353</v>
      </c>
      <c r="J643" s="29" t="s">
        <v>256</v>
      </c>
      <c r="K643" s="29" t="s">
        <v>24</v>
      </c>
      <c r="L643" s="29" t="s">
        <v>1005</v>
      </c>
      <c r="M643" s="89" t="s">
        <v>25</v>
      </c>
      <c r="N643" s="89" t="s">
        <v>26</v>
      </c>
    </row>
    <row r="644" spans="1:14" x14ac:dyDescent="0.25">
      <c r="A644" s="92">
        <v>43174</v>
      </c>
      <c r="B644" s="29" t="s">
        <v>458</v>
      </c>
      <c r="C644" s="89" t="s">
        <v>21</v>
      </c>
      <c r="D644" s="29" t="s">
        <v>218</v>
      </c>
      <c r="E644" s="87"/>
      <c r="F644" s="87">
        <v>1000</v>
      </c>
      <c r="G644" s="107">
        <f t="shared" si="18"/>
        <v>1.8925200039364418</v>
      </c>
      <c r="H644" s="106">
        <v>528.39599999999996</v>
      </c>
      <c r="I644" s="96">
        <f t="shared" si="19"/>
        <v>14126353</v>
      </c>
      <c r="J644" s="29" t="s">
        <v>256</v>
      </c>
      <c r="K644" s="29" t="s">
        <v>24</v>
      </c>
      <c r="L644" s="29" t="s">
        <v>1005</v>
      </c>
      <c r="M644" s="89" t="s">
        <v>25</v>
      </c>
      <c r="N644" s="89" t="s">
        <v>26</v>
      </c>
    </row>
    <row r="645" spans="1:14" x14ac:dyDescent="0.25">
      <c r="A645" s="92">
        <v>43174</v>
      </c>
      <c r="B645" s="29" t="s">
        <v>459</v>
      </c>
      <c r="C645" s="89" t="s">
        <v>21</v>
      </c>
      <c r="D645" s="29" t="s">
        <v>218</v>
      </c>
      <c r="E645" s="87"/>
      <c r="F645" s="87">
        <v>1000</v>
      </c>
      <c r="G645" s="107">
        <f t="shared" si="18"/>
        <v>1.8925200039364418</v>
      </c>
      <c r="H645" s="106">
        <v>528.39599999999996</v>
      </c>
      <c r="I645" s="96">
        <f t="shared" si="19"/>
        <v>14125353</v>
      </c>
      <c r="J645" s="29" t="s">
        <v>256</v>
      </c>
      <c r="K645" s="29" t="s">
        <v>24</v>
      </c>
      <c r="L645" s="29" t="s">
        <v>1005</v>
      </c>
      <c r="M645" s="89" t="s">
        <v>25</v>
      </c>
      <c r="N645" s="89" t="s">
        <v>26</v>
      </c>
    </row>
    <row r="646" spans="1:14" x14ac:dyDescent="0.25">
      <c r="A646" s="92">
        <v>43174</v>
      </c>
      <c r="B646" s="29" t="s">
        <v>460</v>
      </c>
      <c r="C646" s="89" t="s">
        <v>21</v>
      </c>
      <c r="D646" s="29" t="s">
        <v>218</v>
      </c>
      <c r="E646" s="87"/>
      <c r="F646" s="87">
        <v>1000</v>
      </c>
      <c r="G646" s="107">
        <f t="shared" si="18"/>
        <v>1.8925200039364418</v>
      </c>
      <c r="H646" s="106">
        <v>528.39599999999996</v>
      </c>
      <c r="I646" s="96">
        <f t="shared" si="19"/>
        <v>14124353</v>
      </c>
      <c r="J646" s="29" t="s">
        <v>256</v>
      </c>
      <c r="K646" s="29" t="s">
        <v>24</v>
      </c>
      <c r="L646" s="29" t="s">
        <v>1005</v>
      </c>
      <c r="M646" s="89" t="s">
        <v>25</v>
      </c>
      <c r="N646" s="89" t="s">
        <v>26</v>
      </c>
    </row>
    <row r="647" spans="1:14" x14ac:dyDescent="0.25">
      <c r="A647" s="92">
        <v>43174</v>
      </c>
      <c r="B647" s="89" t="s">
        <v>667</v>
      </c>
      <c r="C647" s="89" t="s">
        <v>21</v>
      </c>
      <c r="D647" s="94" t="s">
        <v>22</v>
      </c>
      <c r="E647" s="96"/>
      <c r="F647" s="96">
        <v>2000</v>
      </c>
      <c r="G647" s="107">
        <f t="shared" si="18"/>
        <v>3.7850400078728836</v>
      </c>
      <c r="H647" s="106">
        <v>528.39599999999996</v>
      </c>
      <c r="I647" s="96">
        <f t="shared" si="19"/>
        <v>14122353</v>
      </c>
      <c r="J647" s="89" t="s">
        <v>98</v>
      </c>
      <c r="K647" s="89" t="s">
        <v>648</v>
      </c>
      <c r="L647" s="29" t="s">
        <v>1005</v>
      </c>
      <c r="M647" s="89" t="s">
        <v>25</v>
      </c>
      <c r="N647" s="89" t="s">
        <v>26</v>
      </c>
    </row>
    <row r="648" spans="1:14" x14ac:dyDescent="0.25">
      <c r="A648" s="92">
        <v>43174</v>
      </c>
      <c r="B648" s="89" t="s">
        <v>668</v>
      </c>
      <c r="C648" s="89" t="s">
        <v>21</v>
      </c>
      <c r="D648" s="94" t="s">
        <v>22</v>
      </c>
      <c r="E648" s="96"/>
      <c r="F648" s="96">
        <v>1000</v>
      </c>
      <c r="G648" s="107">
        <f t="shared" si="18"/>
        <v>1.8925200039364418</v>
      </c>
      <c r="H648" s="106">
        <v>528.39599999999996</v>
      </c>
      <c r="I648" s="96">
        <f t="shared" si="19"/>
        <v>14121353</v>
      </c>
      <c r="J648" s="89" t="s">
        <v>98</v>
      </c>
      <c r="K648" s="89" t="s">
        <v>648</v>
      </c>
      <c r="L648" s="29" t="s">
        <v>1005</v>
      </c>
      <c r="M648" s="89" t="s">
        <v>25</v>
      </c>
      <c r="N648" s="89" t="s">
        <v>26</v>
      </c>
    </row>
    <row r="649" spans="1:14" s="114" customFormat="1" x14ac:dyDescent="0.25">
      <c r="A649" s="92">
        <v>43174</v>
      </c>
      <c r="B649" s="89" t="s">
        <v>669</v>
      </c>
      <c r="C649" s="89" t="s">
        <v>670</v>
      </c>
      <c r="D649" s="94" t="s">
        <v>22</v>
      </c>
      <c r="E649" s="96"/>
      <c r="F649" s="96">
        <v>50000</v>
      </c>
      <c r="G649" s="107">
        <f t="shared" si="18"/>
        <v>94.626000196822091</v>
      </c>
      <c r="H649" s="106">
        <v>528.39599999999996</v>
      </c>
      <c r="I649" s="96">
        <f t="shared" si="19"/>
        <v>14071353</v>
      </c>
      <c r="J649" s="89" t="s">
        <v>98</v>
      </c>
      <c r="K649" s="89" t="s">
        <v>671</v>
      </c>
      <c r="L649" s="29" t="s">
        <v>1005</v>
      </c>
      <c r="M649" s="89" t="s">
        <v>25</v>
      </c>
      <c r="N649" s="89" t="s">
        <v>34</v>
      </c>
    </row>
    <row r="650" spans="1:14" x14ac:dyDescent="0.25">
      <c r="A650" s="92">
        <v>43174</v>
      </c>
      <c r="B650" s="89" t="s">
        <v>672</v>
      </c>
      <c r="C650" s="89" t="s">
        <v>21</v>
      </c>
      <c r="D650" s="94" t="s">
        <v>22</v>
      </c>
      <c r="E650" s="96"/>
      <c r="F650" s="96">
        <v>1000</v>
      </c>
      <c r="G650" s="107">
        <f t="shared" si="18"/>
        <v>1.8925200039364418</v>
      </c>
      <c r="H650" s="106">
        <v>528.39599999999996</v>
      </c>
      <c r="I650" s="96">
        <f t="shared" si="19"/>
        <v>14070353</v>
      </c>
      <c r="J650" s="89" t="s">
        <v>98</v>
      </c>
      <c r="K650" s="89" t="s">
        <v>648</v>
      </c>
      <c r="L650" s="29" t="s">
        <v>1005</v>
      </c>
      <c r="M650" s="89" t="s">
        <v>25</v>
      </c>
      <c r="N650" s="89" t="s">
        <v>26</v>
      </c>
    </row>
    <row r="651" spans="1:14" x14ac:dyDescent="0.25">
      <c r="A651" s="92">
        <v>43174</v>
      </c>
      <c r="B651" s="89" t="s">
        <v>673</v>
      </c>
      <c r="C651" s="89" t="s">
        <v>21</v>
      </c>
      <c r="D651" s="94" t="s">
        <v>22</v>
      </c>
      <c r="E651" s="96"/>
      <c r="F651" s="96">
        <v>1000</v>
      </c>
      <c r="G651" s="107">
        <f t="shared" si="18"/>
        <v>1.8925200039364418</v>
      </c>
      <c r="H651" s="106">
        <v>528.39599999999996</v>
      </c>
      <c r="I651" s="96">
        <f t="shared" si="19"/>
        <v>14069353</v>
      </c>
      <c r="J651" s="89" t="s">
        <v>98</v>
      </c>
      <c r="K651" s="89" t="s">
        <v>648</v>
      </c>
      <c r="L651" s="29" t="s">
        <v>1005</v>
      </c>
      <c r="M651" s="89" t="s">
        <v>25</v>
      </c>
      <c r="N651" s="89" t="s">
        <v>26</v>
      </c>
    </row>
    <row r="652" spans="1:14" s="114" customFormat="1" x14ac:dyDescent="0.25">
      <c r="A652" s="92">
        <v>43174</v>
      </c>
      <c r="B652" s="89" t="s">
        <v>674</v>
      </c>
      <c r="C652" s="89" t="s">
        <v>33</v>
      </c>
      <c r="D652" s="94" t="s">
        <v>22</v>
      </c>
      <c r="E652" s="96"/>
      <c r="F652" s="96">
        <v>40000</v>
      </c>
      <c r="G652" s="107">
        <f t="shared" si="18"/>
        <v>75.700800157457664</v>
      </c>
      <c r="H652" s="106">
        <v>528.39599999999996</v>
      </c>
      <c r="I652" s="96">
        <f t="shared" si="19"/>
        <v>14029353</v>
      </c>
      <c r="J652" s="89" t="s">
        <v>98</v>
      </c>
      <c r="K652" s="89">
        <v>35</v>
      </c>
      <c r="L652" s="29" t="s">
        <v>1005</v>
      </c>
      <c r="M652" s="89" t="s">
        <v>25</v>
      </c>
      <c r="N652" s="89" t="s">
        <v>34</v>
      </c>
    </row>
    <row r="653" spans="1:14" x14ac:dyDescent="0.25">
      <c r="A653" s="92">
        <v>43174</v>
      </c>
      <c r="B653" s="89" t="s">
        <v>675</v>
      </c>
      <c r="C653" s="89" t="s">
        <v>21</v>
      </c>
      <c r="D653" s="94" t="s">
        <v>22</v>
      </c>
      <c r="E653" s="96"/>
      <c r="F653" s="96">
        <v>2000</v>
      </c>
      <c r="G653" s="107">
        <f t="shared" ref="G653:G716" si="20">+F653/H653</f>
        <v>3.7850400078728836</v>
      </c>
      <c r="H653" s="106">
        <v>528.39599999999996</v>
      </c>
      <c r="I653" s="96">
        <f t="shared" si="19"/>
        <v>14027353</v>
      </c>
      <c r="J653" s="89" t="s">
        <v>98</v>
      </c>
      <c r="K653" s="89" t="s">
        <v>648</v>
      </c>
      <c r="L653" s="29" t="s">
        <v>1005</v>
      </c>
      <c r="M653" s="89" t="s">
        <v>25</v>
      </c>
      <c r="N653" s="89" t="s">
        <v>26</v>
      </c>
    </row>
    <row r="654" spans="1:14" x14ac:dyDescent="0.25">
      <c r="A654" s="92">
        <v>43174</v>
      </c>
      <c r="B654" s="29" t="s">
        <v>780</v>
      </c>
      <c r="C654" s="89" t="s">
        <v>21</v>
      </c>
      <c r="D654" s="94" t="s">
        <v>22</v>
      </c>
      <c r="E654" s="87"/>
      <c r="F654" s="87">
        <v>300</v>
      </c>
      <c r="G654" s="107">
        <f t="shared" si="20"/>
        <v>0.5677560011809325</v>
      </c>
      <c r="H654" s="106">
        <v>528.39599999999996</v>
      </c>
      <c r="I654" s="96">
        <f t="shared" ref="I654:I717" si="21">+I653+E654-F654</f>
        <v>14027053</v>
      </c>
      <c r="J654" s="29" t="s">
        <v>251</v>
      </c>
      <c r="K654" s="29" t="s">
        <v>24</v>
      </c>
      <c r="L654" s="29" t="s">
        <v>1005</v>
      </c>
      <c r="M654" s="89" t="s">
        <v>25</v>
      </c>
      <c r="N654" s="89" t="s">
        <v>26</v>
      </c>
    </row>
    <row r="655" spans="1:14" x14ac:dyDescent="0.25">
      <c r="A655" s="92">
        <v>43174</v>
      </c>
      <c r="B655" s="29" t="s">
        <v>410</v>
      </c>
      <c r="C655" s="29" t="s">
        <v>63</v>
      </c>
      <c r="D655" s="94" t="s">
        <v>22</v>
      </c>
      <c r="E655" s="87"/>
      <c r="F655" s="87">
        <v>2000</v>
      </c>
      <c r="G655" s="107">
        <f t="shared" si="20"/>
        <v>3.7850400078728836</v>
      </c>
      <c r="H655" s="106">
        <v>528.39599999999996</v>
      </c>
      <c r="I655" s="96">
        <f t="shared" si="21"/>
        <v>14025053</v>
      </c>
      <c r="J655" s="29" t="s">
        <v>251</v>
      </c>
      <c r="K655" s="29" t="s">
        <v>24</v>
      </c>
      <c r="L655" s="29" t="s">
        <v>1005</v>
      </c>
      <c r="M655" s="89" t="s">
        <v>25</v>
      </c>
      <c r="N655" s="89" t="s">
        <v>26</v>
      </c>
    </row>
    <row r="656" spans="1:14" x14ac:dyDescent="0.25">
      <c r="A656" s="92">
        <v>43174</v>
      </c>
      <c r="B656" s="29" t="s">
        <v>781</v>
      </c>
      <c r="C656" s="89" t="s">
        <v>21</v>
      </c>
      <c r="D656" s="94" t="s">
        <v>22</v>
      </c>
      <c r="E656" s="87"/>
      <c r="F656" s="87">
        <v>300</v>
      </c>
      <c r="G656" s="107">
        <f t="shared" si="20"/>
        <v>0.5677560011809325</v>
      </c>
      <c r="H656" s="106">
        <v>528.39599999999996</v>
      </c>
      <c r="I656" s="96">
        <f t="shared" si="21"/>
        <v>14024753</v>
      </c>
      <c r="J656" s="29" t="s">
        <v>251</v>
      </c>
      <c r="K656" s="29" t="s">
        <v>24</v>
      </c>
      <c r="L656" s="29" t="s">
        <v>1005</v>
      </c>
      <c r="M656" s="89" t="s">
        <v>25</v>
      </c>
      <c r="N656" s="89" t="s">
        <v>26</v>
      </c>
    </row>
    <row r="657" spans="1:14" x14ac:dyDescent="0.25">
      <c r="A657" s="92">
        <v>43174</v>
      </c>
      <c r="B657" s="29" t="s">
        <v>775</v>
      </c>
      <c r="C657" s="89" t="s">
        <v>21</v>
      </c>
      <c r="D657" s="94" t="s">
        <v>22</v>
      </c>
      <c r="E657" s="87"/>
      <c r="F657" s="87">
        <v>300</v>
      </c>
      <c r="G657" s="107">
        <f t="shared" si="20"/>
        <v>0.5677560011809325</v>
      </c>
      <c r="H657" s="106">
        <v>528.39599999999996</v>
      </c>
      <c r="I657" s="96">
        <f t="shared" si="21"/>
        <v>14024453</v>
      </c>
      <c r="J657" s="29" t="s">
        <v>251</v>
      </c>
      <c r="K657" s="29" t="s">
        <v>24</v>
      </c>
      <c r="L657" s="29" t="s">
        <v>1005</v>
      </c>
      <c r="M657" s="89" t="s">
        <v>25</v>
      </c>
      <c r="N657" s="89" t="s">
        <v>26</v>
      </c>
    </row>
    <row r="658" spans="1:14" x14ac:dyDescent="0.25">
      <c r="A658" s="92">
        <v>43174</v>
      </c>
      <c r="B658" s="29" t="s">
        <v>780</v>
      </c>
      <c r="C658" s="89" t="s">
        <v>21</v>
      </c>
      <c r="D658" s="94" t="s">
        <v>22</v>
      </c>
      <c r="E658" s="87"/>
      <c r="F658" s="87">
        <v>300</v>
      </c>
      <c r="G658" s="107">
        <f t="shared" si="20"/>
        <v>0.5677560011809325</v>
      </c>
      <c r="H658" s="106">
        <v>528.39599999999996</v>
      </c>
      <c r="I658" s="96">
        <f t="shared" si="21"/>
        <v>14024153</v>
      </c>
      <c r="J658" s="29" t="s">
        <v>251</v>
      </c>
      <c r="K658" s="29" t="s">
        <v>24</v>
      </c>
      <c r="L658" s="29" t="s">
        <v>1005</v>
      </c>
      <c r="M658" s="89" t="s">
        <v>25</v>
      </c>
      <c r="N658" s="89" t="s">
        <v>26</v>
      </c>
    </row>
    <row r="659" spans="1:14" x14ac:dyDescent="0.25">
      <c r="A659" s="92">
        <v>43174</v>
      </c>
      <c r="B659" s="29" t="s">
        <v>782</v>
      </c>
      <c r="C659" s="29" t="s">
        <v>63</v>
      </c>
      <c r="D659" s="94" t="s">
        <v>22</v>
      </c>
      <c r="E659" s="87"/>
      <c r="F659" s="87">
        <v>2000</v>
      </c>
      <c r="G659" s="107">
        <f t="shared" si="20"/>
        <v>3.7850400078728836</v>
      </c>
      <c r="H659" s="106">
        <v>528.39599999999996</v>
      </c>
      <c r="I659" s="96">
        <f t="shared" si="21"/>
        <v>14022153</v>
      </c>
      <c r="J659" s="29" t="s">
        <v>251</v>
      </c>
      <c r="K659" s="29" t="s">
        <v>24</v>
      </c>
      <c r="L659" s="29" t="s">
        <v>1005</v>
      </c>
      <c r="M659" s="89" t="s">
        <v>25</v>
      </c>
      <c r="N659" s="89" t="s">
        <v>26</v>
      </c>
    </row>
    <row r="660" spans="1:14" x14ac:dyDescent="0.25">
      <c r="A660" s="92">
        <v>43174</v>
      </c>
      <c r="B660" s="29" t="s">
        <v>781</v>
      </c>
      <c r="C660" s="89" t="s">
        <v>21</v>
      </c>
      <c r="D660" s="94" t="s">
        <v>22</v>
      </c>
      <c r="E660" s="87"/>
      <c r="F660" s="87">
        <v>300</v>
      </c>
      <c r="G660" s="107">
        <f t="shared" si="20"/>
        <v>0.5677560011809325</v>
      </c>
      <c r="H660" s="106">
        <v>528.39599999999996</v>
      </c>
      <c r="I660" s="96">
        <f t="shared" si="21"/>
        <v>14021853</v>
      </c>
      <c r="J660" s="29" t="s">
        <v>251</v>
      </c>
      <c r="K660" s="29" t="s">
        <v>24</v>
      </c>
      <c r="L660" s="29" t="s">
        <v>1005</v>
      </c>
      <c r="M660" s="89" t="s">
        <v>25</v>
      </c>
      <c r="N660" s="89" t="s">
        <v>26</v>
      </c>
    </row>
    <row r="661" spans="1:14" x14ac:dyDescent="0.25">
      <c r="A661" s="92">
        <v>43174</v>
      </c>
      <c r="B661" s="29" t="s">
        <v>775</v>
      </c>
      <c r="C661" s="89" t="s">
        <v>21</v>
      </c>
      <c r="D661" s="94" t="s">
        <v>22</v>
      </c>
      <c r="E661" s="87"/>
      <c r="F661" s="87">
        <v>300</v>
      </c>
      <c r="G661" s="107">
        <f t="shared" si="20"/>
        <v>0.5677560011809325</v>
      </c>
      <c r="H661" s="106">
        <v>528.39599999999996</v>
      </c>
      <c r="I661" s="96">
        <f t="shared" si="21"/>
        <v>14021553</v>
      </c>
      <c r="J661" s="29" t="s">
        <v>251</v>
      </c>
      <c r="K661" s="29" t="s">
        <v>24</v>
      </c>
      <c r="L661" s="29" t="s">
        <v>1005</v>
      </c>
      <c r="M661" s="89" t="s">
        <v>25</v>
      </c>
      <c r="N661" s="89" t="s">
        <v>26</v>
      </c>
    </row>
    <row r="662" spans="1:14" x14ac:dyDescent="0.25">
      <c r="A662" s="92">
        <v>43175</v>
      </c>
      <c r="B662" s="89" t="s">
        <v>199</v>
      </c>
      <c r="C662" s="89" t="s">
        <v>21</v>
      </c>
      <c r="D662" s="94" t="s">
        <v>22</v>
      </c>
      <c r="E662" s="87"/>
      <c r="F662" s="96">
        <v>500</v>
      </c>
      <c r="G662" s="107">
        <f t="shared" si="20"/>
        <v>0.94626000196822091</v>
      </c>
      <c r="H662" s="106">
        <v>528.39599999999996</v>
      </c>
      <c r="I662" s="96">
        <f t="shared" si="21"/>
        <v>14021053</v>
      </c>
      <c r="J662" s="89" t="s">
        <v>164</v>
      </c>
      <c r="K662" s="29" t="s">
        <v>24</v>
      </c>
      <c r="L662" s="29" t="s">
        <v>1005</v>
      </c>
      <c r="M662" s="89" t="s">
        <v>25</v>
      </c>
      <c r="N662" s="29" t="s">
        <v>26</v>
      </c>
    </row>
    <row r="663" spans="1:14" x14ac:dyDescent="0.25">
      <c r="A663" s="92">
        <v>43175</v>
      </c>
      <c r="B663" s="89" t="s">
        <v>200</v>
      </c>
      <c r="C663" s="89" t="s">
        <v>21</v>
      </c>
      <c r="D663" s="94" t="s">
        <v>22</v>
      </c>
      <c r="E663" s="87"/>
      <c r="F663" s="96">
        <v>11000</v>
      </c>
      <c r="G663" s="107">
        <f t="shared" si="20"/>
        <v>20.817720043300859</v>
      </c>
      <c r="H663" s="106">
        <v>528.39599999999996</v>
      </c>
      <c r="I663" s="96">
        <f t="shared" si="21"/>
        <v>14010053</v>
      </c>
      <c r="J663" s="89" t="s">
        <v>164</v>
      </c>
      <c r="K663" s="29" t="s">
        <v>24</v>
      </c>
      <c r="L663" s="29" t="s">
        <v>1005</v>
      </c>
      <c r="M663" s="89" t="s">
        <v>25</v>
      </c>
      <c r="N663" s="29" t="s">
        <v>26</v>
      </c>
    </row>
    <row r="664" spans="1:14" x14ac:dyDescent="0.25">
      <c r="A664" s="92">
        <v>43175</v>
      </c>
      <c r="B664" s="89" t="s">
        <v>201</v>
      </c>
      <c r="C664" s="89" t="s">
        <v>21</v>
      </c>
      <c r="D664" s="94" t="s">
        <v>22</v>
      </c>
      <c r="E664" s="87"/>
      <c r="F664" s="96">
        <v>1000</v>
      </c>
      <c r="G664" s="107">
        <f t="shared" si="20"/>
        <v>1.8925200039364418</v>
      </c>
      <c r="H664" s="106">
        <v>528.39599999999996</v>
      </c>
      <c r="I664" s="96">
        <f t="shared" si="21"/>
        <v>14009053</v>
      </c>
      <c r="J664" s="89" t="s">
        <v>164</v>
      </c>
      <c r="K664" s="29" t="s">
        <v>24</v>
      </c>
      <c r="L664" s="29" t="s">
        <v>1005</v>
      </c>
      <c r="M664" s="89" t="s">
        <v>25</v>
      </c>
      <c r="N664" s="29" t="s">
        <v>26</v>
      </c>
    </row>
    <row r="665" spans="1:14" s="114" customFormat="1" x14ac:dyDescent="0.25">
      <c r="A665" s="92">
        <v>43175</v>
      </c>
      <c r="B665" s="89" t="s">
        <v>941</v>
      </c>
      <c r="C665" s="89" t="s">
        <v>43</v>
      </c>
      <c r="D665" s="94" t="s">
        <v>22</v>
      </c>
      <c r="E665" s="96"/>
      <c r="F665" s="96">
        <v>120000</v>
      </c>
      <c r="G665" s="107">
        <f t="shared" si="20"/>
        <v>227.10240047237301</v>
      </c>
      <c r="H665" s="106">
        <v>528.39599999999996</v>
      </c>
      <c r="I665" s="96">
        <f t="shared" si="21"/>
        <v>13889053</v>
      </c>
      <c r="J665" s="89" t="s">
        <v>164</v>
      </c>
      <c r="K665" s="29">
        <v>437</v>
      </c>
      <c r="L665" s="29" t="s">
        <v>1005</v>
      </c>
      <c r="M665" s="89" t="s">
        <v>25</v>
      </c>
      <c r="N665" s="29" t="s">
        <v>34</v>
      </c>
    </row>
    <row r="666" spans="1:14" x14ac:dyDescent="0.25">
      <c r="A666" s="92">
        <v>43175</v>
      </c>
      <c r="B666" s="89" t="s">
        <v>202</v>
      </c>
      <c r="C666" s="89" t="s">
        <v>43</v>
      </c>
      <c r="D666" s="94" t="s">
        <v>22</v>
      </c>
      <c r="E666" s="96"/>
      <c r="F666" s="96">
        <v>90000</v>
      </c>
      <c r="G666" s="107">
        <f t="shared" si="20"/>
        <v>170.32680035427975</v>
      </c>
      <c r="H666" s="106">
        <v>528.39599999999996</v>
      </c>
      <c r="I666" s="96">
        <f t="shared" si="21"/>
        <v>13799053</v>
      </c>
      <c r="J666" s="89" t="s">
        <v>164</v>
      </c>
      <c r="K666" s="29" t="s">
        <v>24</v>
      </c>
      <c r="L666" s="29" t="s">
        <v>1005</v>
      </c>
      <c r="M666" s="89" t="s">
        <v>25</v>
      </c>
      <c r="N666" s="29" t="s">
        <v>26</v>
      </c>
    </row>
    <row r="667" spans="1:14" s="114" customFormat="1" x14ac:dyDescent="0.25">
      <c r="A667" s="92">
        <v>43175</v>
      </c>
      <c r="B667" s="29" t="s">
        <v>293</v>
      </c>
      <c r="C667" s="29" t="s">
        <v>37</v>
      </c>
      <c r="D667" s="94" t="s">
        <v>22</v>
      </c>
      <c r="E667" s="87"/>
      <c r="F667" s="87">
        <v>50000</v>
      </c>
      <c r="G667" s="107">
        <f t="shared" si="20"/>
        <v>94.626000196822091</v>
      </c>
      <c r="H667" s="106">
        <v>528.39599999999996</v>
      </c>
      <c r="I667" s="96">
        <f t="shared" si="21"/>
        <v>13749053</v>
      </c>
      <c r="J667" s="29" t="s">
        <v>109</v>
      </c>
      <c r="K667" s="29">
        <v>46</v>
      </c>
      <c r="L667" s="29" t="s">
        <v>1005</v>
      </c>
      <c r="M667" s="89" t="s">
        <v>25</v>
      </c>
      <c r="N667" s="89" t="s">
        <v>34</v>
      </c>
    </row>
    <row r="668" spans="1:14" s="114" customFormat="1" x14ac:dyDescent="0.25">
      <c r="A668" s="92">
        <v>43175</v>
      </c>
      <c r="B668" s="29" t="s">
        <v>221</v>
      </c>
      <c r="C668" s="89" t="s">
        <v>626</v>
      </c>
      <c r="D668" s="29" t="s">
        <v>53</v>
      </c>
      <c r="E668" s="87"/>
      <c r="F668" s="87">
        <v>3000</v>
      </c>
      <c r="G668" s="107">
        <f t="shared" si="20"/>
        <v>5.6775600118093257</v>
      </c>
      <c r="H668" s="106">
        <v>528.39599999999996</v>
      </c>
      <c r="I668" s="96">
        <f t="shared" si="21"/>
        <v>13746053</v>
      </c>
      <c r="J668" s="29" t="s">
        <v>109</v>
      </c>
      <c r="K668" s="29">
        <v>1</v>
      </c>
      <c r="L668" s="29" t="s">
        <v>1004</v>
      </c>
      <c r="M668" s="89" t="s">
        <v>25</v>
      </c>
      <c r="N668" s="89" t="s">
        <v>34</v>
      </c>
    </row>
    <row r="669" spans="1:14" s="114" customFormat="1" x14ac:dyDescent="0.25">
      <c r="A669" s="92">
        <v>43175</v>
      </c>
      <c r="B669" s="29" t="s">
        <v>295</v>
      </c>
      <c r="C669" s="29" t="s">
        <v>223</v>
      </c>
      <c r="D669" s="29" t="s">
        <v>53</v>
      </c>
      <c r="E669" s="87"/>
      <c r="F669" s="87">
        <v>4000</v>
      </c>
      <c r="G669" s="107">
        <f t="shared" si="20"/>
        <v>7.5700800157457673</v>
      </c>
      <c r="H669" s="106">
        <v>528.39599999999996</v>
      </c>
      <c r="I669" s="96">
        <f t="shared" si="21"/>
        <v>13742053</v>
      </c>
      <c r="J669" s="29" t="s">
        <v>109</v>
      </c>
      <c r="K669" s="29" t="s">
        <v>294</v>
      </c>
      <c r="L669" s="29" t="s">
        <v>1004</v>
      </c>
      <c r="M669" s="89" t="s">
        <v>25</v>
      </c>
      <c r="N669" s="89" t="s">
        <v>34</v>
      </c>
    </row>
    <row r="670" spans="1:14" s="114" customFormat="1" x14ac:dyDescent="0.25">
      <c r="A670" s="92">
        <v>43175</v>
      </c>
      <c r="B670" s="29" t="s">
        <v>296</v>
      </c>
      <c r="C670" s="29" t="s">
        <v>237</v>
      </c>
      <c r="D670" s="29" t="s">
        <v>53</v>
      </c>
      <c r="E670" s="87"/>
      <c r="F670" s="87">
        <v>100000</v>
      </c>
      <c r="G670" s="107">
        <f t="shared" si="20"/>
        <v>189.25200039364418</v>
      </c>
      <c r="H670" s="106">
        <v>528.39599999999996</v>
      </c>
      <c r="I670" s="96">
        <f t="shared" si="21"/>
        <v>13642053</v>
      </c>
      <c r="J670" s="29" t="s">
        <v>109</v>
      </c>
      <c r="K670" s="29">
        <v>40</v>
      </c>
      <c r="L670" s="29" t="s">
        <v>1004</v>
      </c>
      <c r="M670" s="89" t="s">
        <v>25</v>
      </c>
      <c r="N670" s="89" t="s">
        <v>34</v>
      </c>
    </row>
    <row r="671" spans="1:14" s="114" customFormat="1" x14ac:dyDescent="0.25">
      <c r="A671" s="92">
        <v>43175</v>
      </c>
      <c r="B671" s="29" t="s">
        <v>236</v>
      </c>
      <c r="C671" s="29" t="s">
        <v>237</v>
      </c>
      <c r="D671" s="29" t="s">
        <v>53</v>
      </c>
      <c r="E671" s="87"/>
      <c r="F671" s="87">
        <v>100000</v>
      </c>
      <c r="G671" s="107">
        <f t="shared" si="20"/>
        <v>189.25200039364418</v>
      </c>
      <c r="H671" s="106">
        <v>528.39599999999996</v>
      </c>
      <c r="I671" s="96">
        <f t="shared" si="21"/>
        <v>13542053</v>
      </c>
      <c r="J671" s="29" t="s">
        <v>109</v>
      </c>
      <c r="K671" s="29">
        <v>39</v>
      </c>
      <c r="L671" s="29" t="s">
        <v>1004</v>
      </c>
      <c r="M671" s="89" t="s">
        <v>25</v>
      </c>
      <c r="N671" s="89" t="s">
        <v>34</v>
      </c>
    </row>
    <row r="672" spans="1:14" x14ac:dyDescent="0.25">
      <c r="A672" s="92">
        <v>43175</v>
      </c>
      <c r="B672" s="29" t="s">
        <v>313</v>
      </c>
      <c r="C672" s="89" t="s">
        <v>21</v>
      </c>
      <c r="D672" s="29" t="s">
        <v>219</v>
      </c>
      <c r="E672" s="87"/>
      <c r="F672" s="87">
        <v>2000</v>
      </c>
      <c r="G672" s="107">
        <f t="shared" si="20"/>
        <v>3.7850400078728836</v>
      </c>
      <c r="H672" s="106">
        <v>528.39599999999996</v>
      </c>
      <c r="I672" s="96">
        <f t="shared" si="21"/>
        <v>13540053</v>
      </c>
      <c r="J672" s="29" t="s">
        <v>109</v>
      </c>
      <c r="K672" s="29" t="s">
        <v>24</v>
      </c>
      <c r="L672" s="29" t="s">
        <v>1005</v>
      </c>
      <c r="M672" s="89" t="s">
        <v>25</v>
      </c>
      <c r="N672" s="89" t="s">
        <v>26</v>
      </c>
    </row>
    <row r="673" spans="1:14" x14ac:dyDescent="0.25">
      <c r="A673" s="92">
        <v>43175</v>
      </c>
      <c r="B673" s="29" t="s">
        <v>396</v>
      </c>
      <c r="C673" s="89" t="s">
        <v>21</v>
      </c>
      <c r="D673" s="94" t="s">
        <v>22</v>
      </c>
      <c r="E673" s="87"/>
      <c r="F673" s="87">
        <v>700</v>
      </c>
      <c r="G673" s="107">
        <f t="shared" si="20"/>
        <v>1.3247640027555092</v>
      </c>
      <c r="H673" s="106">
        <v>528.39599999999996</v>
      </c>
      <c r="I673" s="96">
        <f t="shared" si="21"/>
        <v>13539353</v>
      </c>
      <c r="J673" s="29" t="s">
        <v>244</v>
      </c>
      <c r="K673" s="29" t="s">
        <v>24</v>
      </c>
      <c r="L673" s="29" t="s">
        <v>1005</v>
      </c>
      <c r="M673" s="89" t="s">
        <v>25</v>
      </c>
      <c r="N673" s="29" t="s">
        <v>26</v>
      </c>
    </row>
    <row r="674" spans="1:14" x14ac:dyDescent="0.25">
      <c r="A674" s="92">
        <v>43175</v>
      </c>
      <c r="B674" s="29" t="s">
        <v>397</v>
      </c>
      <c r="C674" s="89" t="s">
        <v>21</v>
      </c>
      <c r="D674" s="94" t="s">
        <v>22</v>
      </c>
      <c r="E674" s="87"/>
      <c r="F674" s="87">
        <v>700</v>
      </c>
      <c r="G674" s="107">
        <f t="shared" si="20"/>
        <v>1.3247640027555092</v>
      </c>
      <c r="H674" s="106">
        <v>528.39599999999996</v>
      </c>
      <c r="I674" s="96">
        <f t="shared" si="21"/>
        <v>13538653</v>
      </c>
      <c r="J674" s="29" t="s">
        <v>244</v>
      </c>
      <c r="K674" s="29" t="s">
        <v>24</v>
      </c>
      <c r="L674" s="29" t="s">
        <v>1005</v>
      </c>
      <c r="M674" s="89" t="s">
        <v>25</v>
      </c>
      <c r="N674" s="29" t="s">
        <v>26</v>
      </c>
    </row>
    <row r="675" spans="1:14" x14ac:dyDescent="0.25">
      <c r="A675" s="92">
        <v>43175</v>
      </c>
      <c r="B675" s="29" t="s">
        <v>398</v>
      </c>
      <c r="C675" s="29" t="s">
        <v>359</v>
      </c>
      <c r="D675" s="94" t="s">
        <v>22</v>
      </c>
      <c r="E675" s="87"/>
      <c r="F675" s="87">
        <v>2000</v>
      </c>
      <c r="G675" s="107">
        <f t="shared" si="20"/>
        <v>3.7850400078728836</v>
      </c>
      <c r="H675" s="106">
        <v>528.39599999999996</v>
      </c>
      <c r="I675" s="96">
        <f t="shared" si="21"/>
        <v>13536653</v>
      </c>
      <c r="J675" s="29" t="s">
        <v>244</v>
      </c>
      <c r="K675" s="29" t="s">
        <v>24</v>
      </c>
      <c r="L675" s="29" t="s">
        <v>1005</v>
      </c>
      <c r="M675" s="89" t="s">
        <v>25</v>
      </c>
      <c r="N675" s="29" t="s">
        <v>26</v>
      </c>
    </row>
    <row r="676" spans="1:14" x14ac:dyDescent="0.25">
      <c r="A676" s="92">
        <v>43175</v>
      </c>
      <c r="B676" s="29" t="s">
        <v>399</v>
      </c>
      <c r="C676" s="89" t="s">
        <v>21</v>
      </c>
      <c r="D676" s="94" t="s">
        <v>22</v>
      </c>
      <c r="E676" s="87"/>
      <c r="F676" s="87">
        <v>700</v>
      </c>
      <c r="G676" s="107">
        <f t="shared" si="20"/>
        <v>1.3247640027555092</v>
      </c>
      <c r="H676" s="106">
        <v>528.39599999999996</v>
      </c>
      <c r="I676" s="96">
        <f t="shared" si="21"/>
        <v>13535953</v>
      </c>
      <c r="J676" s="29" t="s">
        <v>244</v>
      </c>
      <c r="K676" s="29" t="s">
        <v>24</v>
      </c>
      <c r="L676" s="29" t="s">
        <v>1005</v>
      </c>
      <c r="M676" s="89" t="s">
        <v>25</v>
      </c>
      <c r="N676" s="29" t="s">
        <v>26</v>
      </c>
    </row>
    <row r="677" spans="1:14" x14ac:dyDescent="0.25">
      <c r="A677" s="92">
        <v>43175</v>
      </c>
      <c r="B677" s="29" t="s">
        <v>400</v>
      </c>
      <c r="C677" s="89" t="s">
        <v>21</v>
      </c>
      <c r="D677" s="94" t="s">
        <v>22</v>
      </c>
      <c r="E677" s="87"/>
      <c r="F677" s="87">
        <v>700</v>
      </c>
      <c r="G677" s="107">
        <f t="shared" si="20"/>
        <v>1.3247640027555092</v>
      </c>
      <c r="H677" s="106">
        <v>528.39599999999996</v>
      </c>
      <c r="I677" s="96">
        <f t="shared" si="21"/>
        <v>13535253</v>
      </c>
      <c r="J677" s="29" t="s">
        <v>244</v>
      </c>
      <c r="K677" s="29" t="s">
        <v>24</v>
      </c>
      <c r="L677" s="29" t="s">
        <v>1005</v>
      </c>
      <c r="M677" s="89" t="s">
        <v>25</v>
      </c>
      <c r="N677" s="29" t="s">
        <v>26</v>
      </c>
    </row>
    <row r="678" spans="1:14" x14ac:dyDescent="0.25">
      <c r="A678" s="92">
        <v>43175</v>
      </c>
      <c r="B678" s="29" t="s">
        <v>401</v>
      </c>
      <c r="C678" s="89" t="s">
        <v>21</v>
      </c>
      <c r="D678" s="94" t="s">
        <v>22</v>
      </c>
      <c r="E678" s="87"/>
      <c r="F678" s="87">
        <v>2000</v>
      </c>
      <c r="G678" s="107">
        <f t="shared" si="20"/>
        <v>3.7850400078728836</v>
      </c>
      <c r="H678" s="106">
        <v>528.39599999999996</v>
      </c>
      <c r="I678" s="96">
        <f t="shared" si="21"/>
        <v>13533253</v>
      </c>
      <c r="J678" s="29" t="s">
        <v>244</v>
      </c>
      <c r="K678" s="29" t="s">
        <v>24</v>
      </c>
      <c r="L678" s="29" t="s">
        <v>1005</v>
      </c>
      <c r="M678" s="89" t="s">
        <v>25</v>
      </c>
      <c r="N678" s="29" t="s">
        <v>26</v>
      </c>
    </row>
    <row r="679" spans="1:14" s="114" customFormat="1" x14ac:dyDescent="0.25">
      <c r="A679" s="92">
        <v>43175</v>
      </c>
      <c r="B679" s="29" t="s">
        <v>944</v>
      </c>
      <c r="C679" s="89" t="s">
        <v>43</v>
      </c>
      <c r="D679" s="94" t="s">
        <v>22</v>
      </c>
      <c r="E679" s="87"/>
      <c r="F679" s="87">
        <v>30000</v>
      </c>
      <c r="G679" s="107">
        <f t="shared" si="20"/>
        <v>56.775600118093251</v>
      </c>
      <c r="H679" s="106">
        <v>528.39599999999996</v>
      </c>
      <c r="I679" s="96">
        <f t="shared" si="21"/>
        <v>13503253</v>
      </c>
      <c r="J679" s="29" t="s">
        <v>244</v>
      </c>
      <c r="K679" s="29">
        <v>32</v>
      </c>
      <c r="L679" s="29" t="s">
        <v>1005</v>
      </c>
      <c r="M679" s="89" t="s">
        <v>25</v>
      </c>
      <c r="N679" s="29" t="s">
        <v>34</v>
      </c>
    </row>
    <row r="680" spans="1:14" x14ac:dyDescent="0.25">
      <c r="A680" s="92">
        <v>43175</v>
      </c>
      <c r="B680" s="29" t="s">
        <v>402</v>
      </c>
      <c r="C680" s="89" t="s">
        <v>43</v>
      </c>
      <c r="D680" s="94" t="s">
        <v>22</v>
      </c>
      <c r="E680" s="87"/>
      <c r="F680" s="87">
        <v>20000</v>
      </c>
      <c r="G680" s="107">
        <f t="shared" si="20"/>
        <v>37.850400078728832</v>
      </c>
      <c r="H680" s="106">
        <v>528.39599999999996</v>
      </c>
      <c r="I680" s="96">
        <f t="shared" si="21"/>
        <v>13483253</v>
      </c>
      <c r="J680" s="29" t="s">
        <v>244</v>
      </c>
      <c r="K680" s="29" t="s">
        <v>24</v>
      </c>
      <c r="L680" s="29" t="s">
        <v>1005</v>
      </c>
      <c r="M680" s="89" t="s">
        <v>25</v>
      </c>
      <c r="N680" s="29" t="s">
        <v>26</v>
      </c>
    </row>
    <row r="681" spans="1:14" x14ac:dyDescent="0.25">
      <c r="A681" s="92">
        <v>43175</v>
      </c>
      <c r="B681" s="29" t="s">
        <v>462</v>
      </c>
      <c r="C681" s="89" t="s">
        <v>21</v>
      </c>
      <c r="D681" s="29" t="s">
        <v>218</v>
      </c>
      <c r="E681" s="87"/>
      <c r="F681" s="87">
        <v>1000</v>
      </c>
      <c r="G681" s="107">
        <f t="shared" si="20"/>
        <v>1.8925200039364418</v>
      </c>
      <c r="H681" s="106">
        <v>528.39599999999996</v>
      </c>
      <c r="I681" s="96">
        <f t="shared" si="21"/>
        <v>13482253</v>
      </c>
      <c r="J681" s="29" t="s">
        <v>256</v>
      </c>
      <c r="K681" s="29" t="s">
        <v>24</v>
      </c>
      <c r="L681" s="29" t="s">
        <v>1005</v>
      </c>
      <c r="M681" s="89" t="s">
        <v>25</v>
      </c>
      <c r="N681" s="89" t="s">
        <v>26</v>
      </c>
    </row>
    <row r="682" spans="1:14" x14ac:dyDescent="0.25">
      <c r="A682" s="92">
        <v>43175</v>
      </c>
      <c r="B682" s="29" t="s">
        <v>463</v>
      </c>
      <c r="C682" s="89" t="s">
        <v>21</v>
      </c>
      <c r="D682" s="29" t="s">
        <v>218</v>
      </c>
      <c r="E682" s="87"/>
      <c r="F682" s="87">
        <v>1000</v>
      </c>
      <c r="G682" s="107">
        <f t="shared" si="20"/>
        <v>1.8925200039364418</v>
      </c>
      <c r="H682" s="106">
        <v>528.39599999999996</v>
      </c>
      <c r="I682" s="96">
        <f t="shared" si="21"/>
        <v>13481253</v>
      </c>
      <c r="J682" s="29" t="s">
        <v>256</v>
      </c>
      <c r="K682" s="29" t="s">
        <v>24</v>
      </c>
      <c r="L682" s="29" t="s">
        <v>1005</v>
      </c>
      <c r="M682" s="89" t="s">
        <v>25</v>
      </c>
      <c r="N682" s="89" t="s">
        <v>26</v>
      </c>
    </row>
    <row r="683" spans="1:14" x14ac:dyDescent="0.25">
      <c r="A683" s="92">
        <v>43175</v>
      </c>
      <c r="B683" s="29" t="s">
        <v>436</v>
      </c>
      <c r="C683" s="89" t="s">
        <v>21</v>
      </c>
      <c r="D683" s="29" t="s">
        <v>218</v>
      </c>
      <c r="E683" s="87"/>
      <c r="F683" s="87">
        <v>1000</v>
      </c>
      <c r="G683" s="107">
        <f t="shared" si="20"/>
        <v>1.8925200039364418</v>
      </c>
      <c r="H683" s="106">
        <v>528.39599999999996</v>
      </c>
      <c r="I683" s="96">
        <f t="shared" si="21"/>
        <v>13480253</v>
      </c>
      <c r="J683" s="29" t="s">
        <v>256</v>
      </c>
      <c r="K683" s="29" t="s">
        <v>24</v>
      </c>
      <c r="L683" s="29" t="s">
        <v>1005</v>
      </c>
      <c r="M683" s="89" t="s">
        <v>25</v>
      </c>
      <c r="N683" s="89" t="s">
        <v>26</v>
      </c>
    </row>
    <row r="684" spans="1:14" x14ac:dyDescent="0.25">
      <c r="A684" s="92">
        <v>43175</v>
      </c>
      <c r="B684" s="29" t="s">
        <v>459</v>
      </c>
      <c r="C684" s="89" t="s">
        <v>21</v>
      </c>
      <c r="D684" s="29" t="s">
        <v>218</v>
      </c>
      <c r="E684" s="87"/>
      <c r="F684" s="87">
        <v>1000</v>
      </c>
      <c r="G684" s="107">
        <f t="shared" si="20"/>
        <v>1.8925200039364418</v>
      </c>
      <c r="H684" s="106">
        <v>528.39599999999996</v>
      </c>
      <c r="I684" s="96">
        <f t="shared" si="21"/>
        <v>13479253</v>
      </c>
      <c r="J684" s="29" t="s">
        <v>256</v>
      </c>
      <c r="K684" s="29" t="s">
        <v>24</v>
      </c>
      <c r="L684" s="29" t="s">
        <v>1005</v>
      </c>
      <c r="M684" s="89" t="s">
        <v>25</v>
      </c>
      <c r="N684" s="89" t="s">
        <v>26</v>
      </c>
    </row>
    <row r="685" spans="1:14" x14ac:dyDescent="0.25">
      <c r="A685" s="92">
        <v>43175</v>
      </c>
      <c r="B685" s="29" t="s">
        <v>464</v>
      </c>
      <c r="C685" s="89" t="s">
        <v>21</v>
      </c>
      <c r="D685" s="29" t="s">
        <v>218</v>
      </c>
      <c r="E685" s="87"/>
      <c r="F685" s="87">
        <v>1000</v>
      </c>
      <c r="G685" s="107">
        <f t="shared" si="20"/>
        <v>1.8925200039364418</v>
      </c>
      <c r="H685" s="106">
        <v>528.39599999999996</v>
      </c>
      <c r="I685" s="96">
        <f t="shared" si="21"/>
        <v>13478253</v>
      </c>
      <c r="J685" s="29" t="s">
        <v>256</v>
      </c>
      <c r="K685" s="29" t="s">
        <v>24</v>
      </c>
      <c r="L685" s="29" t="s">
        <v>1005</v>
      </c>
      <c r="M685" s="89" t="s">
        <v>25</v>
      </c>
      <c r="N685" s="89" t="s">
        <v>26</v>
      </c>
    </row>
    <row r="686" spans="1:14" x14ac:dyDescent="0.25">
      <c r="A686" s="92">
        <v>43175</v>
      </c>
      <c r="B686" s="29" t="s">
        <v>465</v>
      </c>
      <c r="C686" s="89" t="s">
        <v>21</v>
      </c>
      <c r="D686" s="29" t="s">
        <v>218</v>
      </c>
      <c r="E686" s="87"/>
      <c r="F686" s="87">
        <v>1000</v>
      </c>
      <c r="G686" s="107">
        <f t="shared" si="20"/>
        <v>1.8925200039364418</v>
      </c>
      <c r="H686" s="106">
        <v>528.39599999999996</v>
      </c>
      <c r="I686" s="96">
        <f t="shared" si="21"/>
        <v>13477253</v>
      </c>
      <c r="J686" s="29" t="s">
        <v>256</v>
      </c>
      <c r="K686" s="29" t="s">
        <v>24</v>
      </c>
      <c r="L686" s="29" t="s">
        <v>1005</v>
      </c>
      <c r="M686" s="89" t="s">
        <v>25</v>
      </c>
      <c r="N686" s="89" t="s">
        <v>26</v>
      </c>
    </row>
    <row r="687" spans="1:14" x14ac:dyDescent="0.25">
      <c r="A687" s="92">
        <v>43175</v>
      </c>
      <c r="B687" s="29" t="s">
        <v>466</v>
      </c>
      <c r="C687" s="89" t="s">
        <v>21</v>
      </c>
      <c r="D687" s="29" t="s">
        <v>218</v>
      </c>
      <c r="E687" s="87"/>
      <c r="F687" s="87">
        <v>1000</v>
      </c>
      <c r="G687" s="107">
        <f t="shared" si="20"/>
        <v>1.8925200039364418</v>
      </c>
      <c r="H687" s="106">
        <v>528.39599999999996</v>
      </c>
      <c r="I687" s="96">
        <f t="shared" si="21"/>
        <v>13476253</v>
      </c>
      <c r="J687" s="29" t="s">
        <v>256</v>
      </c>
      <c r="K687" s="29" t="s">
        <v>24</v>
      </c>
      <c r="L687" s="29" t="s">
        <v>1005</v>
      </c>
      <c r="M687" s="89" t="s">
        <v>25</v>
      </c>
      <c r="N687" s="89" t="s">
        <v>26</v>
      </c>
    </row>
    <row r="688" spans="1:14" x14ac:dyDescent="0.25">
      <c r="A688" s="92">
        <v>43175</v>
      </c>
      <c r="B688" s="29" t="s">
        <v>467</v>
      </c>
      <c r="C688" s="89" t="s">
        <v>21</v>
      </c>
      <c r="D688" s="29" t="s">
        <v>218</v>
      </c>
      <c r="E688" s="87"/>
      <c r="F688" s="87">
        <v>1000</v>
      </c>
      <c r="G688" s="107">
        <f t="shared" si="20"/>
        <v>1.8925200039364418</v>
      </c>
      <c r="H688" s="106">
        <v>528.39599999999996</v>
      </c>
      <c r="I688" s="96">
        <f t="shared" si="21"/>
        <v>13475253</v>
      </c>
      <c r="J688" s="29" t="s">
        <v>256</v>
      </c>
      <c r="K688" s="29" t="s">
        <v>24</v>
      </c>
      <c r="L688" s="29" t="s">
        <v>1005</v>
      </c>
      <c r="M688" s="89" t="s">
        <v>25</v>
      </c>
      <c r="N688" s="89" t="s">
        <v>26</v>
      </c>
    </row>
    <row r="689" spans="1:14" x14ac:dyDescent="0.25">
      <c r="A689" s="92">
        <v>43175</v>
      </c>
      <c r="B689" s="29" t="s">
        <v>453</v>
      </c>
      <c r="C689" s="89" t="s">
        <v>21</v>
      </c>
      <c r="D689" s="29" t="s">
        <v>218</v>
      </c>
      <c r="E689" s="87"/>
      <c r="F689" s="87">
        <v>1000</v>
      </c>
      <c r="G689" s="107">
        <f t="shared" si="20"/>
        <v>1.8925200039364418</v>
      </c>
      <c r="H689" s="106">
        <v>528.39599999999996</v>
      </c>
      <c r="I689" s="96">
        <f t="shared" si="21"/>
        <v>13474253</v>
      </c>
      <c r="J689" s="29" t="s">
        <v>256</v>
      </c>
      <c r="K689" s="29" t="s">
        <v>24</v>
      </c>
      <c r="L689" s="29" t="s">
        <v>1005</v>
      </c>
      <c r="M689" s="89" t="s">
        <v>25</v>
      </c>
      <c r="N689" s="89" t="s">
        <v>26</v>
      </c>
    </row>
    <row r="690" spans="1:14" x14ac:dyDescent="0.25">
      <c r="A690" s="92">
        <v>43175</v>
      </c>
      <c r="B690" s="29" t="s">
        <v>614</v>
      </c>
      <c r="C690" s="89" t="s">
        <v>21</v>
      </c>
      <c r="D690" s="29" t="s">
        <v>225</v>
      </c>
      <c r="E690" s="87"/>
      <c r="F690" s="88">
        <v>2000</v>
      </c>
      <c r="G690" s="107">
        <f t="shared" si="20"/>
        <v>3.7850400078728836</v>
      </c>
      <c r="H690" s="106">
        <v>528.39599999999996</v>
      </c>
      <c r="I690" s="96">
        <f t="shared" si="21"/>
        <v>13472253</v>
      </c>
      <c r="J690" s="29" t="s">
        <v>228</v>
      </c>
      <c r="K690" s="29" t="s">
        <v>24</v>
      </c>
      <c r="L690" s="29" t="s">
        <v>1004</v>
      </c>
      <c r="M690" s="89" t="s">
        <v>25</v>
      </c>
      <c r="N690" s="29" t="s">
        <v>590</v>
      </c>
    </row>
    <row r="691" spans="1:14" x14ac:dyDescent="0.25">
      <c r="A691" s="92">
        <v>43175</v>
      </c>
      <c r="B691" s="89" t="s">
        <v>676</v>
      </c>
      <c r="C691" s="89" t="s">
        <v>43</v>
      </c>
      <c r="D691" s="94" t="s">
        <v>22</v>
      </c>
      <c r="E691" s="96"/>
      <c r="F691" s="96">
        <v>30000</v>
      </c>
      <c r="G691" s="107">
        <f t="shared" si="20"/>
        <v>56.775600118093251</v>
      </c>
      <c r="H691" s="106">
        <v>528.39599999999996</v>
      </c>
      <c r="I691" s="96">
        <f t="shared" si="21"/>
        <v>13442253</v>
      </c>
      <c r="J691" s="89" t="s">
        <v>98</v>
      </c>
      <c r="K691" s="89" t="s">
        <v>648</v>
      </c>
      <c r="L691" s="29" t="s">
        <v>1005</v>
      </c>
      <c r="M691" s="89" t="s">
        <v>25</v>
      </c>
      <c r="N691" s="89" t="s">
        <v>26</v>
      </c>
    </row>
    <row r="692" spans="1:14" x14ac:dyDescent="0.25">
      <c r="A692" s="92">
        <v>43175</v>
      </c>
      <c r="B692" s="89" t="s">
        <v>677</v>
      </c>
      <c r="C692" s="89" t="s">
        <v>21</v>
      </c>
      <c r="D692" s="94" t="s">
        <v>22</v>
      </c>
      <c r="E692" s="96"/>
      <c r="F692" s="96">
        <v>1000</v>
      </c>
      <c r="G692" s="107">
        <f t="shared" si="20"/>
        <v>1.8925200039364418</v>
      </c>
      <c r="H692" s="106">
        <v>528.39599999999996</v>
      </c>
      <c r="I692" s="96">
        <f t="shared" si="21"/>
        <v>13441253</v>
      </c>
      <c r="J692" s="89" t="s">
        <v>98</v>
      </c>
      <c r="K692" s="89" t="s">
        <v>648</v>
      </c>
      <c r="L692" s="29" t="s">
        <v>1005</v>
      </c>
      <c r="M692" s="89" t="s">
        <v>25</v>
      </c>
      <c r="N692" s="89" t="s">
        <v>26</v>
      </c>
    </row>
    <row r="693" spans="1:14" x14ac:dyDescent="0.25">
      <c r="A693" s="92">
        <v>43175</v>
      </c>
      <c r="B693" s="89" t="s">
        <v>678</v>
      </c>
      <c r="C693" s="89" t="s">
        <v>21</v>
      </c>
      <c r="D693" s="94" t="s">
        <v>22</v>
      </c>
      <c r="E693" s="96"/>
      <c r="F693" s="96">
        <v>1500</v>
      </c>
      <c r="G693" s="107">
        <f t="shared" si="20"/>
        <v>2.8387800059046628</v>
      </c>
      <c r="H693" s="106">
        <v>528.39599999999996</v>
      </c>
      <c r="I693" s="96">
        <f t="shared" si="21"/>
        <v>13439753</v>
      </c>
      <c r="J693" s="89" t="s">
        <v>98</v>
      </c>
      <c r="K693" s="89" t="s">
        <v>648</v>
      </c>
      <c r="L693" s="29" t="s">
        <v>1005</v>
      </c>
      <c r="M693" s="89" t="s">
        <v>25</v>
      </c>
      <c r="N693" s="89" t="s">
        <v>26</v>
      </c>
    </row>
    <row r="694" spans="1:14" x14ac:dyDescent="0.25">
      <c r="A694" s="92">
        <v>43175</v>
      </c>
      <c r="B694" s="29" t="s">
        <v>780</v>
      </c>
      <c r="C694" s="89" t="s">
        <v>21</v>
      </c>
      <c r="D694" s="94" t="s">
        <v>22</v>
      </c>
      <c r="E694" s="87"/>
      <c r="F694" s="87">
        <v>300</v>
      </c>
      <c r="G694" s="107">
        <f t="shared" si="20"/>
        <v>0.5677560011809325</v>
      </c>
      <c r="H694" s="106">
        <v>528.39599999999996</v>
      </c>
      <c r="I694" s="96">
        <f t="shared" si="21"/>
        <v>13439453</v>
      </c>
      <c r="J694" s="29" t="s">
        <v>251</v>
      </c>
      <c r="K694" s="29" t="s">
        <v>24</v>
      </c>
      <c r="L694" s="29" t="s">
        <v>1005</v>
      </c>
      <c r="M694" s="89" t="s">
        <v>25</v>
      </c>
      <c r="N694" s="89" t="s">
        <v>26</v>
      </c>
    </row>
    <row r="695" spans="1:14" x14ac:dyDescent="0.25">
      <c r="A695" s="92">
        <v>43175</v>
      </c>
      <c r="B695" s="29" t="s">
        <v>410</v>
      </c>
      <c r="C695" s="29" t="s">
        <v>63</v>
      </c>
      <c r="D695" s="94" t="s">
        <v>22</v>
      </c>
      <c r="E695" s="87"/>
      <c r="F695" s="87">
        <v>2000</v>
      </c>
      <c r="G695" s="107">
        <f t="shared" si="20"/>
        <v>3.7850400078728836</v>
      </c>
      <c r="H695" s="106">
        <v>528.39599999999996</v>
      </c>
      <c r="I695" s="96">
        <f t="shared" si="21"/>
        <v>13437453</v>
      </c>
      <c r="J695" s="29" t="s">
        <v>251</v>
      </c>
      <c r="K695" s="29" t="s">
        <v>24</v>
      </c>
      <c r="L695" s="29" t="s">
        <v>1005</v>
      </c>
      <c r="M695" s="89" t="s">
        <v>25</v>
      </c>
      <c r="N695" s="89" t="s">
        <v>26</v>
      </c>
    </row>
    <row r="696" spans="1:14" x14ac:dyDescent="0.25">
      <c r="A696" s="92">
        <v>43175</v>
      </c>
      <c r="B696" s="29" t="s">
        <v>781</v>
      </c>
      <c r="C696" s="89" t="s">
        <v>21</v>
      </c>
      <c r="D696" s="94" t="s">
        <v>22</v>
      </c>
      <c r="E696" s="87"/>
      <c r="F696" s="87">
        <v>300</v>
      </c>
      <c r="G696" s="107">
        <f t="shared" si="20"/>
        <v>0.5677560011809325</v>
      </c>
      <c r="H696" s="106">
        <v>528.39599999999996</v>
      </c>
      <c r="I696" s="96">
        <f t="shared" si="21"/>
        <v>13437153</v>
      </c>
      <c r="J696" s="29" t="s">
        <v>251</v>
      </c>
      <c r="K696" s="29" t="s">
        <v>24</v>
      </c>
      <c r="L696" s="29" t="s">
        <v>1005</v>
      </c>
      <c r="M696" s="89" t="s">
        <v>25</v>
      </c>
      <c r="N696" s="89" t="s">
        <v>26</v>
      </c>
    </row>
    <row r="697" spans="1:14" x14ac:dyDescent="0.25">
      <c r="A697" s="92">
        <v>43175</v>
      </c>
      <c r="B697" s="29" t="s">
        <v>775</v>
      </c>
      <c r="C697" s="89" t="s">
        <v>21</v>
      </c>
      <c r="D697" s="94" t="s">
        <v>22</v>
      </c>
      <c r="E697" s="87"/>
      <c r="F697" s="87">
        <v>300</v>
      </c>
      <c r="G697" s="107">
        <f t="shared" si="20"/>
        <v>0.5677560011809325</v>
      </c>
      <c r="H697" s="106">
        <v>528.39599999999996</v>
      </c>
      <c r="I697" s="96">
        <f t="shared" si="21"/>
        <v>13436853</v>
      </c>
      <c r="J697" s="29" t="s">
        <v>251</v>
      </c>
      <c r="K697" s="29" t="s">
        <v>24</v>
      </c>
      <c r="L697" s="29" t="s">
        <v>1005</v>
      </c>
      <c r="M697" s="89" t="s">
        <v>25</v>
      </c>
      <c r="N697" s="89" t="s">
        <v>26</v>
      </c>
    </row>
    <row r="698" spans="1:14" s="114" customFormat="1" x14ac:dyDescent="0.25">
      <c r="A698" s="92">
        <v>43175</v>
      </c>
      <c r="B698" s="29" t="s">
        <v>783</v>
      </c>
      <c r="C698" s="89" t="s">
        <v>43</v>
      </c>
      <c r="D698" s="94" t="s">
        <v>22</v>
      </c>
      <c r="E698" s="87"/>
      <c r="F698" s="87">
        <v>60000</v>
      </c>
      <c r="G698" s="107">
        <f t="shared" si="20"/>
        <v>113.5512002361865</v>
      </c>
      <c r="H698" s="106">
        <v>528.39599999999996</v>
      </c>
      <c r="I698" s="96">
        <f t="shared" si="21"/>
        <v>13376853</v>
      </c>
      <c r="J698" s="29" t="s">
        <v>251</v>
      </c>
      <c r="K698" s="29">
        <v>1</v>
      </c>
      <c r="L698" s="29" t="s">
        <v>1005</v>
      </c>
      <c r="M698" s="89" t="s">
        <v>25</v>
      </c>
      <c r="N698" s="89" t="s">
        <v>34</v>
      </c>
    </row>
    <row r="699" spans="1:14" x14ac:dyDescent="0.25">
      <c r="A699" s="92">
        <v>43175</v>
      </c>
      <c r="B699" s="29" t="s">
        <v>784</v>
      </c>
      <c r="C699" s="89" t="s">
        <v>43</v>
      </c>
      <c r="D699" s="94" t="s">
        <v>22</v>
      </c>
      <c r="E699" s="87"/>
      <c r="F699" s="87">
        <v>50000</v>
      </c>
      <c r="G699" s="107">
        <f t="shared" si="20"/>
        <v>94.626000196822091</v>
      </c>
      <c r="H699" s="106">
        <v>528.39599999999996</v>
      </c>
      <c r="I699" s="96">
        <f t="shared" si="21"/>
        <v>13326853</v>
      </c>
      <c r="J699" s="29" t="s">
        <v>251</v>
      </c>
      <c r="K699" s="29" t="s">
        <v>24</v>
      </c>
      <c r="L699" s="29" t="s">
        <v>1005</v>
      </c>
      <c r="M699" s="89" t="s">
        <v>25</v>
      </c>
      <c r="N699" s="89" t="s">
        <v>26</v>
      </c>
    </row>
    <row r="700" spans="1:14" x14ac:dyDescent="0.25">
      <c r="A700" s="92">
        <v>43175</v>
      </c>
      <c r="B700" s="29" t="s">
        <v>785</v>
      </c>
      <c r="C700" s="89" t="s">
        <v>21</v>
      </c>
      <c r="D700" s="94" t="s">
        <v>22</v>
      </c>
      <c r="E700" s="87"/>
      <c r="F700" s="87">
        <v>1500</v>
      </c>
      <c r="G700" s="107">
        <f t="shared" si="20"/>
        <v>2.8387800059046628</v>
      </c>
      <c r="H700" s="106">
        <v>528.39599999999996</v>
      </c>
      <c r="I700" s="96">
        <f t="shared" si="21"/>
        <v>13325353</v>
      </c>
      <c r="J700" s="29" t="s">
        <v>251</v>
      </c>
      <c r="K700" s="29" t="s">
        <v>24</v>
      </c>
      <c r="L700" s="29" t="s">
        <v>1005</v>
      </c>
      <c r="M700" s="89" t="s">
        <v>25</v>
      </c>
      <c r="N700" s="89" t="s">
        <v>26</v>
      </c>
    </row>
    <row r="701" spans="1:14" x14ac:dyDescent="0.25">
      <c r="A701" s="92">
        <v>43175</v>
      </c>
      <c r="B701" s="29" t="s">
        <v>780</v>
      </c>
      <c r="C701" s="89" t="s">
        <v>21</v>
      </c>
      <c r="D701" s="94" t="s">
        <v>22</v>
      </c>
      <c r="E701" s="87"/>
      <c r="F701" s="87">
        <v>300</v>
      </c>
      <c r="G701" s="107">
        <f t="shared" si="20"/>
        <v>0.5677560011809325</v>
      </c>
      <c r="H701" s="106">
        <v>528.39599999999996</v>
      </c>
      <c r="I701" s="96">
        <f t="shared" si="21"/>
        <v>13325053</v>
      </c>
      <c r="J701" s="29" t="s">
        <v>251</v>
      </c>
      <c r="K701" s="29" t="s">
        <v>24</v>
      </c>
      <c r="L701" s="29" t="s">
        <v>1005</v>
      </c>
      <c r="M701" s="89" t="s">
        <v>25</v>
      </c>
      <c r="N701" s="89" t="s">
        <v>26</v>
      </c>
    </row>
    <row r="702" spans="1:14" x14ac:dyDescent="0.25">
      <c r="A702" s="92">
        <v>43175</v>
      </c>
      <c r="B702" s="29" t="s">
        <v>786</v>
      </c>
      <c r="C702" s="89" t="s">
        <v>21</v>
      </c>
      <c r="D702" s="94" t="s">
        <v>22</v>
      </c>
      <c r="E702" s="87"/>
      <c r="F702" s="87">
        <v>300</v>
      </c>
      <c r="G702" s="107">
        <f t="shared" si="20"/>
        <v>0.5677560011809325</v>
      </c>
      <c r="H702" s="106">
        <v>528.39599999999996</v>
      </c>
      <c r="I702" s="96">
        <f t="shared" si="21"/>
        <v>13324753</v>
      </c>
      <c r="J702" s="29" t="s">
        <v>251</v>
      </c>
      <c r="K702" s="29" t="s">
        <v>24</v>
      </c>
      <c r="L702" s="29" t="s">
        <v>1005</v>
      </c>
      <c r="M702" s="89" t="s">
        <v>25</v>
      </c>
      <c r="N702" s="89" t="s">
        <v>26</v>
      </c>
    </row>
    <row r="703" spans="1:14" x14ac:dyDescent="0.25">
      <c r="A703" s="92">
        <v>43175</v>
      </c>
      <c r="B703" s="29" t="s">
        <v>410</v>
      </c>
      <c r="C703" s="29" t="s">
        <v>63</v>
      </c>
      <c r="D703" s="94" t="s">
        <v>22</v>
      </c>
      <c r="E703" s="87"/>
      <c r="F703" s="87">
        <v>2000</v>
      </c>
      <c r="G703" s="107">
        <f t="shared" si="20"/>
        <v>3.7850400078728836</v>
      </c>
      <c r="H703" s="106">
        <v>528.39599999999996</v>
      </c>
      <c r="I703" s="96">
        <f t="shared" si="21"/>
        <v>13322753</v>
      </c>
      <c r="J703" s="29" t="s">
        <v>251</v>
      </c>
      <c r="K703" s="29" t="s">
        <v>24</v>
      </c>
      <c r="L703" s="29" t="s">
        <v>1005</v>
      </c>
      <c r="M703" s="89" t="s">
        <v>25</v>
      </c>
      <c r="N703" s="89" t="s">
        <v>26</v>
      </c>
    </row>
    <row r="704" spans="1:14" x14ac:dyDescent="0.25">
      <c r="A704" s="92">
        <v>43175</v>
      </c>
      <c r="B704" s="29" t="s">
        <v>787</v>
      </c>
      <c r="C704" s="89" t="s">
        <v>21</v>
      </c>
      <c r="D704" s="94" t="s">
        <v>22</v>
      </c>
      <c r="E704" s="87"/>
      <c r="F704" s="87">
        <v>300</v>
      </c>
      <c r="G704" s="107">
        <f t="shared" si="20"/>
        <v>0.5677560011809325</v>
      </c>
      <c r="H704" s="106">
        <v>528.39599999999996</v>
      </c>
      <c r="I704" s="96">
        <f t="shared" si="21"/>
        <v>13322453</v>
      </c>
      <c r="J704" s="29" t="s">
        <v>251</v>
      </c>
      <c r="K704" s="29" t="s">
        <v>24</v>
      </c>
      <c r="L704" s="29" t="s">
        <v>1005</v>
      </c>
      <c r="M704" s="89" t="s">
        <v>25</v>
      </c>
      <c r="N704" s="89" t="s">
        <v>26</v>
      </c>
    </row>
    <row r="705" spans="1:14" x14ac:dyDescent="0.25">
      <c r="A705" s="92">
        <v>43175</v>
      </c>
      <c r="B705" s="29" t="s">
        <v>775</v>
      </c>
      <c r="C705" s="89" t="s">
        <v>21</v>
      </c>
      <c r="D705" s="94" t="s">
        <v>22</v>
      </c>
      <c r="E705" s="87"/>
      <c r="F705" s="87">
        <v>300</v>
      </c>
      <c r="G705" s="107">
        <f t="shared" si="20"/>
        <v>0.5677560011809325</v>
      </c>
      <c r="H705" s="106">
        <v>528.39599999999996</v>
      </c>
      <c r="I705" s="96">
        <f t="shared" si="21"/>
        <v>13322153</v>
      </c>
      <c r="J705" s="29" t="s">
        <v>251</v>
      </c>
      <c r="K705" s="29" t="s">
        <v>24</v>
      </c>
      <c r="L705" s="29" t="s">
        <v>1005</v>
      </c>
      <c r="M705" s="89" t="s">
        <v>25</v>
      </c>
      <c r="N705" s="89" t="s">
        <v>26</v>
      </c>
    </row>
    <row r="706" spans="1:14" s="114" customFormat="1" x14ac:dyDescent="0.25">
      <c r="A706" s="92">
        <v>43175</v>
      </c>
      <c r="B706" s="29" t="s">
        <v>876</v>
      </c>
      <c r="C706" s="29" t="s">
        <v>179</v>
      </c>
      <c r="D706" s="29" t="s">
        <v>218</v>
      </c>
      <c r="E706" s="90"/>
      <c r="F706" s="87">
        <v>200000</v>
      </c>
      <c r="G706" s="107">
        <f t="shared" si="20"/>
        <v>378.50400078728836</v>
      </c>
      <c r="H706" s="106">
        <v>528.39599999999996</v>
      </c>
      <c r="I706" s="96">
        <f t="shared" si="21"/>
        <v>13122153</v>
      </c>
      <c r="J706" s="97" t="s">
        <v>253</v>
      </c>
      <c r="K706" s="29">
        <v>3593733</v>
      </c>
      <c r="L706" s="29" t="s">
        <v>1005</v>
      </c>
      <c r="M706" s="89" t="s">
        <v>25</v>
      </c>
      <c r="N706" s="89" t="s">
        <v>34</v>
      </c>
    </row>
    <row r="707" spans="1:14" s="114" customFormat="1" x14ac:dyDescent="0.25">
      <c r="A707" s="92">
        <v>43175</v>
      </c>
      <c r="B707" s="29" t="s">
        <v>877</v>
      </c>
      <c r="C707" s="97" t="s">
        <v>908</v>
      </c>
      <c r="D707" s="29" t="s">
        <v>53</v>
      </c>
      <c r="E707" s="90"/>
      <c r="F707" s="87">
        <v>3401</v>
      </c>
      <c r="G707" s="107">
        <f t="shared" si="20"/>
        <v>6.4364605333878382</v>
      </c>
      <c r="H707" s="106">
        <v>528.39599999999996</v>
      </c>
      <c r="I707" s="96">
        <f t="shared" si="21"/>
        <v>13118752</v>
      </c>
      <c r="J707" s="97" t="s">
        <v>253</v>
      </c>
      <c r="K707" s="29">
        <v>3593733</v>
      </c>
      <c r="L707" s="29" t="s">
        <v>1004</v>
      </c>
      <c r="M707" s="89" t="s">
        <v>25</v>
      </c>
      <c r="N707" s="89" t="s">
        <v>34</v>
      </c>
    </row>
    <row r="708" spans="1:14" s="114" customFormat="1" x14ac:dyDescent="0.25">
      <c r="A708" s="92">
        <v>43175</v>
      </c>
      <c r="B708" s="29" t="s">
        <v>878</v>
      </c>
      <c r="C708" s="97" t="s">
        <v>908</v>
      </c>
      <c r="D708" s="29" t="s">
        <v>53</v>
      </c>
      <c r="E708" s="90"/>
      <c r="F708" s="87">
        <v>3401</v>
      </c>
      <c r="G708" s="107">
        <f t="shared" si="20"/>
        <v>6.4364605333878382</v>
      </c>
      <c r="H708" s="106">
        <v>528.39599999999996</v>
      </c>
      <c r="I708" s="96">
        <f t="shared" si="21"/>
        <v>13115351</v>
      </c>
      <c r="J708" s="97" t="s">
        <v>253</v>
      </c>
      <c r="K708" s="29">
        <v>3593735</v>
      </c>
      <c r="L708" s="29" t="s">
        <v>1004</v>
      </c>
      <c r="M708" s="89" t="s">
        <v>25</v>
      </c>
      <c r="N708" s="89" t="s">
        <v>34</v>
      </c>
    </row>
    <row r="709" spans="1:14" x14ac:dyDescent="0.25">
      <c r="A709" s="92">
        <v>43176</v>
      </c>
      <c r="B709" s="89" t="s">
        <v>203</v>
      </c>
      <c r="C709" s="89" t="s">
        <v>21</v>
      </c>
      <c r="D709" s="94" t="s">
        <v>22</v>
      </c>
      <c r="E709" s="87"/>
      <c r="F709" s="87">
        <v>1000</v>
      </c>
      <c r="G709" s="107">
        <f t="shared" si="20"/>
        <v>1.8925200039364418</v>
      </c>
      <c r="H709" s="106">
        <v>528.39599999999996</v>
      </c>
      <c r="I709" s="96">
        <f t="shared" si="21"/>
        <v>13114351</v>
      </c>
      <c r="J709" s="89" t="s">
        <v>164</v>
      </c>
      <c r="K709" s="29" t="s">
        <v>24</v>
      </c>
      <c r="L709" s="29" t="s">
        <v>1005</v>
      </c>
      <c r="M709" s="89" t="s">
        <v>25</v>
      </c>
      <c r="N709" s="29" t="s">
        <v>26</v>
      </c>
    </row>
    <row r="710" spans="1:14" x14ac:dyDescent="0.25">
      <c r="A710" s="92">
        <v>43176</v>
      </c>
      <c r="B710" s="89" t="s">
        <v>204</v>
      </c>
      <c r="C710" s="89" t="s">
        <v>21</v>
      </c>
      <c r="D710" s="94" t="s">
        <v>22</v>
      </c>
      <c r="E710" s="87"/>
      <c r="F710" s="87">
        <v>1000</v>
      </c>
      <c r="G710" s="107">
        <f t="shared" si="20"/>
        <v>1.8925200039364418</v>
      </c>
      <c r="H710" s="106">
        <v>528.39599999999996</v>
      </c>
      <c r="I710" s="96">
        <f t="shared" si="21"/>
        <v>13113351</v>
      </c>
      <c r="J710" s="89" t="s">
        <v>164</v>
      </c>
      <c r="K710" s="29" t="s">
        <v>24</v>
      </c>
      <c r="L710" s="29" t="s">
        <v>1005</v>
      </c>
      <c r="M710" s="89" t="s">
        <v>25</v>
      </c>
      <c r="N710" s="29" t="s">
        <v>26</v>
      </c>
    </row>
    <row r="711" spans="1:14" s="114" customFormat="1" x14ac:dyDescent="0.25">
      <c r="A711" s="92">
        <v>43176</v>
      </c>
      <c r="B711" s="29" t="s">
        <v>615</v>
      </c>
      <c r="C711" s="89" t="s">
        <v>21</v>
      </c>
      <c r="D711" s="29" t="s">
        <v>225</v>
      </c>
      <c r="E711" s="87"/>
      <c r="F711" s="88">
        <v>10000</v>
      </c>
      <c r="G711" s="107">
        <f t="shared" si="20"/>
        <v>18.925200039364416</v>
      </c>
      <c r="H711" s="106">
        <v>528.39599999999996</v>
      </c>
      <c r="I711" s="96">
        <f t="shared" si="21"/>
        <v>13103351</v>
      </c>
      <c r="J711" s="29" t="s">
        <v>228</v>
      </c>
      <c r="K711" s="29" t="s">
        <v>616</v>
      </c>
      <c r="L711" s="29" t="s">
        <v>1004</v>
      </c>
      <c r="M711" s="89" t="s">
        <v>25</v>
      </c>
      <c r="N711" s="29" t="s">
        <v>34</v>
      </c>
    </row>
    <row r="712" spans="1:14" x14ac:dyDescent="0.25">
      <c r="A712" s="92">
        <v>43176</v>
      </c>
      <c r="B712" s="29" t="s">
        <v>617</v>
      </c>
      <c r="C712" s="89" t="s">
        <v>21</v>
      </c>
      <c r="D712" s="29" t="s">
        <v>225</v>
      </c>
      <c r="E712" s="87"/>
      <c r="F712" s="88">
        <v>2000</v>
      </c>
      <c r="G712" s="107">
        <f t="shared" si="20"/>
        <v>3.7850400078728836</v>
      </c>
      <c r="H712" s="106">
        <v>528.39599999999996</v>
      </c>
      <c r="I712" s="96">
        <f t="shared" si="21"/>
        <v>13101351</v>
      </c>
      <c r="J712" s="29" t="s">
        <v>228</v>
      </c>
      <c r="K712" s="29" t="s">
        <v>24</v>
      </c>
      <c r="L712" s="29" t="s">
        <v>1004</v>
      </c>
      <c r="M712" s="89" t="s">
        <v>25</v>
      </c>
      <c r="N712" s="29" t="s">
        <v>590</v>
      </c>
    </row>
    <row r="713" spans="1:14" x14ac:dyDescent="0.25">
      <c r="A713" s="92">
        <v>43176</v>
      </c>
      <c r="B713" s="29" t="s">
        <v>618</v>
      </c>
      <c r="C713" s="89" t="s">
        <v>21</v>
      </c>
      <c r="D713" s="29" t="s">
        <v>225</v>
      </c>
      <c r="E713" s="87"/>
      <c r="F713" s="88">
        <v>1000</v>
      </c>
      <c r="G713" s="107">
        <f t="shared" si="20"/>
        <v>1.8925200039364418</v>
      </c>
      <c r="H713" s="106">
        <v>528.39599999999996</v>
      </c>
      <c r="I713" s="96">
        <f t="shared" si="21"/>
        <v>13100351</v>
      </c>
      <c r="J713" s="29" t="s">
        <v>228</v>
      </c>
      <c r="K713" s="29" t="s">
        <v>24</v>
      </c>
      <c r="L713" s="29" t="s">
        <v>1004</v>
      </c>
      <c r="M713" s="89" t="s">
        <v>25</v>
      </c>
      <c r="N713" s="29" t="s">
        <v>590</v>
      </c>
    </row>
    <row r="714" spans="1:14" x14ac:dyDescent="0.25">
      <c r="A714" s="92">
        <v>43176</v>
      </c>
      <c r="B714" s="29" t="s">
        <v>953</v>
      </c>
      <c r="C714" s="89" t="s">
        <v>43</v>
      </c>
      <c r="D714" s="29" t="s">
        <v>225</v>
      </c>
      <c r="E714" s="87"/>
      <c r="F714" s="88">
        <v>10000</v>
      </c>
      <c r="G714" s="107">
        <f t="shared" si="20"/>
        <v>18.925200039364416</v>
      </c>
      <c r="H714" s="106">
        <v>528.39599999999996</v>
      </c>
      <c r="I714" s="96">
        <f t="shared" si="21"/>
        <v>13090351</v>
      </c>
      <c r="J714" s="29" t="s">
        <v>228</v>
      </c>
      <c r="K714" s="29" t="s">
        <v>558</v>
      </c>
      <c r="L714" s="29" t="s">
        <v>1004</v>
      </c>
      <c r="M714" s="89" t="s">
        <v>25</v>
      </c>
      <c r="N714" s="29" t="s">
        <v>590</v>
      </c>
    </row>
    <row r="715" spans="1:14" x14ac:dyDescent="0.25">
      <c r="A715" s="92">
        <v>43176</v>
      </c>
      <c r="B715" s="29" t="s">
        <v>780</v>
      </c>
      <c r="C715" s="89" t="s">
        <v>21</v>
      </c>
      <c r="D715" s="94" t="s">
        <v>22</v>
      </c>
      <c r="E715" s="87"/>
      <c r="F715" s="87">
        <v>300</v>
      </c>
      <c r="G715" s="107">
        <f t="shared" si="20"/>
        <v>0.5677560011809325</v>
      </c>
      <c r="H715" s="106">
        <v>528.39599999999996</v>
      </c>
      <c r="I715" s="96">
        <f t="shared" si="21"/>
        <v>13090051</v>
      </c>
      <c r="J715" s="29" t="s">
        <v>251</v>
      </c>
      <c r="K715" s="29" t="s">
        <v>24</v>
      </c>
      <c r="L715" s="29" t="s">
        <v>1005</v>
      </c>
      <c r="M715" s="89" t="s">
        <v>25</v>
      </c>
      <c r="N715" s="89" t="s">
        <v>26</v>
      </c>
    </row>
    <row r="716" spans="1:14" x14ac:dyDescent="0.25">
      <c r="A716" s="92">
        <v>43176</v>
      </c>
      <c r="B716" s="29" t="s">
        <v>410</v>
      </c>
      <c r="C716" s="29" t="s">
        <v>63</v>
      </c>
      <c r="D716" s="94" t="s">
        <v>22</v>
      </c>
      <c r="E716" s="87"/>
      <c r="F716" s="87">
        <v>2000</v>
      </c>
      <c r="G716" s="107">
        <f t="shared" si="20"/>
        <v>3.7850400078728836</v>
      </c>
      <c r="H716" s="106">
        <v>528.39599999999996</v>
      </c>
      <c r="I716" s="96">
        <f t="shared" si="21"/>
        <v>13088051</v>
      </c>
      <c r="J716" s="29" t="s">
        <v>251</v>
      </c>
      <c r="K716" s="29" t="s">
        <v>24</v>
      </c>
      <c r="L716" s="29" t="s">
        <v>1005</v>
      </c>
      <c r="M716" s="89" t="s">
        <v>25</v>
      </c>
      <c r="N716" s="89" t="s">
        <v>26</v>
      </c>
    </row>
    <row r="717" spans="1:14" x14ac:dyDescent="0.25">
      <c r="A717" s="92">
        <v>43176</v>
      </c>
      <c r="B717" s="29" t="s">
        <v>781</v>
      </c>
      <c r="C717" s="89" t="s">
        <v>21</v>
      </c>
      <c r="D717" s="94" t="s">
        <v>22</v>
      </c>
      <c r="E717" s="87"/>
      <c r="F717" s="87">
        <v>300</v>
      </c>
      <c r="G717" s="107">
        <f t="shared" ref="G717:G778" si="22">+F717/H717</f>
        <v>0.5677560011809325</v>
      </c>
      <c r="H717" s="106">
        <v>528.39599999999996</v>
      </c>
      <c r="I717" s="96">
        <f t="shared" si="21"/>
        <v>13087751</v>
      </c>
      <c r="J717" s="29" t="s">
        <v>251</v>
      </c>
      <c r="K717" s="29" t="s">
        <v>24</v>
      </c>
      <c r="L717" s="29" t="s">
        <v>1005</v>
      </c>
      <c r="M717" s="89" t="s">
        <v>25</v>
      </c>
      <c r="N717" s="89" t="s">
        <v>26</v>
      </c>
    </row>
    <row r="718" spans="1:14" x14ac:dyDescent="0.25">
      <c r="A718" s="92">
        <v>43176</v>
      </c>
      <c r="B718" s="29" t="s">
        <v>775</v>
      </c>
      <c r="C718" s="89" t="s">
        <v>21</v>
      </c>
      <c r="D718" s="94" t="s">
        <v>22</v>
      </c>
      <c r="E718" s="87"/>
      <c r="F718" s="87">
        <v>300</v>
      </c>
      <c r="G718" s="107">
        <f t="shared" si="22"/>
        <v>0.5677560011809325</v>
      </c>
      <c r="H718" s="106">
        <v>528.39599999999996</v>
      </c>
      <c r="I718" s="96">
        <f t="shared" ref="I718:I781" si="23">+I717+E718-F718</f>
        <v>13087451</v>
      </c>
      <c r="J718" s="29" t="s">
        <v>251</v>
      </c>
      <c r="K718" s="29" t="s">
        <v>24</v>
      </c>
      <c r="L718" s="29" t="s">
        <v>1005</v>
      </c>
      <c r="M718" s="89" t="s">
        <v>25</v>
      </c>
      <c r="N718" s="89" t="s">
        <v>26</v>
      </c>
    </row>
    <row r="719" spans="1:14" x14ac:dyDescent="0.25">
      <c r="A719" s="92">
        <v>43176</v>
      </c>
      <c r="B719" s="29" t="s">
        <v>774</v>
      </c>
      <c r="C719" s="89" t="s">
        <v>21</v>
      </c>
      <c r="D719" s="94" t="s">
        <v>22</v>
      </c>
      <c r="E719" s="87"/>
      <c r="F719" s="87">
        <v>300</v>
      </c>
      <c r="G719" s="107">
        <f t="shared" si="22"/>
        <v>0.5677560011809325</v>
      </c>
      <c r="H719" s="106">
        <v>528.39599999999996</v>
      </c>
      <c r="I719" s="96">
        <f t="shared" si="23"/>
        <v>13087151</v>
      </c>
      <c r="J719" s="29" t="s">
        <v>251</v>
      </c>
      <c r="K719" s="29" t="s">
        <v>24</v>
      </c>
      <c r="L719" s="29" t="s">
        <v>1005</v>
      </c>
      <c r="M719" s="89" t="s">
        <v>25</v>
      </c>
      <c r="N719" s="89" t="s">
        <v>26</v>
      </c>
    </row>
    <row r="720" spans="1:14" x14ac:dyDescent="0.25">
      <c r="A720" s="92">
        <v>43176</v>
      </c>
      <c r="B720" s="29" t="s">
        <v>775</v>
      </c>
      <c r="C720" s="89" t="s">
        <v>21</v>
      </c>
      <c r="D720" s="94" t="s">
        <v>22</v>
      </c>
      <c r="E720" s="87"/>
      <c r="F720" s="87">
        <v>300</v>
      </c>
      <c r="G720" s="107">
        <f t="shared" si="22"/>
        <v>0.5677560011809325</v>
      </c>
      <c r="H720" s="106">
        <v>528.39599999999996</v>
      </c>
      <c r="I720" s="96">
        <f t="shared" si="23"/>
        <v>13086851</v>
      </c>
      <c r="J720" s="29" t="s">
        <v>251</v>
      </c>
      <c r="K720" s="29" t="s">
        <v>24</v>
      </c>
      <c r="L720" s="29" t="s">
        <v>1005</v>
      </c>
      <c r="M720" s="89" t="s">
        <v>25</v>
      </c>
      <c r="N720" s="89" t="s">
        <v>26</v>
      </c>
    </row>
    <row r="721" spans="1:14" x14ac:dyDescent="0.25">
      <c r="A721" s="92">
        <v>43177</v>
      </c>
      <c r="B721" s="93" t="s">
        <v>56</v>
      </c>
      <c r="C721" s="89" t="s">
        <v>21</v>
      </c>
      <c r="D721" s="94" t="s">
        <v>22</v>
      </c>
      <c r="E721" s="95"/>
      <c r="F721" s="96">
        <v>1000</v>
      </c>
      <c r="G721" s="107">
        <f t="shared" si="22"/>
        <v>1.8925200039364418</v>
      </c>
      <c r="H721" s="106">
        <v>528.39599999999996</v>
      </c>
      <c r="I721" s="96">
        <f t="shared" si="23"/>
        <v>13085851</v>
      </c>
      <c r="J721" s="89" t="s">
        <v>23</v>
      </c>
      <c r="K721" s="97" t="s">
        <v>24</v>
      </c>
      <c r="L721" s="29" t="s">
        <v>1005</v>
      </c>
      <c r="M721" s="89" t="s">
        <v>25</v>
      </c>
      <c r="N721" s="89" t="s">
        <v>26</v>
      </c>
    </row>
    <row r="722" spans="1:14" x14ac:dyDescent="0.25">
      <c r="A722" s="92">
        <v>43177</v>
      </c>
      <c r="B722" s="93" t="s">
        <v>82</v>
      </c>
      <c r="C722" s="89" t="s">
        <v>21</v>
      </c>
      <c r="D722" s="94" t="s">
        <v>22</v>
      </c>
      <c r="E722" s="95"/>
      <c r="F722" s="96">
        <v>1000</v>
      </c>
      <c r="G722" s="107">
        <f t="shared" si="22"/>
        <v>1.8925200039364418</v>
      </c>
      <c r="H722" s="106">
        <v>528.39599999999996</v>
      </c>
      <c r="I722" s="96">
        <f t="shared" si="23"/>
        <v>13084851</v>
      </c>
      <c r="J722" s="89" t="s">
        <v>23</v>
      </c>
      <c r="K722" s="97" t="s">
        <v>24</v>
      </c>
      <c r="L722" s="29" t="s">
        <v>1005</v>
      </c>
      <c r="M722" s="89" t="s">
        <v>25</v>
      </c>
      <c r="N722" s="89" t="s">
        <v>26</v>
      </c>
    </row>
    <row r="723" spans="1:14" x14ac:dyDescent="0.25">
      <c r="A723" s="92">
        <v>43177</v>
      </c>
      <c r="B723" s="93" t="s">
        <v>83</v>
      </c>
      <c r="C723" s="89" t="s">
        <v>21</v>
      </c>
      <c r="D723" s="94" t="s">
        <v>22</v>
      </c>
      <c r="E723" s="95"/>
      <c r="F723" s="96">
        <v>500</v>
      </c>
      <c r="G723" s="107">
        <f t="shared" si="22"/>
        <v>0.94626000196822091</v>
      </c>
      <c r="H723" s="106">
        <v>528.39599999999996</v>
      </c>
      <c r="I723" s="96">
        <f t="shared" si="23"/>
        <v>13084351</v>
      </c>
      <c r="J723" s="89" t="s">
        <v>23</v>
      </c>
      <c r="K723" s="97" t="s">
        <v>24</v>
      </c>
      <c r="L723" s="29" t="s">
        <v>1005</v>
      </c>
      <c r="M723" s="89" t="s">
        <v>25</v>
      </c>
      <c r="N723" s="89" t="s">
        <v>26</v>
      </c>
    </row>
    <row r="724" spans="1:14" s="114" customFormat="1" x14ac:dyDescent="0.25">
      <c r="A724" s="92">
        <v>43177</v>
      </c>
      <c r="B724" s="93" t="s">
        <v>85</v>
      </c>
      <c r="C724" s="89" t="s">
        <v>21</v>
      </c>
      <c r="D724" s="94" t="s">
        <v>22</v>
      </c>
      <c r="E724" s="95"/>
      <c r="F724" s="96">
        <v>10000</v>
      </c>
      <c r="G724" s="107">
        <f t="shared" si="22"/>
        <v>18.925200039364416</v>
      </c>
      <c r="H724" s="106">
        <v>528.39599999999996</v>
      </c>
      <c r="I724" s="96">
        <f t="shared" si="23"/>
        <v>13074351</v>
      </c>
      <c r="J724" s="89" t="s">
        <v>23</v>
      </c>
      <c r="K724" s="97" t="s">
        <v>86</v>
      </c>
      <c r="L724" s="29" t="s">
        <v>1005</v>
      </c>
      <c r="M724" s="89" t="s">
        <v>25</v>
      </c>
      <c r="N724" s="89" t="s">
        <v>34</v>
      </c>
    </row>
    <row r="725" spans="1:14" x14ac:dyDescent="0.25">
      <c r="A725" s="92">
        <v>43177</v>
      </c>
      <c r="B725" s="93" t="s">
        <v>87</v>
      </c>
      <c r="C725" s="89" t="s">
        <v>21</v>
      </c>
      <c r="D725" s="94" t="s">
        <v>22</v>
      </c>
      <c r="E725" s="95"/>
      <c r="F725" s="96">
        <v>300</v>
      </c>
      <c r="G725" s="107">
        <f t="shared" si="22"/>
        <v>0.5677560011809325</v>
      </c>
      <c r="H725" s="106">
        <v>528.39599999999996</v>
      </c>
      <c r="I725" s="96">
        <f t="shared" si="23"/>
        <v>13074051</v>
      </c>
      <c r="J725" s="89" t="s">
        <v>23</v>
      </c>
      <c r="K725" s="97" t="s">
        <v>24</v>
      </c>
      <c r="L725" s="29" t="s">
        <v>1005</v>
      </c>
      <c r="M725" s="89" t="s">
        <v>25</v>
      </c>
      <c r="N725" s="89" t="s">
        <v>26</v>
      </c>
    </row>
    <row r="726" spans="1:14" x14ac:dyDescent="0.25">
      <c r="A726" s="92">
        <v>43177</v>
      </c>
      <c r="B726" s="93" t="s">
        <v>88</v>
      </c>
      <c r="C726" s="89" t="s">
        <v>21</v>
      </c>
      <c r="D726" s="94" t="s">
        <v>22</v>
      </c>
      <c r="E726" s="95"/>
      <c r="F726" s="96">
        <v>300</v>
      </c>
      <c r="G726" s="107">
        <f t="shared" si="22"/>
        <v>0.5677560011809325</v>
      </c>
      <c r="H726" s="106">
        <v>528.39599999999996</v>
      </c>
      <c r="I726" s="96">
        <f t="shared" si="23"/>
        <v>13073751</v>
      </c>
      <c r="J726" s="89" t="s">
        <v>23</v>
      </c>
      <c r="K726" s="97" t="s">
        <v>24</v>
      </c>
      <c r="L726" s="29" t="s">
        <v>1005</v>
      </c>
      <c r="M726" s="89" t="s">
        <v>25</v>
      </c>
      <c r="N726" s="89" t="s">
        <v>26</v>
      </c>
    </row>
    <row r="727" spans="1:14" x14ac:dyDescent="0.25">
      <c r="A727" s="92">
        <v>43177</v>
      </c>
      <c r="B727" s="29" t="s">
        <v>153</v>
      </c>
      <c r="C727" s="89" t="s">
        <v>21</v>
      </c>
      <c r="D727" s="94" t="s">
        <v>22</v>
      </c>
      <c r="E727" s="87"/>
      <c r="F727" s="87">
        <v>1500</v>
      </c>
      <c r="G727" s="107">
        <f t="shared" si="22"/>
        <v>2.8387800059046628</v>
      </c>
      <c r="H727" s="106">
        <v>528.39599999999996</v>
      </c>
      <c r="I727" s="96">
        <f t="shared" si="23"/>
        <v>13072251</v>
      </c>
      <c r="J727" s="29" t="s">
        <v>95</v>
      </c>
      <c r="K727" s="29" t="s">
        <v>24</v>
      </c>
      <c r="L727" s="29" t="s">
        <v>1005</v>
      </c>
      <c r="M727" s="89" t="s">
        <v>25</v>
      </c>
      <c r="N727" s="29" t="s">
        <v>26</v>
      </c>
    </row>
    <row r="728" spans="1:14" s="114" customFormat="1" x14ac:dyDescent="0.25">
      <c r="A728" s="92">
        <v>43177</v>
      </c>
      <c r="B728" s="29" t="s">
        <v>154</v>
      </c>
      <c r="C728" s="89" t="s">
        <v>21</v>
      </c>
      <c r="D728" s="94" t="s">
        <v>22</v>
      </c>
      <c r="E728" s="87"/>
      <c r="F728" s="87">
        <v>15000</v>
      </c>
      <c r="G728" s="107">
        <f t="shared" si="22"/>
        <v>28.387800059046626</v>
      </c>
      <c r="H728" s="106">
        <v>528.39599999999996</v>
      </c>
      <c r="I728" s="96">
        <f t="shared" si="23"/>
        <v>13057251</v>
      </c>
      <c r="J728" s="29" t="s">
        <v>95</v>
      </c>
      <c r="K728" s="29" t="s">
        <v>155</v>
      </c>
      <c r="L728" s="29" t="s">
        <v>1005</v>
      </c>
      <c r="M728" s="89" t="s">
        <v>25</v>
      </c>
      <c r="N728" s="29" t="s">
        <v>34</v>
      </c>
    </row>
    <row r="729" spans="1:14" x14ac:dyDescent="0.25">
      <c r="A729" s="92">
        <v>43177</v>
      </c>
      <c r="B729" s="29" t="s">
        <v>156</v>
      </c>
      <c r="C729" s="89" t="s">
        <v>21</v>
      </c>
      <c r="D729" s="94" t="s">
        <v>22</v>
      </c>
      <c r="E729" s="87"/>
      <c r="F729" s="87">
        <v>500</v>
      </c>
      <c r="G729" s="107">
        <f t="shared" si="22"/>
        <v>0.94626000196822091</v>
      </c>
      <c r="H729" s="106">
        <v>528.39599999999996</v>
      </c>
      <c r="I729" s="96">
        <f t="shared" si="23"/>
        <v>13056751</v>
      </c>
      <c r="J729" s="29" t="s">
        <v>95</v>
      </c>
      <c r="K729" s="29" t="s">
        <v>24</v>
      </c>
      <c r="L729" s="29" t="s">
        <v>1005</v>
      </c>
      <c r="M729" s="89" t="s">
        <v>25</v>
      </c>
      <c r="N729" s="29" t="s">
        <v>26</v>
      </c>
    </row>
    <row r="730" spans="1:14" x14ac:dyDescent="0.25">
      <c r="A730" s="92">
        <v>43177</v>
      </c>
      <c r="B730" s="89" t="s">
        <v>205</v>
      </c>
      <c r="C730" s="89" t="s">
        <v>21</v>
      </c>
      <c r="D730" s="94" t="s">
        <v>22</v>
      </c>
      <c r="E730" s="96"/>
      <c r="F730" s="87">
        <v>1000</v>
      </c>
      <c r="G730" s="107">
        <f t="shared" si="22"/>
        <v>1.8925200039364418</v>
      </c>
      <c r="H730" s="106">
        <v>528.39599999999996</v>
      </c>
      <c r="I730" s="96">
        <f t="shared" si="23"/>
        <v>13055751</v>
      </c>
      <c r="J730" s="89" t="s">
        <v>164</v>
      </c>
      <c r="K730" s="29" t="s">
        <v>24</v>
      </c>
      <c r="L730" s="29" t="s">
        <v>1005</v>
      </c>
      <c r="M730" s="89" t="s">
        <v>25</v>
      </c>
      <c r="N730" s="29" t="s">
        <v>26</v>
      </c>
    </row>
    <row r="731" spans="1:14" s="114" customFormat="1" x14ac:dyDescent="0.25">
      <c r="A731" s="92">
        <v>43177</v>
      </c>
      <c r="B731" s="89" t="s">
        <v>206</v>
      </c>
      <c r="C731" s="89" t="s">
        <v>21</v>
      </c>
      <c r="D731" s="94" t="s">
        <v>22</v>
      </c>
      <c r="E731" s="87"/>
      <c r="F731" s="87">
        <v>15000</v>
      </c>
      <c r="G731" s="107">
        <f t="shared" si="22"/>
        <v>28.387800059046626</v>
      </c>
      <c r="H731" s="106">
        <v>528.39599999999996</v>
      </c>
      <c r="I731" s="96">
        <f t="shared" si="23"/>
        <v>13040751</v>
      </c>
      <c r="J731" s="89" t="s">
        <v>164</v>
      </c>
      <c r="K731" s="29" t="s">
        <v>999</v>
      </c>
      <c r="L731" s="29" t="s">
        <v>1005</v>
      </c>
      <c r="M731" s="89" t="s">
        <v>25</v>
      </c>
      <c r="N731" s="89" t="s">
        <v>34</v>
      </c>
    </row>
    <row r="732" spans="1:14" x14ac:dyDescent="0.25">
      <c r="A732" s="92">
        <v>43177</v>
      </c>
      <c r="B732" s="89" t="s">
        <v>207</v>
      </c>
      <c r="C732" s="89" t="s">
        <v>21</v>
      </c>
      <c r="D732" s="94" t="s">
        <v>22</v>
      </c>
      <c r="E732" s="87"/>
      <c r="F732" s="87">
        <v>500</v>
      </c>
      <c r="G732" s="107">
        <f t="shared" si="22"/>
        <v>0.94626000196822091</v>
      </c>
      <c r="H732" s="106">
        <v>528.39599999999996</v>
      </c>
      <c r="I732" s="96">
        <f t="shared" si="23"/>
        <v>13040251</v>
      </c>
      <c r="J732" s="89" t="s">
        <v>164</v>
      </c>
      <c r="K732" s="29" t="s">
        <v>24</v>
      </c>
      <c r="L732" s="29" t="s">
        <v>1005</v>
      </c>
      <c r="M732" s="89" t="s">
        <v>25</v>
      </c>
      <c r="N732" s="29" t="s">
        <v>26</v>
      </c>
    </row>
    <row r="733" spans="1:14" x14ac:dyDescent="0.25">
      <c r="A733" s="92">
        <v>43177</v>
      </c>
      <c r="B733" s="89" t="s">
        <v>208</v>
      </c>
      <c r="C733" s="89" t="s">
        <v>21</v>
      </c>
      <c r="D733" s="94" t="s">
        <v>22</v>
      </c>
      <c r="E733" s="87"/>
      <c r="F733" s="87">
        <v>500</v>
      </c>
      <c r="G733" s="107">
        <f t="shared" si="22"/>
        <v>0.94626000196822091</v>
      </c>
      <c r="H733" s="106">
        <v>528.39599999999996</v>
      </c>
      <c r="I733" s="96">
        <f t="shared" si="23"/>
        <v>13039751</v>
      </c>
      <c r="J733" s="89" t="s">
        <v>164</v>
      </c>
      <c r="K733" s="29" t="s">
        <v>24</v>
      </c>
      <c r="L733" s="29" t="s">
        <v>1005</v>
      </c>
      <c r="M733" s="89" t="s">
        <v>25</v>
      </c>
      <c r="N733" s="29" t="s">
        <v>26</v>
      </c>
    </row>
    <row r="734" spans="1:14" x14ac:dyDescent="0.25">
      <c r="A734" s="92">
        <v>43177</v>
      </c>
      <c r="B734" s="29" t="s">
        <v>403</v>
      </c>
      <c r="C734" s="89" t="s">
        <v>21</v>
      </c>
      <c r="D734" s="94" t="s">
        <v>22</v>
      </c>
      <c r="E734" s="87"/>
      <c r="F734" s="87">
        <v>2000</v>
      </c>
      <c r="G734" s="107">
        <f t="shared" si="22"/>
        <v>3.7850400078728836</v>
      </c>
      <c r="H734" s="106">
        <v>528.39599999999996</v>
      </c>
      <c r="I734" s="96">
        <f t="shared" si="23"/>
        <v>13037751</v>
      </c>
      <c r="J734" s="29" t="s">
        <v>244</v>
      </c>
      <c r="K734" s="29" t="s">
        <v>24</v>
      </c>
      <c r="L734" s="29" t="s">
        <v>1005</v>
      </c>
      <c r="M734" s="89" t="s">
        <v>25</v>
      </c>
      <c r="N734" s="29" t="s">
        <v>26</v>
      </c>
    </row>
    <row r="735" spans="1:14" s="114" customFormat="1" x14ac:dyDescent="0.25">
      <c r="A735" s="92">
        <v>43177</v>
      </c>
      <c r="B735" s="29" t="s">
        <v>404</v>
      </c>
      <c r="C735" s="89" t="s">
        <v>21</v>
      </c>
      <c r="D735" s="94" t="s">
        <v>22</v>
      </c>
      <c r="E735" s="87"/>
      <c r="F735" s="87">
        <v>10000</v>
      </c>
      <c r="G735" s="107">
        <f t="shared" si="22"/>
        <v>18.925200039364416</v>
      </c>
      <c r="H735" s="106">
        <v>528.39599999999996</v>
      </c>
      <c r="I735" s="96">
        <f t="shared" si="23"/>
        <v>13027751</v>
      </c>
      <c r="J735" s="29" t="s">
        <v>244</v>
      </c>
      <c r="K735" s="29" t="s">
        <v>405</v>
      </c>
      <c r="L735" s="29" t="s">
        <v>1005</v>
      </c>
      <c r="M735" s="89" t="s">
        <v>25</v>
      </c>
      <c r="N735" s="29" t="s">
        <v>34</v>
      </c>
    </row>
    <row r="736" spans="1:14" x14ac:dyDescent="0.25">
      <c r="A736" s="92">
        <v>43177</v>
      </c>
      <c r="B736" s="29" t="s">
        <v>406</v>
      </c>
      <c r="C736" s="89" t="s">
        <v>21</v>
      </c>
      <c r="D736" s="94" t="s">
        <v>22</v>
      </c>
      <c r="E736" s="87"/>
      <c r="F736" s="87">
        <v>300</v>
      </c>
      <c r="G736" s="107">
        <f t="shared" si="22"/>
        <v>0.5677560011809325</v>
      </c>
      <c r="H736" s="106">
        <v>528.39599999999996</v>
      </c>
      <c r="I736" s="96">
        <f t="shared" si="23"/>
        <v>13027451</v>
      </c>
      <c r="J736" s="29" t="s">
        <v>244</v>
      </c>
      <c r="K736" s="29" t="s">
        <v>24</v>
      </c>
      <c r="L736" s="29" t="s">
        <v>1005</v>
      </c>
      <c r="M736" s="89" t="s">
        <v>25</v>
      </c>
      <c r="N736" s="29" t="s">
        <v>26</v>
      </c>
    </row>
    <row r="737" spans="1:14" x14ac:dyDescent="0.25">
      <c r="A737" s="92">
        <v>43177</v>
      </c>
      <c r="B737" s="29" t="s">
        <v>407</v>
      </c>
      <c r="C737" s="89" t="s">
        <v>21</v>
      </c>
      <c r="D737" s="94" t="s">
        <v>22</v>
      </c>
      <c r="E737" s="87"/>
      <c r="F737" s="87">
        <v>300</v>
      </c>
      <c r="G737" s="107">
        <f t="shared" si="22"/>
        <v>0.5677560011809325</v>
      </c>
      <c r="H737" s="106">
        <v>528.39599999999996</v>
      </c>
      <c r="I737" s="96">
        <f t="shared" si="23"/>
        <v>13027151</v>
      </c>
      <c r="J737" s="29" t="s">
        <v>244</v>
      </c>
      <c r="K737" s="29" t="s">
        <v>24</v>
      </c>
      <c r="L737" s="29" t="s">
        <v>1005</v>
      </c>
      <c r="M737" s="89" t="s">
        <v>25</v>
      </c>
      <c r="N737" s="29" t="s">
        <v>26</v>
      </c>
    </row>
    <row r="738" spans="1:14" x14ac:dyDescent="0.25">
      <c r="A738" s="92">
        <v>43177</v>
      </c>
      <c r="B738" s="29" t="s">
        <v>408</v>
      </c>
      <c r="C738" s="89" t="s">
        <v>21</v>
      </c>
      <c r="D738" s="94" t="s">
        <v>22</v>
      </c>
      <c r="E738" s="87"/>
      <c r="F738" s="87">
        <v>300</v>
      </c>
      <c r="G738" s="107">
        <f t="shared" si="22"/>
        <v>0.5677560011809325</v>
      </c>
      <c r="H738" s="106">
        <v>528.39599999999996</v>
      </c>
      <c r="I738" s="96">
        <f t="shared" si="23"/>
        <v>13026851</v>
      </c>
      <c r="J738" s="29" t="s">
        <v>244</v>
      </c>
      <c r="K738" s="29" t="s">
        <v>24</v>
      </c>
      <c r="L738" s="29" t="s">
        <v>1005</v>
      </c>
      <c r="M738" s="89" t="s">
        <v>25</v>
      </c>
      <c r="N738" s="29" t="s">
        <v>26</v>
      </c>
    </row>
    <row r="739" spans="1:14" x14ac:dyDescent="0.25">
      <c r="A739" s="92">
        <v>43177</v>
      </c>
      <c r="B739" s="89" t="s">
        <v>679</v>
      </c>
      <c r="C739" s="89" t="s">
        <v>21</v>
      </c>
      <c r="D739" s="94" t="s">
        <v>22</v>
      </c>
      <c r="E739" s="96"/>
      <c r="F739" s="96">
        <v>1000</v>
      </c>
      <c r="G739" s="107">
        <f t="shared" si="22"/>
        <v>1.8925200039364418</v>
      </c>
      <c r="H739" s="106">
        <v>528.39599999999996</v>
      </c>
      <c r="I739" s="96">
        <f t="shared" si="23"/>
        <v>13025851</v>
      </c>
      <c r="J739" s="89" t="s">
        <v>98</v>
      </c>
      <c r="K739" s="89" t="s">
        <v>648</v>
      </c>
      <c r="L739" s="29" t="s">
        <v>1005</v>
      </c>
      <c r="M739" s="89" t="s">
        <v>25</v>
      </c>
      <c r="N739" s="89" t="s">
        <v>26</v>
      </c>
    </row>
    <row r="740" spans="1:14" s="114" customFormat="1" x14ac:dyDescent="0.25">
      <c r="A740" s="92">
        <v>43177</v>
      </c>
      <c r="B740" s="89" t="s">
        <v>680</v>
      </c>
      <c r="C740" s="89" t="s">
        <v>21</v>
      </c>
      <c r="D740" s="94" t="s">
        <v>22</v>
      </c>
      <c r="E740" s="96"/>
      <c r="F740" s="96">
        <v>10000</v>
      </c>
      <c r="G740" s="107">
        <f t="shared" si="22"/>
        <v>18.925200039364416</v>
      </c>
      <c r="H740" s="106">
        <v>528.39599999999996</v>
      </c>
      <c r="I740" s="96">
        <f t="shared" si="23"/>
        <v>13015851</v>
      </c>
      <c r="J740" s="89" t="s">
        <v>98</v>
      </c>
      <c r="K740" s="89" t="s">
        <v>681</v>
      </c>
      <c r="L740" s="29" t="s">
        <v>1005</v>
      </c>
      <c r="M740" s="89" t="s">
        <v>25</v>
      </c>
      <c r="N740" s="89" t="s">
        <v>34</v>
      </c>
    </row>
    <row r="741" spans="1:14" x14ac:dyDescent="0.25">
      <c r="A741" s="92">
        <v>43177</v>
      </c>
      <c r="B741" s="89" t="s">
        <v>682</v>
      </c>
      <c r="C741" s="89" t="s">
        <v>21</v>
      </c>
      <c r="D741" s="94" t="s">
        <v>22</v>
      </c>
      <c r="E741" s="96"/>
      <c r="F741" s="96">
        <v>600</v>
      </c>
      <c r="G741" s="107">
        <f t="shared" si="22"/>
        <v>1.135512002361865</v>
      </c>
      <c r="H741" s="106">
        <v>528.39599999999996</v>
      </c>
      <c r="I741" s="96">
        <f t="shared" si="23"/>
        <v>13015251</v>
      </c>
      <c r="J741" s="89" t="s">
        <v>98</v>
      </c>
      <c r="K741" s="89" t="s">
        <v>648</v>
      </c>
      <c r="L741" s="29" t="s">
        <v>1005</v>
      </c>
      <c r="M741" s="89" t="s">
        <v>25</v>
      </c>
      <c r="N741" s="89" t="s">
        <v>26</v>
      </c>
    </row>
    <row r="742" spans="1:14" x14ac:dyDescent="0.25">
      <c r="A742" s="92">
        <v>43177</v>
      </c>
      <c r="B742" s="29" t="s">
        <v>788</v>
      </c>
      <c r="C742" s="89" t="s">
        <v>21</v>
      </c>
      <c r="D742" s="94" t="s">
        <v>22</v>
      </c>
      <c r="E742" s="87"/>
      <c r="F742" s="87">
        <v>300</v>
      </c>
      <c r="G742" s="107">
        <f t="shared" si="22"/>
        <v>0.5677560011809325</v>
      </c>
      <c r="H742" s="106">
        <v>528.39599999999996</v>
      </c>
      <c r="I742" s="96">
        <f t="shared" si="23"/>
        <v>13014951</v>
      </c>
      <c r="J742" s="29" t="s">
        <v>251</v>
      </c>
      <c r="K742" s="29" t="s">
        <v>24</v>
      </c>
      <c r="L742" s="29" t="s">
        <v>1005</v>
      </c>
      <c r="M742" s="89" t="s">
        <v>25</v>
      </c>
      <c r="N742" s="89" t="s">
        <v>26</v>
      </c>
    </row>
    <row r="743" spans="1:14" s="114" customFormat="1" x14ac:dyDescent="0.25">
      <c r="A743" s="92">
        <v>43177</v>
      </c>
      <c r="B743" s="29" t="s">
        <v>789</v>
      </c>
      <c r="C743" s="89" t="s">
        <v>21</v>
      </c>
      <c r="D743" s="94" t="s">
        <v>22</v>
      </c>
      <c r="E743" s="87"/>
      <c r="F743" s="87">
        <v>10000</v>
      </c>
      <c r="G743" s="107">
        <f t="shared" si="22"/>
        <v>18.925200039364416</v>
      </c>
      <c r="H743" s="106">
        <v>528.39599999999996</v>
      </c>
      <c r="I743" s="96">
        <f t="shared" si="23"/>
        <v>13004951</v>
      </c>
      <c r="J743" s="29" t="s">
        <v>251</v>
      </c>
      <c r="K743" s="29" t="s">
        <v>165</v>
      </c>
      <c r="L743" s="29" t="s">
        <v>1005</v>
      </c>
      <c r="M743" s="89" t="s">
        <v>25</v>
      </c>
      <c r="N743" s="89" t="s">
        <v>34</v>
      </c>
    </row>
    <row r="744" spans="1:14" x14ac:dyDescent="0.25">
      <c r="A744" s="92">
        <v>43177</v>
      </c>
      <c r="B744" s="29" t="s">
        <v>773</v>
      </c>
      <c r="C744" s="89" t="s">
        <v>21</v>
      </c>
      <c r="D744" s="94" t="s">
        <v>22</v>
      </c>
      <c r="E744" s="87"/>
      <c r="F744" s="87">
        <v>300</v>
      </c>
      <c r="G744" s="107">
        <f t="shared" si="22"/>
        <v>0.5677560011809325</v>
      </c>
      <c r="H744" s="106">
        <v>528.39599999999996</v>
      </c>
      <c r="I744" s="96">
        <f t="shared" si="23"/>
        <v>13004651</v>
      </c>
      <c r="J744" s="29" t="s">
        <v>251</v>
      </c>
      <c r="K744" s="29" t="s">
        <v>24</v>
      </c>
      <c r="L744" s="29" t="s">
        <v>1005</v>
      </c>
      <c r="M744" s="89" t="s">
        <v>25</v>
      </c>
      <c r="N744" s="89" t="s">
        <v>26</v>
      </c>
    </row>
    <row r="745" spans="1:14" x14ac:dyDescent="0.25">
      <c r="A745" s="92">
        <v>43177</v>
      </c>
      <c r="B745" s="29" t="s">
        <v>790</v>
      </c>
      <c r="C745" s="89" t="s">
        <v>21</v>
      </c>
      <c r="D745" s="94" t="s">
        <v>22</v>
      </c>
      <c r="E745" s="87"/>
      <c r="F745" s="87">
        <v>300</v>
      </c>
      <c r="G745" s="107">
        <f t="shared" si="22"/>
        <v>0.5677560011809325</v>
      </c>
      <c r="H745" s="106">
        <v>528.39599999999996</v>
      </c>
      <c r="I745" s="96">
        <f t="shared" si="23"/>
        <v>13004351</v>
      </c>
      <c r="J745" s="29" t="s">
        <v>251</v>
      </c>
      <c r="K745" s="29" t="s">
        <v>24</v>
      </c>
      <c r="L745" s="29" t="s">
        <v>1005</v>
      </c>
      <c r="M745" s="89" t="s">
        <v>25</v>
      </c>
      <c r="N745" s="89" t="s">
        <v>26</v>
      </c>
    </row>
    <row r="746" spans="1:14" s="114" customFormat="1" x14ac:dyDescent="0.25">
      <c r="A746" s="92">
        <v>43177</v>
      </c>
      <c r="B746" s="29" t="s">
        <v>791</v>
      </c>
      <c r="C746" s="89" t="s">
        <v>43</v>
      </c>
      <c r="D746" s="94" t="s">
        <v>22</v>
      </c>
      <c r="E746" s="87"/>
      <c r="F746" s="87">
        <v>15000</v>
      </c>
      <c r="G746" s="107">
        <f t="shared" si="22"/>
        <v>28.387800059046626</v>
      </c>
      <c r="H746" s="106">
        <v>528.39599999999996</v>
      </c>
      <c r="I746" s="96">
        <f t="shared" si="23"/>
        <v>12989351</v>
      </c>
      <c r="J746" s="29" t="s">
        <v>251</v>
      </c>
      <c r="K746" s="29">
        <v>112</v>
      </c>
      <c r="L746" s="29" t="s">
        <v>1005</v>
      </c>
      <c r="M746" s="89" t="s">
        <v>25</v>
      </c>
      <c r="N746" s="89" t="s">
        <v>34</v>
      </c>
    </row>
    <row r="747" spans="1:14" x14ac:dyDescent="0.25">
      <c r="A747" s="92">
        <v>43177</v>
      </c>
      <c r="B747" s="29" t="s">
        <v>792</v>
      </c>
      <c r="C747" s="89" t="s">
        <v>43</v>
      </c>
      <c r="D747" s="94" t="s">
        <v>22</v>
      </c>
      <c r="E747" s="87"/>
      <c r="F747" s="87">
        <v>10000</v>
      </c>
      <c r="G747" s="107">
        <f t="shared" si="22"/>
        <v>18.925200039364416</v>
      </c>
      <c r="H747" s="106">
        <v>528.39599999999996</v>
      </c>
      <c r="I747" s="96">
        <f t="shared" si="23"/>
        <v>12979351</v>
      </c>
      <c r="J747" s="29" t="s">
        <v>251</v>
      </c>
      <c r="K747" s="29" t="s">
        <v>24</v>
      </c>
      <c r="L747" s="29" t="s">
        <v>1005</v>
      </c>
      <c r="M747" s="89" t="s">
        <v>25</v>
      </c>
      <c r="N747" s="89" t="s">
        <v>26</v>
      </c>
    </row>
    <row r="748" spans="1:14" x14ac:dyDescent="0.25">
      <c r="A748" s="92">
        <v>43177</v>
      </c>
      <c r="B748" s="29" t="s">
        <v>793</v>
      </c>
      <c r="C748" s="89" t="s">
        <v>21</v>
      </c>
      <c r="D748" s="94" t="s">
        <v>22</v>
      </c>
      <c r="E748" s="87"/>
      <c r="F748" s="87">
        <v>500</v>
      </c>
      <c r="G748" s="107">
        <f t="shared" si="22"/>
        <v>0.94626000196822091</v>
      </c>
      <c r="H748" s="106">
        <v>528.39599999999996</v>
      </c>
      <c r="I748" s="96">
        <f t="shared" si="23"/>
        <v>12978851</v>
      </c>
      <c r="J748" s="29" t="s">
        <v>251</v>
      </c>
      <c r="K748" s="29" t="s">
        <v>24</v>
      </c>
      <c r="L748" s="29" t="s">
        <v>1005</v>
      </c>
      <c r="M748" s="89" t="s">
        <v>25</v>
      </c>
      <c r="N748" s="89" t="s">
        <v>26</v>
      </c>
    </row>
    <row r="749" spans="1:14" x14ac:dyDescent="0.25">
      <c r="A749" s="92">
        <v>43177</v>
      </c>
      <c r="B749" s="29" t="s">
        <v>774</v>
      </c>
      <c r="C749" s="89" t="s">
        <v>21</v>
      </c>
      <c r="D749" s="94" t="s">
        <v>22</v>
      </c>
      <c r="E749" s="87"/>
      <c r="F749" s="87">
        <v>500</v>
      </c>
      <c r="G749" s="107">
        <f t="shared" si="22"/>
        <v>0.94626000196822091</v>
      </c>
      <c r="H749" s="106">
        <v>528.39599999999996</v>
      </c>
      <c r="I749" s="96">
        <f t="shared" si="23"/>
        <v>12978351</v>
      </c>
      <c r="J749" s="29" t="s">
        <v>251</v>
      </c>
      <c r="K749" s="29" t="s">
        <v>24</v>
      </c>
      <c r="L749" s="29" t="s">
        <v>1005</v>
      </c>
      <c r="M749" s="89" t="s">
        <v>25</v>
      </c>
      <c r="N749" s="89" t="s">
        <v>26</v>
      </c>
    </row>
    <row r="750" spans="1:14" x14ac:dyDescent="0.25">
      <c r="A750" s="92">
        <v>43177</v>
      </c>
      <c r="B750" s="29" t="s">
        <v>775</v>
      </c>
      <c r="C750" s="89" t="s">
        <v>21</v>
      </c>
      <c r="D750" s="94" t="s">
        <v>22</v>
      </c>
      <c r="E750" s="87"/>
      <c r="F750" s="87">
        <v>500</v>
      </c>
      <c r="G750" s="107">
        <f t="shared" si="22"/>
        <v>0.94626000196822091</v>
      </c>
      <c r="H750" s="106">
        <v>528.39599999999996</v>
      </c>
      <c r="I750" s="96">
        <f t="shared" si="23"/>
        <v>12977851</v>
      </c>
      <c r="J750" s="29" t="s">
        <v>251</v>
      </c>
      <c r="K750" s="29" t="s">
        <v>24</v>
      </c>
      <c r="L750" s="29" t="s">
        <v>1005</v>
      </c>
      <c r="M750" s="89" t="s">
        <v>25</v>
      </c>
      <c r="N750" s="89" t="s">
        <v>26</v>
      </c>
    </row>
    <row r="751" spans="1:14" x14ac:dyDescent="0.25">
      <c r="A751" s="92">
        <v>43177</v>
      </c>
      <c r="B751" s="29" t="s">
        <v>1030</v>
      </c>
      <c r="C751" s="89" t="s">
        <v>45</v>
      </c>
      <c r="D751" s="94" t="s">
        <v>22</v>
      </c>
      <c r="E751" s="87"/>
      <c r="F751" s="87">
        <v>36000</v>
      </c>
      <c r="G751" s="107">
        <f>+F751/H751</f>
        <v>68.130720141711905</v>
      </c>
      <c r="H751" s="106">
        <v>528.39599999999996</v>
      </c>
      <c r="I751" s="96">
        <f t="shared" si="23"/>
        <v>12941851</v>
      </c>
      <c r="J751" s="29" t="s">
        <v>109</v>
      </c>
      <c r="K751" s="29">
        <v>126348</v>
      </c>
      <c r="L751" s="29" t="s">
        <v>1005</v>
      </c>
      <c r="M751" s="89" t="s">
        <v>25</v>
      </c>
      <c r="N751" s="89" t="s">
        <v>34</v>
      </c>
    </row>
    <row r="752" spans="1:14" x14ac:dyDescent="0.25">
      <c r="A752" s="92">
        <v>43178</v>
      </c>
      <c r="B752" s="93" t="s">
        <v>87</v>
      </c>
      <c r="C752" s="89" t="s">
        <v>21</v>
      </c>
      <c r="D752" s="94" t="s">
        <v>22</v>
      </c>
      <c r="E752" s="95"/>
      <c r="F752" s="96">
        <v>300</v>
      </c>
      <c r="G752" s="107">
        <f t="shared" si="22"/>
        <v>0.5677560011809325</v>
      </c>
      <c r="H752" s="106">
        <v>528.39599999999996</v>
      </c>
      <c r="I752" s="96">
        <f t="shared" si="23"/>
        <v>12941551</v>
      </c>
      <c r="J752" s="89" t="s">
        <v>23</v>
      </c>
      <c r="K752" s="97" t="s">
        <v>24</v>
      </c>
      <c r="L752" s="29" t="s">
        <v>1005</v>
      </c>
      <c r="M752" s="89" t="s">
        <v>25</v>
      </c>
      <c r="N752" s="89" t="s">
        <v>26</v>
      </c>
    </row>
    <row r="753" spans="1:14" x14ac:dyDescent="0.25">
      <c r="A753" s="92">
        <v>43178</v>
      </c>
      <c r="B753" s="93" t="s">
        <v>88</v>
      </c>
      <c r="C753" s="89" t="s">
        <v>21</v>
      </c>
      <c r="D753" s="94" t="s">
        <v>22</v>
      </c>
      <c r="E753" s="95"/>
      <c r="F753" s="96">
        <v>300</v>
      </c>
      <c r="G753" s="107">
        <f t="shared" si="22"/>
        <v>0.5677560011809325</v>
      </c>
      <c r="H753" s="106">
        <v>528.39599999999996</v>
      </c>
      <c r="I753" s="96">
        <f t="shared" si="23"/>
        <v>12941251</v>
      </c>
      <c r="J753" s="89" t="s">
        <v>23</v>
      </c>
      <c r="K753" s="97" t="s">
        <v>24</v>
      </c>
      <c r="L753" s="29" t="s">
        <v>1005</v>
      </c>
      <c r="M753" s="89" t="s">
        <v>25</v>
      </c>
      <c r="N753" s="89" t="s">
        <v>26</v>
      </c>
    </row>
    <row r="754" spans="1:14" x14ac:dyDescent="0.25">
      <c r="A754" s="92">
        <v>43178</v>
      </c>
      <c r="B754" s="29" t="s">
        <v>157</v>
      </c>
      <c r="C754" s="89" t="s">
        <v>21</v>
      </c>
      <c r="D754" s="94" t="s">
        <v>22</v>
      </c>
      <c r="E754" s="87"/>
      <c r="F754" s="87">
        <v>500</v>
      </c>
      <c r="G754" s="107">
        <f t="shared" si="22"/>
        <v>0.94626000196822091</v>
      </c>
      <c r="H754" s="106">
        <v>528.39599999999996</v>
      </c>
      <c r="I754" s="96">
        <f t="shared" si="23"/>
        <v>12940751</v>
      </c>
      <c r="J754" s="29" t="s">
        <v>95</v>
      </c>
      <c r="K754" s="29" t="s">
        <v>24</v>
      </c>
      <c r="L754" s="29" t="s">
        <v>1005</v>
      </c>
      <c r="M754" s="89" t="s">
        <v>25</v>
      </c>
      <c r="N754" s="29" t="s">
        <v>26</v>
      </c>
    </row>
    <row r="755" spans="1:14" x14ac:dyDescent="0.25">
      <c r="A755" s="92">
        <v>43178</v>
      </c>
      <c r="B755" s="29" t="s">
        <v>158</v>
      </c>
      <c r="C755" s="89" t="s">
        <v>21</v>
      </c>
      <c r="D755" s="94" t="s">
        <v>22</v>
      </c>
      <c r="E755" s="87"/>
      <c r="F755" s="87">
        <v>500</v>
      </c>
      <c r="G755" s="107">
        <f t="shared" si="22"/>
        <v>0.94626000196822091</v>
      </c>
      <c r="H755" s="106">
        <v>528.39599999999996</v>
      </c>
      <c r="I755" s="96">
        <f t="shared" si="23"/>
        <v>12940251</v>
      </c>
      <c r="J755" s="29" t="s">
        <v>95</v>
      </c>
      <c r="K755" s="29" t="s">
        <v>24</v>
      </c>
      <c r="L755" s="29" t="s">
        <v>1005</v>
      </c>
      <c r="M755" s="89" t="s">
        <v>25</v>
      </c>
      <c r="N755" s="29" t="s">
        <v>26</v>
      </c>
    </row>
    <row r="756" spans="1:14" x14ac:dyDescent="0.25">
      <c r="A756" s="92">
        <v>43178</v>
      </c>
      <c r="B756" s="29" t="s">
        <v>103</v>
      </c>
      <c r="C756" s="89" t="s">
        <v>21</v>
      </c>
      <c r="D756" s="94" t="s">
        <v>22</v>
      </c>
      <c r="E756" s="87"/>
      <c r="F756" s="87">
        <v>500</v>
      </c>
      <c r="G756" s="107">
        <f t="shared" si="22"/>
        <v>0.94626000196822091</v>
      </c>
      <c r="H756" s="106">
        <v>528.39599999999996</v>
      </c>
      <c r="I756" s="96">
        <f t="shared" si="23"/>
        <v>12939751</v>
      </c>
      <c r="J756" s="29" t="s">
        <v>95</v>
      </c>
      <c r="K756" s="29" t="s">
        <v>24</v>
      </c>
      <c r="L756" s="29" t="s">
        <v>1005</v>
      </c>
      <c r="M756" s="89" t="s">
        <v>25</v>
      </c>
      <c r="N756" s="29" t="s">
        <v>26</v>
      </c>
    </row>
    <row r="757" spans="1:14" x14ac:dyDescent="0.25">
      <c r="A757" s="92">
        <v>43178</v>
      </c>
      <c r="B757" s="29" t="s">
        <v>159</v>
      </c>
      <c r="C757" s="89" t="s">
        <v>21</v>
      </c>
      <c r="D757" s="94" t="s">
        <v>22</v>
      </c>
      <c r="E757" s="87"/>
      <c r="F757" s="87">
        <v>500</v>
      </c>
      <c r="G757" s="107">
        <f t="shared" si="22"/>
        <v>0.94626000196822091</v>
      </c>
      <c r="H757" s="106">
        <v>528.39599999999996</v>
      </c>
      <c r="I757" s="96">
        <f t="shared" si="23"/>
        <v>12939251</v>
      </c>
      <c r="J757" s="29" t="s">
        <v>95</v>
      </c>
      <c r="K757" s="29" t="s">
        <v>24</v>
      </c>
      <c r="L757" s="29" t="s">
        <v>1005</v>
      </c>
      <c r="M757" s="89" t="s">
        <v>25</v>
      </c>
      <c r="N757" s="29" t="s">
        <v>26</v>
      </c>
    </row>
    <row r="758" spans="1:14" x14ac:dyDescent="0.25">
      <c r="A758" s="92">
        <v>43178</v>
      </c>
      <c r="B758" s="89" t="s">
        <v>209</v>
      </c>
      <c r="C758" s="89" t="s">
        <v>21</v>
      </c>
      <c r="D758" s="94" t="s">
        <v>22</v>
      </c>
      <c r="E758" s="87"/>
      <c r="F758" s="87">
        <v>500</v>
      </c>
      <c r="G758" s="107">
        <f t="shared" si="22"/>
        <v>0.94626000196822091</v>
      </c>
      <c r="H758" s="106">
        <v>528.39599999999996</v>
      </c>
      <c r="I758" s="96">
        <f t="shared" si="23"/>
        <v>12938751</v>
      </c>
      <c r="J758" s="89" t="s">
        <v>164</v>
      </c>
      <c r="K758" s="29" t="s">
        <v>24</v>
      </c>
      <c r="L758" s="29" t="s">
        <v>1005</v>
      </c>
      <c r="M758" s="89" t="s">
        <v>25</v>
      </c>
      <c r="N758" s="29" t="s">
        <v>26</v>
      </c>
    </row>
    <row r="759" spans="1:14" x14ac:dyDescent="0.25">
      <c r="A759" s="92">
        <v>43178</v>
      </c>
      <c r="B759" s="89" t="s">
        <v>210</v>
      </c>
      <c r="C759" s="89" t="s">
        <v>21</v>
      </c>
      <c r="D759" s="94" t="s">
        <v>22</v>
      </c>
      <c r="E759" s="87"/>
      <c r="F759" s="87">
        <v>500</v>
      </c>
      <c r="G759" s="107">
        <f t="shared" si="22"/>
        <v>0.94626000196822091</v>
      </c>
      <c r="H759" s="106">
        <v>528.39599999999996</v>
      </c>
      <c r="I759" s="96">
        <f t="shared" si="23"/>
        <v>12938251</v>
      </c>
      <c r="J759" s="89" t="s">
        <v>164</v>
      </c>
      <c r="K759" s="29" t="s">
        <v>24</v>
      </c>
      <c r="L759" s="29" t="s">
        <v>1005</v>
      </c>
      <c r="M759" s="89" t="s">
        <v>25</v>
      </c>
      <c r="N759" s="29" t="s">
        <v>26</v>
      </c>
    </row>
    <row r="760" spans="1:14" s="114" customFormat="1" x14ac:dyDescent="0.25">
      <c r="A760" s="92">
        <v>43178</v>
      </c>
      <c r="B760" s="29" t="s">
        <v>298</v>
      </c>
      <c r="C760" s="29" t="s">
        <v>179</v>
      </c>
      <c r="D760" s="29" t="s">
        <v>218</v>
      </c>
      <c r="E760" s="87"/>
      <c r="F760" s="87">
        <v>50000</v>
      </c>
      <c r="G760" s="107">
        <f t="shared" si="22"/>
        <v>94.626000196822091</v>
      </c>
      <c r="H760" s="106">
        <v>528.39599999999996</v>
      </c>
      <c r="I760" s="96">
        <f t="shared" si="23"/>
        <v>12888251</v>
      </c>
      <c r="J760" s="29" t="s">
        <v>109</v>
      </c>
      <c r="K760" s="29">
        <v>1</v>
      </c>
      <c r="L760" s="29" t="s">
        <v>1005</v>
      </c>
      <c r="M760" s="89" t="s">
        <v>25</v>
      </c>
      <c r="N760" s="89" t="s">
        <v>34</v>
      </c>
    </row>
    <row r="761" spans="1:14" x14ac:dyDescent="0.25">
      <c r="A761" s="92">
        <v>43178</v>
      </c>
      <c r="B761" s="89" t="s">
        <v>342</v>
      </c>
      <c r="C761" s="89" t="s">
        <v>21</v>
      </c>
      <c r="D761" s="29" t="s">
        <v>219</v>
      </c>
      <c r="E761" s="88"/>
      <c r="F761" s="88">
        <v>4000</v>
      </c>
      <c r="G761" s="107">
        <f t="shared" si="22"/>
        <v>7.5700800157457673</v>
      </c>
      <c r="H761" s="106">
        <v>528.39599999999996</v>
      </c>
      <c r="I761" s="96">
        <f t="shared" si="23"/>
        <v>12884251</v>
      </c>
      <c r="J761" s="89" t="s">
        <v>340</v>
      </c>
      <c r="K761" s="29" t="s">
        <v>24</v>
      </c>
      <c r="L761" s="29" t="s">
        <v>1005</v>
      </c>
      <c r="M761" s="89" t="s">
        <v>25</v>
      </c>
      <c r="N761" s="29" t="s">
        <v>26</v>
      </c>
    </row>
    <row r="762" spans="1:14" x14ac:dyDescent="0.25">
      <c r="A762" s="92">
        <v>43178</v>
      </c>
      <c r="B762" s="29" t="s">
        <v>409</v>
      </c>
      <c r="C762" s="89" t="s">
        <v>21</v>
      </c>
      <c r="D762" s="94" t="s">
        <v>22</v>
      </c>
      <c r="E762" s="87"/>
      <c r="F762" s="87">
        <v>300</v>
      </c>
      <c r="G762" s="107">
        <f t="shared" si="22"/>
        <v>0.5677560011809325</v>
      </c>
      <c r="H762" s="106">
        <v>528.39599999999996</v>
      </c>
      <c r="I762" s="96">
        <f t="shared" si="23"/>
        <v>12883951</v>
      </c>
      <c r="J762" s="29" t="s">
        <v>244</v>
      </c>
      <c r="K762" s="29" t="s">
        <v>24</v>
      </c>
      <c r="L762" s="29" t="s">
        <v>1005</v>
      </c>
      <c r="M762" s="89" t="s">
        <v>25</v>
      </c>
      <c r="N762" s="29" t="s">
        <v>26</v>
      </c>
    </row>
    <row r="763" spans="1:14" x14ac:dyDescent="0.25">
      <c r="A763" s="92">
        <v>43178</v>
      </c>
      <c r="B763" s="29" t="s">
        <v>410</v>
      </c>
      <c r="C763" s="29" t="s">
        <v>359</v>
      </c>
      <c r="D763" s="94" t="s">
        <v>22</v>
      </c>
      <c r="E763" s="87"/>
      <c r="F763" s="87">
        <v>2000</v>
      </c>
      <c r="G763" s="107">
        <f t="shared" si="22"/>
        <v>3.7850400078728836</v>
      </c>
      <c r="H763" s="106">
        <v>528.39599999999996</v>
      </c>
      <c r="I763" s="96">
        <f t="shared" si="23"/>
        <v>12881951</v>
      </c>
      <c r="J763" s="29" t="s">
        <v>244</v>
      </c>
      <c r="K763" s="29" t="s">
        <v>24</v>
      </c>
      <c r="L763" s="29" t="s">
        <v>1005</v>
      </c>
      <c r="M763" s="89" t="s">
        <v>25</v>
      </c>
      <c r="N763" s="29" t="s">
        <v>26</v>
      </c>
    </row>
    <row r="764" spans="1:14" x14ac:dyDescent="0.25">
      <c r="A764" s="92">
        <v>43178</v>
      </c>
      <c r="B764" s="29" t="s">
        <v>411</v>
      </c>
      <c r="C764" s="89" t="s">
        <v>21</v>
      </c>
      <c r="D764" s="94" t="s">
        <v>22</v>
      </c>
      <c r="E764" s="87"/>
      <c r="F764" s="87">
        <v>300</v>
      </c>
      <c r="G764" s="107">
        <f t="shared" si="22"/>
        <v>0.5677560011809325</v>
      </c>
      <c r="H764" s="106">
        <v>528.39599999999996</v>
      </c>
      <c r="I764" s="96">
        <f t="shared" si="23"/>
        <v>12881651</v>
      </c>
      <c r="J764" s="29" t="s">
        <v>244</v>
      </c>
      <c r="K764" s="29" t="s">
        <v>24</v>
      </c>
      <c r="L764" s="29" t="s">
        <v>1005</v>
      </c>
      <c r="M764" s="89" t="s">
        <v>25</v>
      </c>
      <c r="N764" s="29" t="s">
        <v>26</v>
      </c>
    </row>
    <row r="765" spans="1:14" x14ac:dyDescent="0.25">
      <c r="A765" s="92">
        <v>43178</v>
      </c>
      <c r="B765" s="29" t="s">
        <v>412</v>
      </c>
      <c r="C765" s="89" t="s">
        <v>21</v>
      </c>
      <c r="D765" s="94" t="s">
        <v>22</v>
      </c>
      <c r="E765" s="87"/>
      <c r="F765" s="87">
        <v>300</v>
      </c>
      <c r="G765" s="107">
        <f t="shared" si="22"/>
        <v>0.5677560011809325</v>
      </c>
      <c r="H765" s="106">
        <v>528.39599999999996</v>
      </c>
      <c r="I765" s="96">
        <f t="shared" si="23"/>
        <v>12881351</v>
      </c>
      <c r="J765" s="29" t="s">
        <v>244</v>
      </c>
      <c r="K765" s="29" t="s">
        <v>24</v>
      </c>
      <c r="L765" s="29" t="s">
        <v>1005</v>
      </c>
      <c r="M765" s="89" t="s">
        <v>25</v>
      </c>
      <c r="N765" s="29" t="s">
        <v>26</v>
      </c>
    </row>
    <row r="766" spans="1:14" x14ac:dyDescent="0.25">
      <c r="A766" s="92">
        <v>43178</v>
      </c>
      <c r="B766" s="29" t="s">
        <v>407</v>
      </c>
      <c r="C766" s="89" t="s">
        <v>21</v>
      </c>
      <c r="D766" s="94" t="s">
        <v>22</v>
      </c>
      <c r="E766" s="87"/>
      <c r="F766" s="87">
        <v>300</v>
      </c>
      <c r="G766" s="107">
        <f t="shared" si="22"/>
        <v>0.5677560011809325</v>
      </c>
      <c r="H766" s="106">
        <v>528.39599999999996</v>
      </c>
      <c r="I766" s="96">
        <f t="shared" si="23"/>
        <v>12881051</v>
      </c>
      <c r="J766" s="29" t="s">
        <v>244</v>
      </c>
      <c r="K766" s="29" t="s">
        <v>24</v>
      </c>
      <c r="L766" s="29" t="s">
        <v>1005</v>
      </c>
      <c r="M766" s="89" t="s">
        <v>25</v>
      </c>
      <c r="N766" s="29" t="s">
        <v>26</v>
      </c>
    </row>
    <row r="767" spans="1:14" x14ac:dyDescent="0.25">
      <c r="A767" s="92">
        <v>43178</v>
      </c>
      <c r="B767" s="29" t="s">
        <v>408</v>
      </c>
      <c r="C767" s="89" t="s">
        <v>21</v>
      </c>
      <c r="D767" s="94" t="s">
        <v>22</v>
      </c>
      <c r="E767" s="87"/>
      <c r="F767" s="87">
        <v>300</v>
      </c>
      <c r="G767" s="107">
        <f t="shared" si="22"/>
        <v>0.5677560011809325</v>
      </c>
      <c r="H767" s="106">
        <v>528.39599999999996</v>
      </c>
      <c r="I767" s="96">
        <f t="shared" si="23"/>
        <v>12880751</v>
      </c>
      <c r="J767" s="29" t="s">
        <v>244</v>
      </c>
      <c r="K767" s="29" t="s">
        <v>24</v>
      </c>
      <c r="L767" s="29" t="s">
        <v>1005</v>
      </c>
      <c r="M767" s="89" t="s">
        <v>25</v>
      </c>
      <c r="N767" s="29" t="s">
        <v>26</v>
      </c>
    </row>
    <row r="768" spans="1:14" x14ac:dyDescent="0.25">
      <c r="A768" s="92">
        <v>43178</v>
      </c>
      <c r="B768" s="29" t="s">
        <v>468</v>
      </c>
      <c r="C768" s="89" t="s">
        <v>21</v>
      </c>
      <c r="D768" s="29" t="s">
        <v>218</v>
      </c>
      <c r="E768" s="87"/>
      <c r="F768" s="87">
        <v>1000</v>
      </c>
      <c r="G768" s="107">
        <f t="shared" si="22"/>
        <v>1.8925200039364418</v>
      </c>
      <c r="H768" s="106">
        <v>528.39599999999996</v>
      </c>
      <c r="I768" s="96">
        <f t="shared" si="23"/>
        <v>12879751</v>
      </c>
      <c r="J768" s="29" t="s">
        <v>256</v>
      </c>
      <c r="K768" s="29" t="s">
        <v>24</v>
      </c>
      <c r="L768" s="29" t="s">
        <v>1005</v>
      </c>
      <c r="M768" s="89" t="s">
        <v>25</v>
      </c>
      <c r="N768" s="89" t="s">
        <v>26</v>
      </c>
    </row>
    <row r="769" spans="1:14" x14ac:dyDescent="0.25">
      <c r="A769" s="92">
        <v>43178</v>
      </c>
      <c r="B769" s="29" t="s">
        <v>469</v>
      </c>
      <c r="C769" s="89" t="s">
        <v>21</v>
      </c>
      <c r="D769" s="29" t="s">
        <v>218</v>
      </c>
      <c r="E769" s="87"/>
      <c r="F769" s="87">
        <v>1000</v>
      </c>
      <c r="G769" s="107">
        <f t="shared" si="22"/>
        <v>1.8925200039364418</v>
      </c>
      <c r="H769" s="106">
        <v>528.39599999999996</v>
      </c>
      <c r="I769" s="96">
        <f t="shared" si="23"/>
        <v>12878751</v>
      </c>
      <c r="J769" s="29" t="s">
        <v>256</v>
      </c>
      <c r="K769" s="29" t="s">
        <v>24</v>
      </c>
      <c r="L769" s="29" t="s">
        <v>1005</v>
      </c>
      <c r="M769" s="89" t="s">
        <v>25</v>
      </c>
      <c r="N769" s="89" t="s">
        <v>26</v>
      </c>
    </row>
    <row r="770" spans="1:14" x14ac:dyDescent="0.25">
      <c r="A770" s="92">
        <v>43178</v>
      </c>
      <c r="B770" s="29" t="s">
        <v>470</v>
      </c>
      <c r="C770" s="89" t="s">
        <v>21</v>
      </c>
      <c r="D770" s="29" t="s">
        <v>218</v>
      </c>
      <c r="E770" s="87"/>
      <c r="F770" s="87">
        <v>1000</v>
      </c>
      <c r="G770" s="107">
        <f t="shared" si="22"/>
        <v>1.8925200039364418</v>
      </c>
      <c r="H770" s="106">
        <v>528.39599999999996</v>
      </c>
      <c r="I770" s="96">
        <f t="shared" si="23"/>
        <v>12877751</v>
      </c>
      <c r="J770" s="29" t="s">
        <v>256</v>
      </c>
      <c r="K770" s="29" t="s">
        <v>24</v>
      </c>
      <c r="L770" s="29" t="s">
        <v>1005</v>
      </c>
      <c r="M770" s="89" t="s">
        <v>25</v>
      </c>
      <c r="N770" s="89" t="s">
        <v>26</v>
      </c>
    </row>
    <row r="771" spans="1:14" x14ac:dyDescent="0.25">
      <c r="A771" s="92">
        <v>43178</v>
      </c>
      <c r="B771" s="29" t="s">
        <v>471</v>
      </c>
      <c r="C771" s="89" t="s">
        <v>21</v>
      </c>
      <c r="D771" s="29" t="s">
        <v>218</v>
      </c>
      <c r="E771" s="87"/>
      <c r="F771" s="87">
        <v>1000</v>
      </c>
      <c r="G771" s="107">
        <f t="shared" si="22"/>
        <v>1.8925200039364418</v>
      </c>
      <c r="H771" s="106">
        <v>528.39599999999996</v>
      </c>
      <c r="I771" s="96">
        <f t="shared" si="23"/>
        <v>12876751</v>
      </c>
      <c r="J771" s="29" t="s">
        <v>256</v>
      </c>
      <c r="K771" s="29" t="s">
        <v>24</v>
      </c>
      <c r="L771" s="29" t="s">
        <v>1005</v>
      </c>
      <c r="M771" s="89" t="s">
        <v>25</v>
      </c>
      <c r="N771" s="89" t="s">
        <v>26</v>
      </c>
    </row>
    <row r="772" spans="1:14" x14ac:dyDescent="0.25">
      <c r="A772" s="92">
        <v>43178</v>
      </c>
      <c r="B772" s="89" t="s">
        <v>557</v>
      </c>
      <c r="C772" s="89" t="s">
        <v>21</v>
      </c>
      <c r="D772" s="89" t="s">
        <v>225</v>
      </c>
      <c r="E772" s="87"/>
      <c r="F772" s="87">
        <v>1000</v>
      </c>
      <c r="G772" s="107">
        <f t="shared" si="22"/>
        <v>1.8925200039364418</v>
      </c>
      <c r="H772" s="106">
        <v>528.39599999999996</v>
      </c>
      <c r="I772" s="96">
        <f t="shared" si="23"/>
        <v>12875751</v>
      </c>
      <c r="J772" s="89" t="s">
        <v>556</v>
      </c>
      <c r="K772" s="89" t="s">
        <v>558</v>
      </c>
      <c r="L772" s="29" t="s">
        <v>1004</v>
      </c>
      <c r="M772" s="89" t="s">
        <v>25</v>
      </c>
      <c r="N772" s="29" t="s">
        <v>26</v>
      </c>
    </row>
    <row r="773" spans="1:14" s="114" customFormat="1" x14ac:dyDescent="0.25">
      <c r="A773" s="92">
        <v>43178</v>
      </c>
      <c r="B773" s="89" t="s">
        <v>683</v>
      </c>
      <c r="C773" s="89" t="s">
        <v>43</v>
      </c>
      <c r="D773" s="94" t="s">
        <v>22</v>
      </c>
      <c r="E773" s="96"/>
      <c r="F773" s="96">
        <v>30000</v>
      </c>
      <c r="G773" s="107">
        <f>+F773/H773</f>
        <v>56.775600118093251</v>
      </c>
      <c r="H773" s="106">
        <v>528.39599999999996</v>
      </c>
      <c r="I773" s="96">
        <f t="shared" si="23"/>
        <v>12845751</v>
      </c>
      <c r="J773" s="89" t="s">
        <v>98</v>
      </c>
      <c r="K773" s="89">
        <v>29</v>
      </c>
      <c r="L773" s="29" t="s">
        <v>1005</v>
      </c>
      <c r="M773" s="89" t="s">
        <v>25</v>
      </c>
      <c r="N773" s="89" t="s">
        <v>34</v>
      </c>
    </row>
    <row r="774" spans="1:14" x14ac:dyDescent="0.25">
      <c r="A774" s="92">
        <v>43178</v>
      </c>
      <c r="B774" s="89" t="s">
        <v>563</v>
      </c>
      <c r="C774" s="89" t="s">
        <v>21</v>
      </c>
      <c r="D774" s="89" t="s">
        <v>225</v>
      </c>
      <c r="E774" s="87"/>
      <c r="F774" s="87">
        <v>1000</v>
      </c>
      <c r="G774" s="107">
        <f t="shared" si="22"/>
        <v>1.8925200039364418</v>
      </c>
      <c r="H774" s="106">
        <v>528.39599999999996</v>
      </c>
      <c r="I774" s="96">
        <f t="shared" si="23"/>
        <v>12844751</v>
      </c>
      <c r="J774" s="89" t="s">
        <v>556</v>
      </c>
      <c r="K774" s="89" t="s">
        <v>558</v>
      </c>
      <c r="L774" s="29" t="s">
        <v>1004</v>
      </c>
      <c r="M774" s="89" t="s">
        <v>25</v>
      </c>
      <c r="N774" s="29" t="s">
        <v>26</v>
      </c>
    </row>
    <row r="775" spans="1:14" x14ac:dyDescent="0.25">
      <c r="A775" s="92">
        <v>43178</v>
      </c>
      <c r="B775" s="89" t="s">
        <v>564</v>
      </c>
      <c r="C775" s="89" t="s">
        <v>21</v>
      </c>
      <c r="D775" s="89" t="s">
        <v>225</v>
      </c>
      <c r="E775" s="87"/>
      <c r="F775" s="87">
        <v>1000</v>
      </c>
      <c r="G775" s="107">
        <f t="shared" si="22"/>
        <v>1.8925200039364418</v>
      </c>
      <c r="H775" s="106">
        <v>528.39599999999996</v>
      </c>
      <c r="I775" s="96">
        <f t="shared" si="23"/>
        <v>12843751</v>
      </c>
      <c r="J775" s="89" t="s">
        <v>556</v>
      </c>
      <c r="K775" s="89" t="s">
        <v>558</v>
      </c>
      <c r="L775" s="29" t="s">
        <v>1004</v>
      </c>
      <c r="M775" s="89" t="s">
        <v>25</v>
      </c>
      <c r="N775" s="29" t="s">
        <v>26</v>
      </c>
    </row>
    <row r="776" spans="1:14" x14ac:dyDescent="0.25">
      <c r="A776" s="92">
        <v>43178</v>
      </c>
      <c r="B776" s="89" t="s">
        <v>565</v>
      </c>
      <c r="C776" s="89" t="s">
        <v>21</v>
      </c>
      <c r="D776" s="89" t="s">
        <v>225</v>
      </c>
      <c r="E776" s="87"/>
      <c r="F776" s="87">
        <v>1000</v>
      </c>
      <c r="G776" s="107">
        <f t="shared" si="22"/>
        <v>1.8925200039364418</v>
      </c>
      <c r="H776" s="106">
        <v>528.39599999999996</v>
      </c>
      <c r="I776" s="96">
        <f t="shared" si="23"/>
        <v>12842751</v>
      </c>
      <c r="J776" s="89" t="s">
        <v>556</v>
      </c>
      <c r="K776" s="89" t="s">
        <v>558</v>
      </c>
      <c r="L776" s="29" t="s">
        <v>1004</v>
      </c>
      <c r="M776" s="89" t="s">
        <v>25</v>
      </c>
      <c r="N776" s="29" t="s">
        <v>26</v>
      </c>
    </row>
    <row r="777" spans="1:14" x14ac:dyDescent="0.25">
      <c r="A777" s="92">
        <v>43178</v>
      </c>
      <c r="B777" s="89" t="s">
        <v>682</v>
      </c>
      <c r="C777" s="89" t="s">
        <v>21</v>
      </c>
      <c r="D777" s="94" t="s">
        <v>22</v>
      </c>
      <c r="E777" s="96"/>
      <c r="F777" s="96">
        <v>600</v>
      </c>
      <c r="G777" s="107">
        <f t="shared" si="22"/>
        <v>1.135512002361865</v>
      </c>
      <c r="H777" s="106">
        <v>528.39599999999996</v>
      </c>
      <c r="I777" s="96">
        <f t="shared" si="23"/>
        <v>12842151</v>
      </c>
      <c r="J777" s="89" t="s">
        <v>98</v>
      </c>
      <c r="K777" s="89" t="s">
        <v>648</v>
      </c>
      <c r="L777" s="29" t="s">
        <v>1005</v>
      </c>
      <c r="M777" s="89" t="s">
        <v>25</v>
      </c>
      <c r="N777" s="89" t="s">
        <v>26</v>
      </c>
    </row>
    <row r="778" spans="1:14" x14ac:dyDescent="0.25">
      <c r="A778" s="92">
        <v>43178</v>
      </c>
      <c r="B778" s="29" t="s">
        <v>733</v>
      </c>
      <c r="C778" s="89" t="s">
        <v>43</v>
      </c>
      <c r="D778" s="29" t="s">
        <v>225</v>
      </c>
      <c r="E778" s="90"/>
      <c r="F778" s="87">
        <v>70000</v>
      </c>
      <c r="G778" s="107">
        <f t="shared" si="22"/>
        <v>132.47640027555093</v>
      </c>
      <c r="H778" s="106">
        <v>528.39599999999996</v>
      </c>
      <c r="I778" s="96">
        <f t="shared" si="23"/>
        <v>12772151</v>
      </c>
      <c r="J778" s="29" t="s">
        <v>240</v>
      </c>
      <c r="K778" s="29" t="s">
        <v>558</v>
      </c>
      <c r="L778" s="29" t="s">
        <v>1004</v>
      </c>
      <c r="M778" s="89" t="s">
        <v>25</v>
      </c>
      <c r="N778" s="89" t="s">
        <v>26</v>
      </c>
    </row>
    <row r="779" spans="1:14" x14ac:dyDescent="0.25">
      <c r="A779" s="92">
        <v>43178</v>
      </c>
      <c r="B779" s="29" t="s">
        <v>734</v>
      </c>
      <c r="C779" s="89" t="s">
        <v>21</v>
      </c>
      <c r="D779" s="29" t="s">
        <v>225</v>
      </c>
      <c r="E779" s="90"/>
      <c r="F779" s="87">
        <v>1000</v>
      </c>
      <c r="G779" s="107">
        <f t="shared" ref="G779:G845" si="24">+F779/H779</f>
        <v>1.8925200039364418</v>
      </c>
      <c r="H779" s="106">
        <v>528.39599999999996</v>
      </c>
      <c r="I779" s="96">
        <f t="shared" si="23"/>
        <v>12771151</v>
      </c>
      <c r="J779" s="29" t="s">
        <v>240</v>
      </c>
      <c r="K779" s="29" t="s">
        <v>558</v>
      </c>
      <c r="L779" s="29" t="s">
        <v>1004</v>
      </c>
      <c r="M779" s="89" t="s">
        <v>25</v>
      </c>
      <c r="N779" s="89" t="s">
        <v>26</v>
      </c>
    </row>
    <row r="780" spans="1:14" x14ac:dyDescent="0.25">
      <c r="A780" s="92">
        <v>43178</v>
      </c>
      <c r="B780" s="29" t="s">
        <v>735</v>
      </c>
      <c r="C780" s="89" t="s">
        <v>21</v>
      </c>
      <c r="D780" s="29" t="s">
        <v>225</v>
      </c>
      <c r="E780" s="90"/>
      <c r="F780" s="87">
        <v>1000</v>
      </c>
      <c r="G780" s="107">
        <f t="shared" si="24"/>
        <v>1.8925200039364418</v>
      </c>
      <c r="H780" s="106">
        <v>528.39599999999996</v>
      </c>
      <c r="I780" s="96">
        <f t="shared" si="23"/>
        <v>12770151</v>
      </c>
      <c r="J780" s="29" t="s">
        <v>240</v>
      </c>
      <c r="K780" s="29" t="s">
        <v>558</v>
      </c>
      <c r="L780" s="29" t="s">
        <v>1004</v>
      </c>
      <c r="M780" s="89" t="s">
        <v>25</v>
      </c>
      <c r="N780" s="89" t="s">
        <v>26</v>
      </c>
    </row>
    <row r="781" spans="1:14" s="114" customFormat="1" x14ac:dyDescent="0.25">
      <c r="A781" s="92">
        <v>43178</v>
      </c>
      <c r="B781" s="93" t="s">
        <v>937</v>
      </c>
      <c r="C781" s="89" t="s">
        <v>43</v>
      </c>
      <c r="D781" s="94" t="s">
        <v>22</v>
      </c>
      <c r="E781" s="95"/>
      <c r="F781" s="96">
        <v>30000</v>
      </c>
      <c r="G781" s="107">
        <f>+F781/H781</f>
        <v>56.775600118093251</v>
      </c>
      <c r="H781" s="106">
        <v>528.39599999999996</v>
      </c>
      <c r="I781" s="96">
        <f t="shared" si="23"/>
        <v>12740151</v>
      </c>
      <c r="J781" s="89" t="s">
        <v>23</v>
      </c>
      <c r="K781" s="97">
        <v>27</v>
      </c>
      <c r="L781" s="29" t="s">
        <v>1005</v>
      </c>
      <c r="M781" s="89" t="s">
        <v>25</v>
      </c>
      <c r="N781" s="89" t="s">
        <v>34</v>
      </c>
    </row>
    <row r="782" spans="1:14" x14ac:dyDescent="0.25">
      <c r="A782" s="92">
        <v>43178</v>
      </c>
      <c r="B782" s="29" t="s">
        <v>794</v>
      </c>
      <c r="C782" s="89" t="s">
        <v>21</v>
      </c>
      <c r="D782" s="94" t="s">
        <v>22</v>
      </c>
      <c r="E782" s="87"/>
      <c r="F782" s="87">
        <v>500</v>
      </c>
      <c r="G782" s="107">
        <f t="shared" si="24"/>
        <v>0.94626000196822091</v>
      </c>
      <c r="H782" s="106">
        <v>528.39599999999996</v>
      </c>
      <c r="I782" s="96">
        <f t="shared" ref="I782:I845" si="25">+I781+E782-F782</f>
        <v>12739651</v>
      </c>
      <c r="J782" s="29" t="s">
        <v>251</v>
      </c>
      <c r="K782" s="29" t="s">
        <v>24</v>
      </c>
      <c r="L782" s="29" t="s">
        <v>1005</v>
      </c>
      <c r="M782" s="89" t="s">
        <v>25</v>
      </c>
      <c r="N782" s="89" t="s">
        <v>26</v>
      </c>
    </row>
    <row r="783" spans="1:14" x14ac:dyDescent="0.25">
      <c r="A783" s="92">
        <v>43178</v>
      </c>
      <c r="B783" s="29" t="s">
        <v>795</v>
      </c>
      <c r="C783" s="89" t="s">
        <v>21</v>
      </c>
      <c r="D783" s="94" t="s">
        <v>22</v>
      </c>
      <c r="E783" s="87"/>
      <c r="F783" s="87">
        <v>500</v>
      </c>
      <c r="G783" s="107">
        <f t="shared" si="24"/>
        <v>0.94626000196822091</v>
      </c>
      <c r="H783" s="106">
        <v>528.39599999999996</v>
      </c>
      <c r="I783" s="96">
        <f t="shared" si="25"/>
        <v>12739151</v>
      </c>
      <c r="J783" s="29" t="s">
        <v>251</v>
      </c>
      <c r="K783" s="29" t="s">
        <v>24</v>
      </c>
      <c r="L783" s="29" t="s">
        <v>1005</v>
      </c>
      <c r="M783" s="89" t="s">
        <v>25</v>
      </c>
      <c r="N783" s="89" t="s">
        <v>26</v>
      </c>
    </row>
    <row r="784" spans="1:14" x14ac:dyDescent="0.25">
      <c r="A784" s="92">
        <v>43178</v>
      </c>
      <c r="B784" s="29" t="s">
        <v>796</v>
      </c>
      <c r="C784" s="89" t="s">
        <v>21</v>
      </c>
      <c r="D784" s="94" t="s">
        <v>22</v>
      </c>
      <c r="E784" s="87"/>
      <c r="F784" s="87">
        <v>500</v>
      </c>
      <c r="G784" s="107">
        <f t="shared" si="24"/>
        <v>0.94626000196822091</v>
      </c>
      <c r="H784" s="106">
        <v>528.39599999999996</v>
      </c>
      <c r="I784" s="96">
        <f t="shared" si="25"/>
        <v>12738651</v>
      </c>
      <c r="J784" s="29" t="s">
        <v>251</v>
      </c>
      <c r="K784" s="29" t="s">
        <v>24</v>
      </c>
      <c r="L784" s="29" t="s">
        <v>1005</v>
      </c>
      <c r="M784" s="89" t="s">
        <v>25</v>
      </c>
      <c r="N784" s="89" t="s">
        <v>26</v>
      </c>
    </row>
    <row r="785" spans="1:14" s="114" customFormat="1" x14ac:dyDescent="0.25">
      <c r="A785" s="92">
        <v>43178</v>
      </c>
      <c r="B785" s="29" t="s">
        <v>945</v>
      </c>
      <c r="C785" s="89" t="s">
        <v>43</v>
      </c>
      <c r="D785" s="94" t="s">
        <v>22</v>
      </c>
      <c r="E785" s="87"/>
      <c r="F785" s="87">
        <v>30000</v>
      </c>
      <c r="G785" s="107">
        <f>+F785/H785</f>
        <v>56.775600118093251</v>
      </c>
      <c r="H785" s="106">
        <v>528.39599999999996</v>
      </c>
      <c r="I785" s="96">
        <f t="shared" si="25"/>
        <v>12708651</v>
      </c>
      <c r="J785" s="29" t="s">
        <v>244</v>
      </c>
      <c r="K785" s="29">
        <v>28</v>
      </c>
      <c r="L785" s="29" t="s">
        <v>1005</v>
      </c>
      <c r="M785" s="89" t="s">
        <v>25</v>
      </c>
      <c r="N785" s="29" t="s">
        <v>34</v>
      </c>
    </row>
    <row r="786" spans="1:14" x14ac:dyDescent="0.25">
      <c r="A786" s="92">
        <v>43179</v>
      </c>
      <c r="B786" s="93" t="s">
        <v>89</v>
      </c>
      <c r="C786" s="89" t="s">
        <v>21</v>
      </c>
      <c r="D786" s="94" t="s">
        <v>22</v>
      </c>
      <c r="E786" s="95"/>
      <c r="F786" s="96">
        <v>300</v>
      </c>
      <c r="G786" s="107">
        <f t="shared" si="24"/>
        <v>0.5677560011809325</v>
      </c>
      <c r="H786" s="106">
        <v>528.39599999999996</v>
      </c>
      <c r="I786" s="96">
        <f t="shared" si="25"/>
        <v>12708351</v>
      </c>
      <c r="J786" s="89" t="s">
        <v>23</v>
      </c>
      <c r="K786" s="97" t="s">
        <v>24</v>
      </c>
      <c r="L786" s="29" t="s">
        <v>1005</v>
      </c>
      <c r="M786" s="89" t="s">
        <v>25</v>
      </c>
      <c r="N786" s="89" t="s">
        <v>26</v>
      </c>
    </row>
    <row r="787" spans="1:14" s="114" customFormat="1" x14ac:dyDescent="0.25">
      <c r="A787" s="92">
        <v>43179</v>
      </c>
      <c r="B787" s="89" t="s">
        <v>559</v>
      </c>
      <c r="C787" s="89" t="s">
        <v>21</v>
      </c>
      <c r="D787" s="89" t="s">
        <v>225</v>
      </c>
      <c r="E787" s="87"/>
      <c r="F787" s="87">
        <v>7000</v>
      </c>
      <c r="G787" s="107">
        <f>+F787/H787</f>
        <v>13.247640027555093</v>
      </c>
      <c r="H787" s="106">
        <v>528.39599999999996</v>
      </c>
      <c r="I787" s="96">
        <f t="shared" si="25"/>
        <v>12701351</v>
      </c>
      <c r="J787" s="89" t="s">
        <v>556</v>
      </c>
      <c r="K787" s="89" t="s">
        <v>560</v>
      </c>
      <c r="L787" s="29" t="s">
        <v>1004</v>
      </c>
      <c r="M787" s="89" t="s">
        <v>25</v>
      </c>
      <c r="N787" s="29" t="s">
        <v>34</v>
      </c>
    </row>
    <row r="788" spans="1:14" s="114" customFormat="1" x14ac:dyDescent="0.25">
      <c r="A788" s="92">
        <v>43179</v>
      </c>
      <c r="B788" s="89" t="s">
        <v>561</v>
      </c>
      <c r="C788" s="89" t="s">
        <v>21</v>
      </c>
      <c r="D788" s="89" t="s">
        <v>225</v>
      </c>
      <c r="E788" s="87"/>
      <c r="F788" s="87">
        <v>5000</v>
      </c>
      <c r="G788" s="107">
        <f>+F788/H788</f>
        <v>9.462600019682208</v>
      </c>
      <c r="H788" s="106">
        <v>528.39599999999996</v>
      </c>
      <c r="I788" s="96">
        <f t="shared" si="25"/>
        <v>12696351</v>
      </c>
      <c r="J788" s="89" t="s">
        <v>556</v>
      </c>
      <c r="K788" s="89" t="s">
        <v>562</v>
      </c>
      <c r="L788" s="29" t="s">
        <v>1004</v>
      </c>
      <c r="M788" s="89" t="s">
        <v>25</v>
      </c>
      <c r="N788" s="29" t="s">
        <v>34</v>
      </c>
    </row>
    <row r="789" spans="1:14" s="114" customFormat="1" x14ac:dyDescent="0.25">
      <c r="A789" s="92">
        <v>43179</v>
      </c>
      <c r="B789" s="29" t="s">
        <v>619</v>
      </c>
      <c r="C789" s="89" t="s">
        <v>21</v>
      </c>
      <c r="D789" s="29" t="s">
        <v>225</v>
      </c>
      <c r="E789" s="87"/>
      <c r="F789" s="88">
        <v>10000</v>
      </c>
      <c r="G789" s="107">
        <f>+F789/H789</f>
        <v>18.925200039364416</v>
      </c>
      <c r="H789" s="106">
        <v>528.39599999999996</v>
      </c>
      <c r="I789" s="96">
        <f t="shared" si="25"/>
        <v>12686351</v>
      </c>
      <c r="J789" s="29" t="s">
        <v>228</v>
      </c>
      <c r="K789" s="29">
        <v>33</v>
      </c>
      <c r="L789" s="29" t="s">
        <v>1004</v>
      </c>
      <c r="M789" s="89" t="s">
        <v>25</v>
      </c>
      <c r="N789" s="29" t="s">
        <v>34</v>
      </c>
    </row>
    <row r="790" spans="1:14" s="114" customFormat="1" x14ac:dyDescent="0.25">
      <c r="A790" s="92">
        <v>43179</v>
      </c>
      <c r="B790" s="29" t="s">
        <v>736</v>
      </c>
      <c r="C790" s="89" t="s">
        <v>21</v>
      </c>
      <c r="D790" s="29" t="s">
        <v>225</v>
      </c>
      <c r="E790" s="90"/>
      <c r="F790" s="87">
        <v>15000</v>
      </c>
      <c r="G790" s="107">
        <f>+F790/H790</f>
        <v>28.387800059046626</v>
      </c>
      <c r="H790" s="106">
        <v>528.39599999999996</v>
      </c>
      <c r="I790" s="96">
        <f t="shared" si="25"/>
        <v>12671351</v>
      </c>
      <c r="J790" s="29" t="s">
        <v>240</v>
      </c>
      <c r="K790" s="29" t="s">
        <v>737</v>
      </c>
      <c r="L790" s="29" t="s">
        <v>1004</v>
      </c>
      <c r="M790" s="89" t="s">
        <v>25</v>
      </c>
      <c r="N790" s="89" t="s">
        <v>34</v>
      </c>
    </row>
    <row r="791" spans="1:14" x14ac:dyDescent="0.25">
      <c r="A791" s="92">
        <v>43179</v>
      </c>
      <c r="B791" s="93" t="s">
        <v>90</v>
      </c>
      <c r="C791" s="89" t="s">
        <v>43</v>
      </c>
      <c r="D791" s="94" t="s">
        <v>22</v>
      </c>
      <c r="E791" s="95"/>
      <c r="F791" s="96">
        <v>30000</v>
      </c>
      <c r="G791" s="107">
        <f t="shared" si="24"/>
        <v>56.775600118093251</v>
      </c>
      <c r="H791" s="106">
        <v>528.39599999999996</v>
      </c>
      <c r="I791" s="96">
        <f t="shared" si="25"/>
        <v>12641351</v>
      </c>
      <c r="J791" s="89" t="s">
        <v>23</v>
      </c>
      <c r="K791" s="97" t="s">
        <v>24</v>
      </c>
      <c r="L791" s="29" t="s">
        <v>1005</v>
      </c>
      <c r="M791" s="89" t="s">
        <v>25</v>
      </c>
      <c r="N791" s="89" t="s">
        <v>26</v>
      </c>
    </row>
    <row r="792" spans="1:14" s="114" customFormat="1" x14ac:dyDescent="0.25">
      <c r="A792" s="92">
        <v>43179</v>
      </c>
      <c r="B792" s="93" t="s">
        <v>91</v>
      </c>
      <c r="C792" s="89" t="s">
        <v>21</v>
      </c>
      <c r="D792" s="94" t="s">
        <v>22</v>
      </c>
      <c r="E792" s="95"/>
      <c r="F792" s="96">
        <v>10000</v>
      </c>
      <c r="G792" s="107">
        <f t="shared" si="24"/>
        <v>18.925200039364416</v>
      </c>
      <c r="H792" s="106">
        <v>528.39599999999996</v>
      </c>
      <c r="I792" s="96">
        <f t="shared" si="25"/>
        <v>12631351</v>
      </c>
      <c r="J792" s="89" t="s">
        <v>23</v>
      </c>
      <c r="K792" s="97" t="s">
        <v>38</v>
      </c>
      <c r="L792" s="29" t="s">
        <v>1005</v>
      </c>
      <c r="M792" s="89" t="s">
        <v>25</v>
      </c>
      <c r="N792" s="89" t="s">
        <v>34</v>
      </c>
    </row>
    <row r="793" spans="1:14" x14ac:dyDescent="0.25">
      <c r="A793" s="92">
        <v>43179</v>
      </c>
      <c r="B793" s="93" t="s">
        <v>92</v>
      </c>
      <c r="C793" s="89" t="s">
        <v>21</v>
      </c>
      <c r="D793" s="94" t="s">
        <v>22</v>
      </c>
      <c r="E793" s="95"/>
      <c r="F793" s="96">
        <v>2000</v>
      </c>
      <c r="G793" s="107">
        <f t="shared" si="24"/>
        <v>3.7850400078728836</v>
      </c>
      <c r="H793" s="106">
        <v>528.39599999999996</v>
      </c>
      <c r="I793" s="96">
        <f t="shared" si="25"/>
        <v>12629351</v>
      </c>
      <c r="J793" s="89" t="s">
        <v>23</v>
      </c>
      <c r="K793" s="97" t="s">
        <v>24</v>
      </c>
      <c r="L793" s="29" t="s">
        <v>1005</v>
      </c>
      <c r="M793" s="89" t="s">
        <v>25</v>
      </c>
      <c r="N793" s="89" t="s">
        <v>26</v>
      </c>
    </row>
    <row r="794" spans="1:14" s="114" customFormat="1" x14ac:dyDescent="0.25">
      <c r="A794" s="92">
        <v>43179</v>
      </c>
      <c r="B794" s="29" t="s">
        <v>940</v>
      </c>
      <c r="C794" s="89" t="s">
        <v>43</v>
      </c>
      <c r="D794" s="94" t="s">
        <v>22</v>
      </c>
      <c r="E794" s="87"/>
      <c r="F794" s="87">
        <v>30000</v>
      </c>
      <c r="G794" s="107">
        <f t="shared" si="24"/>
        <v>56.775600118093251</v>
      </c>
      <c r="H794" s="106">
        <v>528.39599999999996</v>
      </c>
      <c r="I794" s="96">
        <f t="shared" si="25"/>
        <v>12599351</v>
      </c>
      <c r="J794" s="29" t="s">
        <v>95</v>
      </c>
      <c r="K794" s="29">
        <v>11</v>
      </c>
      <c r="L794" s="29" t="s">
        <v>1005</v>
      </c>
      <c r="M794" s="89" t="s">
        <v>25</v>
      </c>
      <c r="N794" s="29" t="s">
        <v>34</v>
      </c>
    </row>
    <row r="795" spans="1:14" x14ac:dyDescent="0.25">
      <c r="A795" s="92">
        <v>43179</v>
      </c>
      <c r="B795" s="29" t="s">
        <v>136</v>
      </c>
      <c r="C795" s="89" t="s">
        <v>21</v>
      </c>
      <c r="D795" s="94" t="s">
        <v>22</v>
      </c>
      <c r="E795" s="87"/>
      <c r="F795" s="87">
        <v>500</v>
      </c>
      <c r="G795" s="107">
        <f t="shared" si="24"/>
        <v>0.94626000196822091</v>
      </c>
      <c r="H795" s="106">
        <v>528.39599999999996</v>
      </c>
      <c r="I795" s="96">
        <f t="shared" si="25"/>
        <v>12598851</v>
      </c>
      <c r="J795" s="29" t="s">
        <v>95</v>
      </c>
      <c r="K795" s="29" t="s">
        <v>24</v>
      </c>
      <c r="L795" s="29" t="s">
        <v>1005</v>
      </c>
      <c r="M795" s="89" t="s">
        <v>25</v>
      </c>
      <c r="N795" s="29" t="s">
        <v>26</v>
      </c>
    </row>
    <row r="796" spans="1:14" s="114" customFormat="1" x14ac:dyDescent="0.25">
      <c r="A796" s="92">
        <v>43179</v>
      </c>
      <c r="B796" s="29" t="s">
        <v>160</v>
      </c>
      <c r="C796" s="89" t="s">
        <v>21</v>
      </c>
      <c r="D796" s="94" t="s">
        <v>22</v>
      </c>
      <c r="E796" s="87"/>
      <c r="F796" s="87">
        <v>15000</v>
      </c>
      <c r="G796" s="107">
        <f t="shared" si="24"/>
        <v>28.387800059046626</v>
      </c>
      <c r="H796" s="106">
        <v>528.39599999999996</v>
      </c>
      <c r="I796" s="96">
        <f t="shared" si="25"/>
        <v>12583851</v>
      </c>
      <c r="J796" s="29" t="s">
        <v>95</v>
      </c>
      <c r="K796" s="29" t="s">
        <v>99</v>
      </c>
      <c r="L796" s="29" t="s">
        <v>1005</v>
      </c>
      <c r="M796" s="89" t="s">
        <v>25</v>
      </c>
      <c r="N796" s="29" t="s">
        <v>34</v>
      </c>
    </row>
    <row r="797" spans="1:14" x14ac:dyDescent="0.25">
      <c r="A797" s="92">
        <v>43179</v>
      </c>
      <c r="B797" s="29" t="s">
        <v>146</v>
      </c>
      <c r="C797" s="89" t="s">
        <v>21</v>
      </c>
      <c r="D797" s="94" t="s">
        <v>22</v>
      </c>
      <c r="E797" s="87"/>
      <c r="F797" s="87">
        <v>1000</v>
      </c>
      <c r="G797" s="107">
        <f t="shared" si="24"/>
        <v>1.8925200039364418</v>
      </c>
      <c r="H797" s="106">
        <v>528.39599999999996</v>
      </c>
      <c r="I797" s="96">
        <f t="shared" si="25"/>
        <v>12582851</v>
      </c>
      <c r="J797" s="29" t="s">
        <v>95</v>
      </c>
      <c r="K797" s="29" t="s">
        <v>24</v>
      </c>
      <c r="L797" s="29" t="s">
        <v>1005</v>
      </c>
      <c r="M797" s="89" t="s">
        <v>25</v>
      </c>
      <c r="N797" s="29" t="s">
        <v>26</v>
      </c>
    </row>
    <row r="798" spans="1:14" x14ac:dyDescent="0.25">
      <c r="A798" s="92">
        <v>43179</v>
      </c>
      <c r="B798" s="29" t="s">
        <v>161</v>
      </c>
      <c r="C798" s="89" t="s">
        <v>43</v>
      </c>
      <c r="D798" s="94" t="s">
        <v>22</v>
      </c>
      <c r="E798" s="87"/>
      <c r="F798" s="87">
        <v>30000</v>
      </c>
      <c r="G798" s="107">
        <f t="shared" si="24"/>
        <v>56.775600118093251</v>
      </c>
      <c r="H798" s="106">
        <v>528.39599999999996</v>
      </c>
      <c r="I798" s="96">
        <f t="shared" si="25"/>
        <v>12552851</v>
      </c>
      <c r="J798" s="29" t="s">
        <v>95</v>
      </c>
      <c r="K798" s="29" t="s">
        <v>99</v>
      </c>
      <c r="L798" s="29" t="s">
        <v>1005</v>
      </c>
      <c r="M798" s="89" t="s">
        <v>25</v>
      </c>
      <c r="N798" s="29" t="s">
        <v>26</v>
      </c>
    </row>
    <row r="799" spans="1:14" x14ac:dyDescent="0.25">
      <c r="A799" s="92">
        <v>43179</v>
      </c>
      <c r="B799" s="89" t="s">
        <v>211</v>
      </c>
      <c r="C799" s="89" t="s">
        <v>21</v>
      </c>
      <c r="D799" s="94" t="s">
        <v>22</v>
      </c>
      <c r="E799" s="87"/>
      <c r="F799" s="87">
        <v>500</v>
      </c>
      <c r="G799" s="107">
        <f t="shared" si="24"/>
        <v>0.94626000196822091</v>
      </c>
      <c r="H799" s="106">
        <v>528.39599999999996</v>
      </c>
      <c r="I799" s="96">
        <f t="shared" si="25"/>
        <v>12552351</v>
      </c>
      <c r="J799" s="89" t="s">
        <v>164</v>
      </c>
      <c r="K799" s="29" t="s">
        <v>24</v>
      </c>
      <c r="L799" s="29" t="s">
        <v>1005</v>
      </c>
      <c r="M799" s="89" t="s">
        <v>25</v>
      </c>
      <c r="N799" s="29" t="s">
        <v>26</v>
      </c>
    </row>
    <row r="800" spans="1:14" s="113" customFormat="1" x14ac:dyDescent="0.25">
      <c r="A800" s="92">
        <v>43179</v>
      </c>
      <c r="B800" s="89" t="s">
        <v>212</v>
      </c>
      <c r="C800" s="89" t="s">
        <v>21</v>
      </c>
      <c r="D800" s="94" t="s">
        <v>22</v>
      </c>
      <c r="E800" s="87"/>
      <c r="F800" s="87">
        <v>15000</v>
      </c>
      <c r="G800" s="107">
        <f t="shared" si="24"/>
        <v>28.387800059046626</v>
      </c>
      <c r="H800" s="106">
        <v>528.39599999999996</v>
      </c>
      <c r="I800" s="96">
        <f t="shared" si="25"/>
        <v>12537351</v>
      </c>
      <c r="J800" s="89" t="s">
        <v>164</v>
      </c>
      <c r="K800" s="29" t="s">
        <v>165</v>
      </c>
      <c r="L800" s="29" t="s">
        <v>1005</v>
      </c>
      <c r="M800" s="89" t="s">
        <v>25</v>
      </c>
      <c r="N800" s="29" t="s">
        <v>46</v>
      </c>
    </row>
    <row r="801" spans="1:14" x14ac:dyDescent="0.25">
      <c r="A801" s="92">
        <v>43179</v>
      </c>
      <c r="B801" s="89" t="s">
        <v>213</v>
      </c>
      <c r="C801" s="89" t="s">
        <v>21</v>
      </c>
      <c r="D801" s="94" t="s">
        <v>22</v>
      </c>
      <c r="E801" s="87"/>
      <c r="F801" s="87">
        <v>1000</v>
      </c>
      <c r="G801" s="107">
        <f t="shared" si="24"/>
        <v>1.8925200039364418</v>
      </c>
      <c r="H801" s="106">
        <v>528.39599999999996</v>
      </c>
      <c r="I801" s="96">
        <f t="shared" si="25"/>
        <v>12536351</v>
      </c>
      <c r="J801" s="89" t="s">
        <v>164</v>
      </c>
      <c r="K801" s="29" t="s">
        <v>24</v>
      </c>
      <c r="L801" s="29" t="s">
        <v>1005</v>
      </c>
      <c r="M801" s="89" t="s">
        <v>25</v>
      </c>
      <c r="N801" s="29" t="s">
        <v>26</v>
      </c>
    </row>
    <row r="802" spans="1:14" s="114" customFormat="1" x14ac:dyDescent="0.25">
      <c r="A802" s="92">
        <v>43179</v>
      </c>
      <c r="B802" s="89" t="s">
        <v>942</v>
      </c>
      <c r="C802" s="89" t="s">
        <v>43</v>
      </c>
      <c r="D802" s="94" t="s">
        <v>22</v>
      </c>
      <c r="E802" s="96"/>
      <c r="F802" s="96">
        <v>30000</v>
      </c>
      <c r="G802" s="107">
        <f t="shared" si="24"/>
        <v>56.775600118093251</v>
      </c>
      <c r="H802" s="106">
        <v>528.39599999999996</v>
      </c>
      <c r="I802" s="96">
        <f t="shared" si="25"/>
        <v>12506351</v>
      </c>
      <c r="J802" s="89" t="s">
        <v>164</v>
      </c>
      <c r="K802" s="29">
        <v>12</v>
      </c>
      <c r="L802" s="29" t="s">
        <v>1005</v>
      </c>
      <c r="M802" s="89" t="s">
        <v>25</v>
      </c>
      <c r="N802" s="29" t="s">
        <v>34</v>
      </c>
    </row>
    <row r="803" spans="1:14" x14ac:dyDescent="0.25">
      <c r="A803" s="92">
        <v>43179</v>
      </c>
      <c r="B803" s="89" t="s">
        <v>214</v>
      </c>
      <c r="C803" s="89" t="s">
        <v>43</v>
      </c>
      <c r="D803" s="94" t="s">
        <v>22</v>
      </c>
      <c r="E803" s="96"/>
      <c r="F803" s="96">
        <v>30000</v>
      </c>
      <c r="G803" s="107">
        <f t="shared" si="24"/>
        <v>56.775600118093251</v>
      </c>
      <c r="H803" s="106">
        <v>528.39599999999996</v>
      </c>
      <c r="I803" s="96">
        <f t="shared" si="25"/>
        <v>12476351</v>
      </c>
      <c r="J803" s="89" t="s">
        <v>164</v>
      </c>
      <c r="K803" s="29" t="s">
        <v>24</v>
      </c>
      <c r="L803" s="29" t="s">
        <v>1005</v>
      </c>
      <c r="M803" s="89" t="s">
        <v>25</v>
      </c>
      <c r="N803" s="29" t="s">
        <v>26</v>
      </c>
    </row>
    <row r="804" spans="1:14" s="114" customFormat="1" x14ac:dyDescent="0.25">
      <c r="A804" s="92">
        <v>43179</v>
      </c>
      <c r="B804" s="29" t="s">
        <v>300</v>
      </c>
      <c r="C804" s="29" t="s">
        <v>45</v>
      </c>
      <c r="D804" s="94" t="s">
        <v>22</v>
      </c>
      <c r="E804" s="87"/>
      <c r="F804" s="87">
        <v>131000</v>
      </c>
      <c r="G804" s="107">
        <f t="shared" si="24"/>
        <v>247.92012051567386</v>
      </c>
      <c r="H804" s="106">
        <v>528.39599999999996</v>
      </c>
      <c r="I804" s="96">
        <f t="shared" si="25"/>
        <v>12345351</v>
      </c>
      <c r="J804" s="29" t="s">
        <v>109</v>
      </c>
      <c r="K804" s="29">
        <v>4</v>
      </c>
      <c r="L804" s="29" t="s">
        <v>1005</v>
      </c>
      <c r="M804" s="89" t="s">
        <v>25</v>
      </c>
      <c r="N804" s="89" t="s">
        <v>34</v>
      </c>
    </row>
    <row r="805" spans="1:14" x14ac:dyDescent="0.25">
      <c r="A805" s="92">
        <v>43179</v>
      </c>
      <c r="B805" s="29" t="s">
        <v>413</v>
      </c>
      <c r="C805" s="89" t="s">
        <v>43</v>
      </c>
      <c r="D805" s="94" t="s">
        <v>22</v>
      </c>
      <c r="E805" s="87"/>
      <c r="F805" s="87">
        <v>30000</v>
      </c>
      <c r="G805" s="107">
        <f t="shared" si="24"/>
        <v>56.775600118093251</v>
      </c>
      <c r="H805" s="106">
        <v>528.39599999999996</v>
      </c>
      <c r="I805" s="96">
        <f t="shared" si="25"/>
        <v>12315351</v>
      </c>
      <c r="J805" s="29" t="s">
        <v>244</v>
      </c>
      <c r="K805" s="29" t="s">
        <v>24</v>
      </c>
      <c r="L805" s="29" t="s">
        <v>1005</v>
      </c>
      <c r="M805" s="89" t="s">
        <v>25</v>
      </c>
      <c r="N805" s="29" t="s">
        <v>26</v>
      </c>
    </row>
    <row r="806" spans="1:14" x14ac:dyDescent="0.25">
      <c r="A806" s="92">
        <v>43179</v>
      </c>
      <c r="B806" s="29" t="s">
        <v>89</v>
      </c>
      <c r="C806" s="89" t="s">
        <v>21</v>
      </c>
      <c r="D806" s="94" t="s">
        <v>22</v>
      </c>
      <c r="E806" s="87"/>
      <c r="F806" s="87">
        <v>300</v>
      </c>
      <c r="G806" s="107">
        <f t="shared" si="24"/>
        <v>0.5677560011809325</v>
      </c>
      <c r="H806" s="106">
        <v>528.39599999999996</v>
      </c>
      <c r="I806" s="96">
        <f t="shared" si="25"/>
        <v>12315051</v>
      </c>
      <c r="J806" s="29" t="s">
        <v>244</v>
      </c>
      <c r="K806" s="29" t="s">
        <v>24</v>
      </c>
      <c r="L806" s="29" t="s">
        <v>1005</v>
      </c>
      <c r="M806" s="89" t="s">
        <v>25</v>
      </c>
      <c r="N806" s="29" t="s">
        <v>26</v>
      </c>
    </row>
    <row r="807" spans="1:14" s="114" customFormat="1" x14ac:dyDescent="0.25">
      <c r="A807" s="92">
        <v>43179</v>
      </c>
      <c r="B807" s="29" t="s">
        <v>91</v>
      </c>
      <c r="C807" s="89" t="s">
        <v>21</v>
      </c>
      <c r="D807" s="94" t="s">
        <v>22</v>
      </c>
      <c r="E807" s="87"/>
      <c r="F807" s="87">
        <v>10000</v>
      </c>
      <c r="G807" s="107">
        <f t="shared" si="24"/>
        <v>18.925200039364416</v>
      </c>
      <c r="H807" s="106">
        <v>528.39599999999996</v>
      </c>
      <c r="I807" s="96">
        <f t="shared" si="25"/>
        <v>12305051</v>
      </c>
      <c r="J807" s="29" t="s">
        <v>244</v>
      </c>
      <c r="K807" s="29" t="s">
        <v>165</v>
      </c>
      <c r="L807" s="29" t="s">
        <v>1005</v>
      </c>
      <c r="M807" s="89" t="s">
        <v>25</v>
      </c>
      <c r="N807" s="29" t="s">
        <v>34</v>
      </c>
    </row>
    <row r="808" spans="1:14" x14ac:dyDescent="0.25">
      <c r="A808" s="92">
        <v>43179</v>
      </c>
      <c r="B808" s="29" t="s">
        <v>414</v>
      </c>
      <c r="C808" s="89" t="s">
        <v>21</v>
      </c>
      <c r="D808" s="94" t="s">
        <v>22</v>
      </c>
      <c r="E808" s="87"/>
      <c r="F808" s="87">
        <v>1500</v>
      </c>
      <c r="G808" s="107">
        <f t="shared" si="24"/>
        <v>2.8387800059046628</v>
      </c>
      <c r="H808" s="106">
        <v>528.39599999999996</v>
      </c>
      <c r="I808" s="96">
        <f t="shared" si="25"/>
        <v>12303551</v>
      </c>
      <c r="J808" s="29" t="s">
        <v>244</v>
      </c>
      <c r="K808" s="29" t="s">
        <v>24</v>
      </c>
      <c r="L808" s="29" t="s">
        <v>1005</v>
      </c>
      <c r="M808" s="89" t="s">
        <v>25</v>
      </c>
      <c r="N808" s="29" t="s">
        <v>26</v>
      </c>
    </row>
    <row r="809" spans="1:14" x14ac:dyDescent="0.25">
      <c r="A809" s="92">
        <v>43179</v>
      </c>
      <c r="B809" s="29" t="s">
        <v>415</v>
      </c>
      <c r="C809" s="89" t="s">
        <v>21</v>
      </c>
      <c r="D809" s="94" t="s">
        <v>22</v>
      </c>
      <c r="E809" s="87"/>
      <c r="F809" s="87">
        <v>1500</v>
      </c>
      <c r="G809" s="107">
        <f t="shared" si="24"/>
        <v>2.8387800059046628</v>
      </c>
      <c r="H809" s="106">
        <v>528.39599999999996</v>
      </c>
      <c r="I809" s="96">
        <f t="shared" si="25"/>
        <v>12302051</v>
      </c>
      <c r="J809" s="29" t="s">
        <v>244</v>
      </c>
      <c r="K809" s="29" t="s">
        <v>24</v>
      </c>
      <c r="L809" s="29" t="s">
        <v>1005</v>
      </c>
      <c r="M809" s="89" t="s">
        <v>25</v>
      </c>
      <c r="N809" s="29" t="s">
        <v>26</v>
      </c>
    </row>
    <row r="810" spans="1:14" x14ac:dyDescent="0.25">
      <c r="A810" s="92">
        <v>43179</v>
      </c>
      <c r="B810" s="29" t="s">
        <v>472</v>
      </c>
      <c r="C810" s="89" t="s">
        <v>21</v>
      </c>
      <c r="D810" s="29" t="s">
        <v>218</v>
      </c>
      <c r="E810" s="87"/>
      <c r="F810" s="87">
        <v>1000</v>
      </c>
      <c r="G810" s="107">
        <f t="shared" si="24"/>
        <v>1.8925200039364418</v>
      </c>
      <c r="H810" s="106">
        <v>528.39599999999996</v>
      </c>
      <c r="I810" s="96">
        <f t="shared" si="25"/>
        <v>12301051</v>
      </c>
      <c r="J810" s="29" t="s">
        <v>256</v>
      </c>
      <c r="K810" s="29" t="s">
        <v>24</v>
      </c>
      <c r="L810" s="29" t="s">
        <v>1005</v>
      </c>
      <c r="M810" s="89" t="s">
        <v>25</v>
      </c>
      <c r="N810" s="89" t="s">
        <v>26</v>
      </c>
    </row>
    <row r="811" spans="1:14" x14ac:dyDescent="0.25">
      <c r="A811" s="92">
        <v>43179</v>
      </c>
      <c r="B811" s="29" t="s">
        <v>473</v>
      </c>
      <c r="C811" s="89" t="s">
        <v>21</v>
      </c>
      <c r="D811" s="29" t="s">
        <v>218</v>
      </c>
      <c r="E811" s="87"/>
      <c r="F811" s="87">
        <v>1000</v>
      </c>
      <c r="G811" s="107">
        <f t="shared" si="24"/>
        <v>1.8925200039364418</v>
      </c>
      <c r="H811" s="106">
        <v>528.39599999999996</v>
      </c>
      <c r="I811" s="96">
        <f t="shared" si="25"/>
        <v>12300051</v>
      </c>
      <c r="J811" s="29" t="s">
        <v>256</v>
      </c>
      <c r="K811" s="29" t="s">
        <v>24</v>
      </c>
      <c r="L811" s="29" t="s">
        <v>1005</v>
      </c>
      <c r="M811" s="89" t="s">
        <v>25</v>
      </c>
      <c r="N811" s="89" t="s">
        <v>26</v>
      </c>
    </row>
    <row r="812" spans="1:14" x14ac:dyDescent="0.25">
      <c r="A812" s="92">
        <v>43179</v>
      </c>
      <c r="B812" s="29" t="s">
        <v>522</v>
      </c>
      <c r="C812" s="89" t="s">
        <v>21</v>
      </c>
      <c r="D812" s="29" t="s">
        <v>225</v>
      </c>
      <c r="E812" s="87"/>
      <c r="F812" s="87">
        <v>3000</v>
      </c>
      <c r="G812" s="107">
        <f t="shared" si="24"/>
        <v>5.6775600118093257</v>
      </c>
      <c r="H812" s="106">
        <v>528.39599999999996</v>
      </c>
      <c r="I812" s="96">
        <f t="shared" si="25"/>
        <v>12297051</v>
      </c>
      <c r="J812" s="29" t="s">
        <v>231</v>
      </c>
      <c r="K812" s="94" t="s">
        <v>24</v>
      </c>
      <c r="L812" s="29" t="s">
        <v>1004</v>
      </c>
      <c r="M812" s="89" t="s">
        <v>25</v>
      </c>
      <c r="N812" s="89" t="s">
        <v>26</v>
      </c>
    </row>
    <row r="813" spans="1:14" x14ac:dyDescent="0.25">
      <c r="A813" s="92">
        <v>43179</v>
      </c>
      <c r="B813" s="29" t="s">
        <v>523</v>
      </c>
      <c r="C813" s="89" t="s">
        <v>21</v>
      </c>
      <c r="D813" s="29" t="s">
        <v>225</v>
      </c>
      <c r="E813" s="87"/>
      <c r="F813" s="87">
        <v>2500</v>
      </c>
      <c r="G813" s="107">
        <f t="shared" si="24"/>
        <v>4.731300009841104</v>
      </c>
      <c r="H813" s="106">
        <v>528.39599999999996</v>
      </c>
      <c r="I813" s="96">
        <f t="shared" si="25"/>
        <v>12294551</v>
      </c>
      <c r="J813" s="29" t="s">
        <v>231</v>
      </c>
      <c r="K813" s="94" t="s">
        <v>24</v>
      </c>
      <c r="L813" s="29" t="s">
        <v>1004</v>
      </c>
      <c r="M813" s="89" t="s">
        <v>25</v>
      </c>
      <c r="N813" s="89" t="s">
        <v>26</v>
      </c>
    </row>
    <row r="814" spans="1:14" x14ac:dyDescent="0.25">
      <c r="A814" s="92">
        <v>43179</v>
      </c>
      <c r="B814" s="89" t="s">
        <v>566</v>
      </c>
      <c r="C814" s="89" t="s">
        <v>21</v>
      </c>
      <c r="D814" s="89" t="s">
        <v>225</v>
      </c>
      <c r="E814" s="87"/>
      <c r="F814" s="87">
        <v>1500</v>
      </c>
      <c r="G814" s="107">
        <f t="shared" si="24"/>
        <v>2.8387800059046628</v>
      </c>
      <c r="H814" s="106">
        <v>528.39599999999996</v>
      </c>
      <c r="I814" s="96">
        <f t="shared" si="25"/>
        <v>12293051</v>
      </c>
      <c r="J814" s="89" t="s">
        <v>556</v>
      </c>
      <c r="K814" s="89" t="s">
        <v>558</v>
      </c>
      <c r="L814" s="29" t="s">
        <v>1004</v>
      </c>
      <c r="M814" s="89" t="s">
        <v>25</v>
      </c>
      <c r="N814" s="29" t="s">
        <v>26</v>
      </c>
    </row>
    <row r="815" spans="1:14" x14ac:dyDescent="0.25">
      <c r="A815" s="92">
        <v>43179</v>
      </c>
      <c r="B815" s="89" t="s">
        <v>567</v>
      </c>
      <c r="C815" s="89" t="s">
        <v>21</v>
      </c>
      <c r="D815" s="89" t="s">
        <v>225</v>
      </c>
      <c r="E815" s="87"/>
      <c r="F815" s="87">
        <v>700</v>
      </c>
      <c r="G815" s="107">
        <f t="shared" si="24"/>
        <v>1.3247640027555092</v>
      </c>
      <c r="H815" s="106">
        <v>528.39599999999996</v>
      </c>
      <c r="I815" s="96">
        <f t="shared" si="25"/>
        <v>12292351</v>
      </c>
      <c r="J815" s="89" t="s">
        <v>556</v>
      </c>
      <c r="K815" s="89" t="s">
        <v>558</v>
      </c>
      <c r="L815" s="29" t="s">
        <v>1004</v>
      </c>
      <c r="M815" s="89" t="s">
        <v>25</v>
      </c>
      <c r="N815" s="29" t="s">
        <v>26</v>
      </c>
    </row>
    <row r="816" spans="1:14" s="114" customFormat="1" x14ac:dyDescent="0.25">
      <c r="A816" s="92">
        <v>43179</v>
      </c>
      <c r="B816" s="89" t="s">
        <v>947</v>
      </c>
      <c r="C816" s="89" t="s">
        <v>43</v>
      </c>
      <c r="D816" s="89" t="s">
        <v>225</v>
      </c>
      <c r="E816" s="87"/>
      <c r="F816" s="87">
        <v>18000</v>
      </c>
      <c r="G816" s="107">
        <f t="shared" si="24"/>
        <v>34.065360070855952</v>
      </c>
      <c r="H816" s="106">
        <v>528.39599999999996</v>
      </c>
      <c r="I816" s="96">
        <f t="shared" si="25"/>
        <v>12274351</v>
      </c>
      <c r="J816" s="89" t="s">
        <v>556</v>
      </c>
      <c r="K816" s="89" t="s">
        <v>424</v>
      </c>
      <c r="L816" s="29" t="s">
        <v>1004</v>
      </c>
      <c r="M816" s="89" t="s">
        <v>25</v>
      </c>
      <c r="N816" s="29" t="s">
        <v>34</v>
      </c>
    </row>
    <row r="817" spans="1:14" s="114" customFormat="1" x14ac:dyDescent="0.25">
      <c r="A817" s="92">
        <v>43179</v>
      </c>
      <c r="B817" s="29" t="s">
        <v>620</v>
      </c>
      <c r="C817" s="89" t="s">
        <v>43</v>
      </c>
      <c r="D817" s="29" t="s">
        <v>225</v>
      </c>
      <c r="E817" s="87"/>
      <c r="F817" s="88">
        <v>45000</v>
      </c>
      <c r="G817" s="107">
        <f t="shared" si="24"/>
        <v>85.163400177139877</v>
      </c>
      <c r="H817" s="106">
        <v>528.39599999999996</v>
      </c>
      <c r="I817" s="96">
        <f t="shared" si="25"/>
        <v>12229351</v>
      </c>
      <c r="J817" s="29" t="s">
        <v>228</v>
      </c>
      <c r="K817" s="29">
        <v>12</v>
      </c>
      <c r="L817" s="29" t="s">
        <v>1004</v>
      </c>
      <c r="M817" s="89" t="s">
        <v>25</v>
      </c>
      <c r="N817" s="29" t="s">
        <v>34</v>
      </c>
    </row>
    <row r="818" spans="1:14" x14ac:dyDescent="0.25">
      <c r="A818" s="92">
        <v>43179</v>
      </c>
      <c r="B818" s="29" t="s">
        <v>621</v>
      </c>
      <c r="C818" s="89" t="s">
        <v>43</v>
      </c>
      <c r="D818" s="29" t="s">
        <v>225</v>
      </c>
      <c r="E818" s="87"/>
      <c r="F818" s="88">
        <v>40000</v>
      </c>
      <c r="G818" s="107">
        <f t="shared" si="24"/>
        <v>75.700800157457664</v>
      </c>
      <c r="H818" s="106">
        <v>528.39599999999996</v>
      </c>
      <c r="I818" s="96">
        <f t="shared" si="25"/>
        <v>12189351</v>
      </c>
      <c r="J818" s="29" t="s">
        <v>228</v>
      </c>
      <c r="K818" s="29" t="s">
        <v>558</v>
      </c>
      <c r="L818" s="29" t="s">
        <v>1004</v>
      </c>
      <c r="M818" s="89" t="s">
        <v>25</v>
      </c>
      <c r="N818" s="29" t="s">
        <v>590</v>
      </c>
    </row>
    <row r="819" spans="1:14" x14ac:dyDescent="0.25">
      <c r="A819" s="92">
        <v>43179</v>
      </c>
      <c r="B819" s="29" t="s">
        <v>622</v>
      </c>
      <c r="C819" s="89" t="s">
        <v>21</v>
      </c>
      <c r="D819" s="29" t="s">
        <v>225</v>
      </c>
      <c r="E819" s="87"/>
      <c r="F819" s="88">
        <v>2000</v>
      </c>
      <c r="G819" s="107">
        <f t="shared" si="24"/>
        <v>3.7850400078728836</v>
      </c>
      <c r="H819" s="106">
        <v>528.39599999999996</v>
      </c>
      <c r="I819" s="96">
        <f t="shared" si="25"/>
        <v>12187351</v>
      </c>
      <c r="J819" s="29" t="s">
        <v>228</v>
      </c>
      <c r="K819" s="29" t="s">
        <v>24</v>
      </c>
      <c r="L819" s="29" t="s">
        <v>1004</v>
      </c>
      <c r="M819" s="89" t="s">
        <v>25</v>
      </c>
      <c r="N819" s="29" t="s">
        <v>590</v>
      </c>
    </row>
    <row r="820" spans="1:14" x14ac:dyDescent="0.25">
      <c r="A820" s="92">
        <v>43179</v>
      </c>
      <c r="B820" s="89" t="s">
        <v>684</v>
      </c>
      <c r="C820" s="89" t="s">
        <v>21</v>
      </c>
      <c r="D820" s="94" t="s">
        <v>22</v>
      </c>
      <c r="E820" s="96"/>
      <c r="F820" s="96">
        <v>300</v>
      </c>
      <c r="G820" s="107">
        <f t="shared" si="24"/>
        <v>0.5677560011809325</v>
      </c>
      <c r="H820" s="106">
        <v>528.39599999999996</v>
      </c>
      <c r="I820" s="96">
        <f t="shared" si="25"/>
        <v>12187051</v>
      </c>
      <c r="J820" s="89" t="s">
        <v>98</v>
      </c>
      <c r="K820" s="89" t="s">
        <v>648</v>
      </c>
      <c r="L820" s="29" t="s">
        <v>1005</v>
      </c>
      <c r="M820" s="89" t="s">
        <v>25</v>
      </c>
      <c r="N820" s="89" t="s">
        <v>26</v>
      </c>
    </row>
    <row r="821" spans="1:14" s="114" customFormat="1" x14ac:dyDescent="0.25">
      <c r="A821" s="92">
        <v>43179</v>
      </c>
      <c r="B821" s="89" t="s">
        <v>685</v>
      </c>
      <c r="C821" s="89" t="s">
        <v>21</v>
      </c>
      <c r="D821" s="94" t="s">
        <v>22</v>
      </c>
      <c r="E821" s="96"/>
      <c r="F821" s="96">
        <v>10000</v>
      </c>
      <c r="G821" s="107">
        <f t="shared" si="24"/>
        <v>18.925200039364416</v>
      </c>
      <c r="H821" s="106">
        <v>528.39599999999996</v>
      </c>
      <c r="I821" s="96">
        <f t="shared" si="25"/>
        <v>12177051</v>
      </c>
      <c r="J821" s="89" t="s">
        <v>98</v>
      </c>
      <c r="K821" s="89" t="s">
        <v>165</v>
      </c>
      <c r="L821" s="29" t="s">
        <v>1005</v>
      </c>
      <c r="M821" s="89" t="s">
        <v>25</v>
      </c>
      <c r="N821" s="89" t="s">
        <v>34</v>
      </c>
    </row>
    <row r="822" spans="1:14" x14ac:dyDescent="0.25">
      <c r="A822" s="92">
        <v>43179</v>
      </c>
      <c r="B822" s="89" t="s">
        <v>686</v>
      </c>
      <c r="C822" s="89" t="s">
        <v>43</v>
      </c>
      <c r="D822" s="94" t="s">
        <v>22</v>
      </c>
      <c r="E822" s="96"/>
      <c r="F822" s="96">
        <v>30000</v>
      </c>
      <c r="G822" s="107">
        <f t="shared" si="24"/>
        <v>56.775600118093251</v>
      </c>
      <c r="H822" s="106">
        <v>528.39599999999996</v>
      </c>
      <c r="I822" s="96">
        <f t="shared" si="25"/>
        <v>12147051</v>
      </c>
      <c r="J822" s="89" t="s">
        <v>98</v>
      </c>
      <c r="K822" s="89" t="s">
        <v>648</v>
      </c>
      <c r="L822" s="29" t="s">
        <v>1005</v>
      </c>
      <c r="M822" s="89" t="s">
        <v>25</v>
      </c>
      <c r="N822" s="89" t="s">
        <v>26</v>
      </c>
    </row>
    <row r="823" spans="1:14" x14ac:dyDescent="0.25">
      <c r="A823" s="92">
        <v>43179</v>
      </c>
      <c r="B823" s="89" t="s">
        <v>687</v>
      </c>
      <c r="C823" s="89" t="s">
        <v>21</v>
      </c>
      <c r="D823" s="94" t="s">
        <v>22</v>
      </c>
      <c r="E823" s="96"/>
      <c r="F823" s="96">
        <v>1000</v>
      </c>
      <c r="G823" s="107">
        <f t="shared" si="24"/>
        <v>1.8925200039364418</v>
      </c>
      <c r="H823" s="106">
        <v>528.39599999999996</v>
      </c>
      <c r="I823" s="96">
        <f t="shared" si="25"/>
        <v>12146051</v>
      </c>
      <c r="J823" s="89" t="s">
        <v>98</v>
      </c>
      <c r="K823" s="89" t="s">
        <v>648</v>
      </c>
      <c r="L823" s="29" t="s">
        <v>1005</v>
      </c>
      <c r="M823" s="89" t="s">
        <v>25</v>
      </c>
      <c r="N823" s="89" t="s">
        <v>26</v>
      </c>
    </row>
    <row r="824" spans="1:14" s="114" customFormat="1" x14ac:dyDescent="0.25">
      <c r="A824" s="92">
        <v>43179</v>
      </c>
      <c r="B824" s="29" t="s">
        <v>738</v>
      </c>
      <c r="C824" s="89" t="s">
        <v>43</v>
      </c>
      <c r="D824" s="29" t="s">
        <v>225</v>
      </c>
      <c r="E824" s="90"/>
      <c r="F824" s="87">
        <v>90000</v>
      </c>
      <c r="G824" s="107">
        <f t="shared" si="24"/>
        <v>170.32680035427975</v>
      </c>
      <c r="H824" s="106">
        <v>528.39599999999996</v>
      </c>
      <c r="I824" s="96">
        <f t="shared" si="25"/>
        <v>12056051</v>
      </c>
      <c r="J824" s="29" t="s">
        <v>240</v>
      </c>
      <c r="K824" s="29" t="s">
        <v>165</v>
      </c>
      <c r="L824" s="29" t="s">
        <v>1004</v>
      </c>
      <c r="M824" s="89" t="s">
        <v>25</v>
      </c>
      <c r="N824" s="89" t="s">
        <v>34</v>
      </c>
    </row>
    <row r="825" spans="1:14" x14ac:dyDescent="0.25">
      <c r="A825" s="92">
        <v>43179</v>
      </c>
      <c r="B825" s="29" t="s">
        <v>739</v>
      </c>
      <c r="C825" s="89" t="s">
        <v>21</v>
      </c>
      <c r="D825" s="29" t="s">
        <v>225</v>
      </c>
      <c r="E825" s="90"/>
      <c r="F825" s="87">
        <v>1000</v>
      </c>
      <c r="G825" s="107">
        <f t="shared" si="24"/>
        <v>1.8925200039364418</v>
      </c>
      <c r="H825" s="106">
        <v>528.39599999999996</v>
      </c>
      <c r="I825" s="96">
        <f t="shared" si="25"/>
        <v>12055051</v>
      </c>
      <c r="J825" s="29" t="s">
        <v>240</v>
      </c>
      <c r="K825" s="29" t="s">
        <v>558</v>
      </c>
      <c r="L825" s="29" t="s">
        <v>1004</v>
      </c>
      <c r="M825" s="89" t="s">
        <v>25</v>
      </c>
      <c r="N825" s="89" t="s">
        <v>26</v>
      </c>
    </row>
    <row r="826" spans="1:14" x14ac:dyDescent="0.25">
      <c r="A826" s="92">
        <v>43179</v>
      </c>
      <c r="B826" s="29" t="s">
        <v>740</v>
      </c>
      <c r="C826" s="89" t="s">
        <v>21</v>
      </c>
      <c r="D826" s="29" t="s">
        <v>225</v>
      </c>
      <c r="E826" s="90"/>
      <c r="F826" s="87">
        <v>1000</v>
      </c>
      <c r="G826" s="107">
        <f t="shared" si="24"/>
        <v>1.8925200039364418</v>
      </c>
      <c r="H826" s="106">
        <v>528.39599999999996</v>
      </c>
      <c r="I826" s="96">
        <f t="shared" si="25"/>
        <v>12054051</v>
      </c>
      <c r="J826" s="29" t="s">
        <v>240</v>
      </c>
      <c r="K826" s="29" t="s">
        <v>558</v>
      </c>
      <c r="L826" s="29" t="s">
        <v>1004</v>
      </c>
      <c r="M826" s="89" t="s">
        <v>25</v>
      </c>
      <c r="N826" s="89" t="s">
        <v>26</v>
      </c>
    </row>
    <row r="827" spans="1:14" x14ac:dyDescent="0.25">
      <c r="A827" s="92">
        <v>43179</v>
      </c>
      <c r="B827" s="29" t="s">
        <v>797</v>
      </c>
      <c r="C827" s="89" t="s">
        <v>21</v>
      </c>
      <c r="D827" s="94" t="s">
        <v>22</v>
      </c>
      <c r="E827" s="87"/>
      <c r="F827" s="87">
        <v>500</v>
      </c>
      <c r="G827" s="107">
        <f t="shared" si="24"/>
        <v>0.94626000196822091</v>
      </c>
      <c r="H827" s="106">
        <v>528.39599999999996</v>
      </c>
      <c r="I827" s="96">
        <f t="shared" si="25"/>
        <v>12053551</v>
      </c>
      <c r="J827" s="29" t="s">
        <v>251</v>
      </c>
      <c r="K827" s="29" t="s">
        <v>24</v>
      </c>
      <c r="L827" s="29" t="s">
        <v>1005</v>
      </c>
      <c r="M827" s="89" t="s">
        <v>25</v>
      </c>
      <c r="N827" s="89" t="s">
        <v>26</v>
      </c>
    </row>
    <row r="828" spans="1:14" x14ac:dyDescent="0.25">
      <c r="A828" s="92">
        <v>43179</v>
      </c>
      <c r="B828" s="29" t="s">
        <v>798</v>
      </c>
      <c r="C828" s="89" t="s">
        <v>21</v>
      </c>
      <c r="D828" s="94" t="s">
        <v>22</v>
      </c>
      <c r="E828" s="87"/>
      <c r="F828" s="87">
        <v>500</v>
      </c>
      <c r="G828" s="107">
        <f t="shared" si="24"/>
        <v>0.94626000196822091</v>
      </c>
      <c r="H828" s="106">
        <v>528.39599999999996</v>
      </c>
      <c r="I828" s="96">
        <f t="shared" si="25"/>
        <v>12053051</v>
      </c>
      <c r="J828" s="29" t="s">
        <v>251</v>
      </c>
      <c r="K828" s="29" t="s">
        <v>24</v>
      </c>
      <c r="L828" s="29" t="s">
        <v>1005</v>
      </c>
      <c r="M828" s="89" t="s">
        <v>25</v>
      </c>
      <c r="N828" s="89" t="s">
        <v>26</v>
      </c>
    </row>
    <row r="829" spans="1:14" s="114" customFormat="1" x14ac:dyDescent="0.25">
      <c r="A829" s="92">
        <v>43179</v>
      </c>
      <c r="B829" s="97" t="s">
        <v>835</v>
      </c>
      <c r="C829" s="89" t="s">
        <v>21</v>
      </c>
      <c r="D829" s="29" t="s">
        <v>225</v>
      </c>
      <c r="E829" s="95"/>
      <c r="F829" s="95">
        <v>5000</v>
      </c>
      <c r="G829" s="107">
        <f t="shared" si="24"/>
        <v>9.462600019682208</v>
      </c>
      <c r="H829" s="106">
        <v>528.39599999999996</v>
      </c>
      <c r="I829" s="96">
        <f t="shared" si="25"/>
        <v>12048051</v>
      </c>
      <c r="J829" s="97" t="s">
        <v>224</v>
      </c>
      <c r="K829" s="97" t="s">
        <v>562</v>
      </c>
      <c r="L829" s="29" t="s">
        <v>1004</v>
      </c>
      <c r="M829" s="89" t="s">
        <v>25</v>
      </c>
      <c r="N829" s="89" t="s">
        <v>34</v>
      </c>
    </row>
    <row r="830" spans="1:14" x14ac:dyDescent="0.25">
      <c r="A830" s="92">
        <v>43179</v>
      </c>
      <c r="B830" s="97" t="s">
        <v>836</v>
      </c>
      <c r="C830" s="89" t="s">
        <v>21</v>
      </c>
      <c r="D830" s="29" t="s">
        <v>225</v>
      </c>
      <c r="E830" s="95"/>
      <c r="F830" s="95">
        <v>1500</v>
      </c>
      <c r="G830" s="107">
        <f t="shared" si="24"/>
        <v>2.8387800059046628</v>
      </c>
      <c r="H830" s="106">
        <v>528.39599999999996</v>
      </c>
      <c r="I830" s="96">
        <f t="shared" si="25"/>
        <v>12046551</v>
      </c>
      <c r="J830" s="97" t="s">
        <v>224</v>
      </c>
      <c r="K830" s="97" t="s">
        <v>24</v>
      </c>
      <c r="L830" s="29" t="s">
        <v>1004</v>
      </c>
      <c r="M830" s="89" t="s">
        <v>25</v>
      </c>
      <c r="N830" s="89" t="s">
        <v>26</v>
      </c>
    </row>
    <row r="831" spans="1:14" x14ac:dyDescent="0.25">
      <c r="A831" s="92">
        <v>43179</v>
      </c>
      <c r="B831" s="97" t="s">
        <v>837</v>
      </c>
      <c r="C831" s="89" t="s">
        <v>21</v>
      </c>
      <c r="D831" s="29" t="s">
        <v>225</v>
      </c>
      <c r="E831" s="95"/>
      <c r="F831" s="95">
        <v>300</v>
      </c>
      <c r="G831" s="107">
        <f t="shared" si="24"/>
        <v>0.5677560011809325</v>
      </c>
      <c r="H831" s="106">
        <v>528.39599999999996</v>
      </c>
      <c r="I831" s="96">
        <f t="shared" si="25"/>
        <v>12046251</v>
      </c>
      <c r="J831" s="97" t="s">
        <v>224</v>
      </c>
      <c r="K831" s="97" t="s">
        <v>24</v>
      </c>
      <c r="L831" s="29" t="s">
        <v>1004</v>
      </c>
      <c r="M831" s="89" t="s">
        <v>25</v>
      </c>
      <c r="N831" s="89" t="s">
        <v>26</v>
      </c>
    </row>
    <row r="832" spans="1:14" x14ac:dyDescent="0.25">
      <c r="A832" s="92">
        <v>43179</v>
      </c>
      <c r="B832" s="97" t="s">
        <v>838</v>
      </c>
      <c r="C832" s="89" t="s">
        <v>21</v>
      </c>
      <c r="D832" s="29" t="s">
        <v>225</v>
      </c>
      <c r="E832" s="95"/>
      <c r="F832" s="95">
        <v>600</v>
      </c>
      <c r="G832" s="107">
        <f t="shared" si="24"/>
        <v>1.135512002361865</v>
      </c>
      <c r="H832" s="106">
        <v>528.39599999999996</v>
      </c>
      <c r="I832" s="96">
        <f t="shared" si="25"/>
        <v>12045651</v>
      </c>
      <c r="J832" s="97" t="s">
        <v>224</v>
      </c>
      <c r="K832" s="97" t="s">
        <v>24</v>
      </c>
      <c r="L832" s="29" t="s">
        <v>1004</v>
      </c>
      <c r="M832" s="89" t="s">
        <v>25</v>
      </c>
      <c r="N832" s="89" t="s">
        <v>26</v>
      </c>
    </row>
    <row r="833" spans="1:14" s="114" customFormat="1" x14ac:dyDescent="0.25">
      <c r="A833" s="92">
        <v>43180</v>
      </c>
      <c r="B833" s="29" t="s">
        <v>524</v>
      </c>
      <c r="C833" s="89" t="s">
        <v>21</v>
      </c>
      <c r="D833" s="29" t="s">
        <v>225</v>
      </c>
      <c r="E833" s="87"/>
      <c r="F833" s="87">
        <v>6000</v>
      </c>
      <c r="G833" s="107">
        <f>+F833/H833</f>
        <v>11.355120023618651</v>
      </c>
      <c r="H833" s="106">
        <v>528.39599999999996</v>
      </c>
      <c r="I833" s="96">
        <f t="shared" si="25"/>
        <v>12039651</v>
      </c>
      <c r="J833" s="29" t="s">
        <v>231</v>
      </c>
      <c r="K833" s="94">
        <v>35722</v>
      </c>
      <c r="L833" s="29" t="s">
        <v>1004</v>
      </c>
      <c r="M833" s="89" t="s">
        <v>25</v>
      </c>
      <c r="N833" s="89" t="s">
        <v>34</v>
      </c>
    </row>
    <row r="834" spans="1:14" s="114" customFormat="1" x14ac:dyDescent="0.25">
      <c r="A834" s="92">
        <v>43180</v>
      </c>
      <c r="B834" s="29" t="s">
        <v>301</v>
      </c>
      <c r="C834" s="29" t="s">
        <v>45</v>
      </c>
      <c r="D834" s="94" t="s">
        <v>22</v>
      </c>
      <c r="E834" s="87"/>
      <c r="F834" s="87">
        <v>15000</v>
      </c>
      <c r="G834" s="107">
        <f t="shared" si="24"/>
        <v>28.387800059046626</v>
      </c>
      <c r="H834" s="106">
        <v>528.39599999999996</v>
      </c>
      <c r="I834" s="96">
        <f t="shared" si="25"/>
        <v>12024651</v>
      </c>
      <c r="J834" s="29" t="s">
        <v>109</v>
      </c>
      <c r="K834" s="29" t="s">
        <v>302</v>
      </c>
      <c r="L834" s="29" t="s">
        <v>1005</v>
      </c>
      <c r="M834" s="89" t="s">
        <v>25</v>
      </c>
      <c r="N834" s="89" t="s">
        <v>34</v>
      </c>
    </row>
    <row r="835" spans="1:14" x14ac:dyDescent="0.25">
      <c r="A835" s="92">
        <v>43180</v>
      </c>
      <c r="B835" s="29" t="s">
        <v>457</v>
      </c>
      <c r="C835" s="89" t="s">
        <v>21</v>
      </c>
      <c r="D835" s="29" t="s">
        <v>218</v>
      </c>
      <c r="E835" s="87"/>
      <c r="F835" s="87">
        <v>1000</v>
      </c>
      <c r="G835" s="107">
        <f t="shared" si="24"/>
        <v>1.8925200039364418</v>
      </c>
      <c r="H835" s="106">
        <v>528.39599999999996</v>
      </c>
      <c r="I835" s="96">
        <f t="shared" si="25"/>
        <v>12023651</v>
      </c>
      <c r="J835" s="29" t="s">
        <v>256</v>
      </c>
      <c r="K835" s="29" t="s">
        <v>24</v>
      </c>
      <c r="L835" s="29" t="s">
        <v>1005</v>
      </c>
      <c r="M835" s="89" t="s">
        <v>25</v>
      </c>
      <c r="N835" s="89" t="s">
        <v>26</v>
      </c>
    </row>
    <row r="836" spans="1:14" x14ac:dyDescent="0.25">
      <c r="A836" s="92">
        <v>43180</v>
      </c>
      <c r="B836" s="29" t="s">
        <v>474</v>
      </c>
      <c r="C836" s="89" t="s">
        <v>21</v>
      </c>
      <c r="D836" s="29" t="s">
        <v>218</v>
      </c>
      <c r="E836" s="87"/>
      <c r="F836" s="87">
        <v>1000</v>
      </c>
      <c r="G836" s="107">
        <f t="shared" si="24"/>
        <v>1.8925200039364418</v>
      </c>
      <c r="H836" s="106">
        <v>528.39599999999996</v>
      </c>
      <c r="I836" s="96">
        <f t="shared" si="25"/>
        <v>12022651</v>
      </c>
      <c r="J836" s="29" t="s">
        <v>256</v>
      </c>
      <c r="K836" s="29" t="s">
        <v>24</v>
      </c>
      <c r="L836" s="29" t="s">
        <v>1005</v>
      </c>
      <c r="M836" s="89" t="s">
        <v>25</v>
      </c>
      <c r="N836" s="89" t="s">
        <v>26</v>
      </c>
    </row>
    <row r="837" spans="1:14" x14ac:dyDescent="0.25">
      <c r="A837" s="92">
        <v>43180</v>
      </c>
      <c r="B837" s="29" t="s">
        <v>475</v>
      </c>
      <c r="C837" s="89" t="s">
        <v>21</v>
      </c>
      <c r="D837" s="29" t="s">
        <v>218</v>
      </c>
      <c r="E837" s="87"/>
      <c r="F837" s="87">
        <v>1000</v>
      </c>
      <c r="G837" s="107">
        <f t="shared" si="24"/>
        <v>1.8925200039364418</v>
      </c>
      <c r="H837" s="106">
        <v>528.39599999999996</v>
      </c>
      <c r="I837" s="96">
        <f t="shared" si="25"/>
        <v>12021651</v>
      </c>
      <c r="J837" s="29" t="s">
        <v>256</v>
      </c>
      <c r="K837" s="29" t="s">
        <v>24</v>
      </c>
      <c r="L837" s="29" t="s">
        <v>1005</v>
      </c>
      <c r="M837" s="89" t="s">
        <v>25</v>
      </c>
      <c r="N837" s="89" t="s">
        <v>26</v>
      </c>
    </row>
    <row r="838" spans="1:14" x14ac:dyDescent="0.25">
      <c r="A838" s="92">
        <v>43180</v>
      </c>
      <c r="B838" s="29" t="s">
        <v>476</v>
      </c>
      <c r="C838" s="89" t="s">
        <v>21</v>
      </c>
      <c r="D838" s="29" t="s">
        <v>218</v>
      </c>
      <c r="E838" s="87"/>
      <c r="F838" s="87">
        <v>1000</v>
      </c>
      <c r="G838" s="107">
        <f t="shared" si="24"/>
        <v>1.8925200039364418</v>
      </c>
      <c r="H838" s="106">
        <v>528.39599999999996</v>
      </c>
      <c r="I838" s="96">
        <f t="shared" si="25"/>
        <v>12020651</v>
      </c>
      <c r="J838" s="29" t="s">
        <v>256</v>
      </c>
      <c r="K838" s="29" t="s">
        <v>24</v>
      </c>
      <c r="L838" s="29" t="s">
        <v>1005</v>
      </c>
      <c r="M838" s="89" t="s">
        <v>25</v>
      </c>
      <c r="N838" s="89" t="s">
        <v>26</v>
      </c>
    </row>
    <row r="839" spans="1:14" x14ac:dyDescent="0.25">
      <c r="A839" s="92">
        <v>43180</v>
      </c>
      <c r="B839" s="29" t="s">
        <v>472</v>
      </c>
      <c r="C839" s="89" t="s">
        <v>21</v>
      </c>
      <c r="D839" s="29" t="s">
        <v>218</v>
      </c>
      <c r="E839" s="87"/>
      <c r="F839" s="87">
        <v>1000</v>
      </c>
      <c r="G839" s="107">
        <f t="shared" si="24"/>
        <v>1.8925200039364418</v>
      </c>
      <c r="H839" s="106">
        <v>528.39599999999996</v>
      </c>
      <c r="I839" s="96">
        <f t="shared" si="25"/>
        <v>12019651</v>
      </c>
      <c r="J839" s="29" t="s">
        <v>256</v>
      </c>
      <c r="K839" s="29" t="s">
        <v>24</v>
      </c>
      <c r="L839" s="29" t="s">
        <v>1005</v>
      </c>
      <c r="M839" s="89" t="s">
        <v>25</v>
      </c>
      <c r="N839" s="89" t="s">
        <v>26</v>
      </c>
    </row>
    <row r="840" spans="1:14" x14ac:dyDescent="0.25">
      <c r="A840" s="92">
        <v>43180</v>
      </c>
      <c r="B840" s="29" t="s">
        <v>525</v>
      </c>
      <c r="C840" s="89" t="s">
        <v>21</v>
      </c>
      <c r="D840" s="29" t="s">
        <v>225</v>
      </c>
      <c r="E840" s="87"/>
      <c r="F840" s="87">
        <v>1500</v>
      </c>
      <c r="G840" s="107">
        <f t="shared" si="24"/>
        <v>2.8387800059046628</v>
      </c>
      <c r="H840" s="106">
        <v>528.39599999999996</v>
      </c>
      <c r="I840" s="96">
        <f t="shared" si="25"/>
        <v>12018151</v>
      </c>
      <c r="J840" s="29" t="s">
        <v>231</v>
      </c>
      <c r="K840" s="94" t="s">
        <v>24</v>
      </c>
      <c r="L840" s="29" t="s">
        <v>1004</v>
      </c>
      <c r="M840" s="89" t="s">
        <v>25</v>
      </c>
      <c r="N840" s="89" t="s">
        <v>26</v>
      </c>
    </row>
    <row r="841" spans="1:14" x14ac:dyDescent="0.25">
      <c r="A841" s="92">
        <v>43180</v>
      </c>
      <c r="B841" s="29" t="s">
        <v>526</v>
      </c>
      <c r="C841" s="89" t="s">
        <v>21</v>
      </c>
      <c r="D841" s="29" t="s">
        <v>225</v>
      </c>
      <c r="E841" s="87"/>
      <c r="F841" s="87">
        <v>3000</v>
      </c>
      <c r="G841" s="107">
        <f t="shared" si="24"/>
        <v>5.6775600118093257</v>
      </c>
      <c r="H841" s="106">
        <v>528.39599999999996</v>
      </c>
      <c r="I841" s="96">
        <f t="shared" si="25"/>
        <v>12015151</v>
      </c>
      <c r="J841" s="29" t="s">
        <v>231</v>
      </c>
      <c r="K841" s="94" t="s">
        <v>24</v>
      </c>
      <c r="L841" s="29" t="s">
        <v>1004</v>
      </c>
      <c r="M841" s="89" t="s">
        <v>25</v>
      </c>
      <c r="N841" s="89" t="s">
        <v>26</v>
      </c>
    </row>
    <row r="842" spans="1:14" x14ac:dyDescent="0.25">
      <c r="A842" s="92">
        <v>43180</v>
      </c>
      <c r="B842" s="29" t="s">
        <v>527</v>
      </c>
      <c r="C842" s="89" t="s">
        <v>21</v>
      </c>
      <c r="D842" s="29" t="s">
        <v>225</v>
      </c>
      <c r="E842" s="87"/>
      <c r="F842" s="87">
        <v>4000</v>
      </c>
      <c r="G842" s="107">
        <f t="shared" si="24"/>
        <v>7.5700800157457673</v>
      </c>
      <c r="H842" s="106">
        <v>528.39599999999996</v>
      </c>
      <c r="I842" s="96">
        <f t="shared" si="25"/>
        <v>12011151</v>
      </c>
      <c r="J842" s="29" t="s">
        <v>231</v>
      </c>
      <c r="K842" s="94" t="s">
        <v>24</v>
      </c>
      <c r="L842" s="29" t="s">
        <v>1004</v>
      </c>
      <c r="M842" s="89" t="s">
        <v>25</v>
      </c>
      <c r="N842" s="89" t="s">
        <v>26</v>
      </c>
    </row>
    <row r="843" spans="1:14" x14ac:dyDescent="0.25">
      <c r="A843" s="92">
        <v>43180</v>
      </c>
      <c r="B843" s="89" t="s">
        <v>568</v>
      </c>
      <c r="C843" s="89" t="s">
        <v>21</v>
      </c>
      <c r="D843" s="89" t="s">
        <v>225</v>
      </c>
      <c r="E843" s="87"/>
      <c r="F843" s="87">
        <v>10000</v>
      </c>
      <c r="G843" s="107">
        <f t="shared" si="24"/>
        <v>18.925200039364416</v>
      </c>
      <c r="H843" s="106">
        <v>528.39599999999996</v>
      </c>
      <c r="I843" s="96">
        <f t="shared" si="25"/>
        <v>12001151</v>
      </c>
      <c r="J843" s="89" t="s">
        <v>556</v>
      </c>
      <c r="K843" s="89" t="s">
        <v>558</v>
      </c>
      <c r="L843" s="29" t="s">
        <v>1004</v>
      </c>
      <c r="M843" s="89" t="s">
        <v>25</v>
      </c>
      <c r="N843" s="29" t="s">
        <v>26</v>
      </c>
    </row>
    <row r="844" spans="1:14" x14ac:dyDescent="0.25">
      <c r="A844" s="92">
        <v>43180</v>
      </c>
      <c r="B844" s="89" t="s">
        <v>688</v>
      </c>
      <c r="C844" s="89" t="s">
        <v>21</v>
      </c>
      <c r="D844" s="94" t="s">
        <v>22</v>
      </c>
      <c r="E844" s="96"/>
      <c r="F844" s="96">
        <v>2000</v>
      </c>
      <c r="G844" s="107">
        <f t="shared" si="24"/>
        <v>3.7850400078728836</v>
      </c>
      <c r="H844" s="106">
        <v>528.39599999999996</v>
      </c>
      <c r="I844" s="96">
        <f t="shared" si="25"/>
        <v>11999151</v>
      </c>
      <c r="J844" s="89" t="s">
        <v>98</v>
      </c>
      <c r="K844" s="89" t="s">
        <v>648</v>
      </c>
      <c r="L844" s="29" t="s">
        <v>1005</v>
      </c>
      <c r="M844" s="89" t="s">
        <v>25</v>
      </c>
      <c r="N844" s="89" t="s">
        <v>26</v>
      </c>
    </row>
    <row r="845" spans="1:14" x14ac:dyDescent="0.25">
      <c r="A845" s="92">
        <v>43180</v>
      </c>
      <c r="B845" s="29" t="s">
        <v>415</v>
      </c>
      <c r="C845" s="89" t="s">
        <v>21</v>
      </c>
      <c r="D845" s="29" t="s">
        <v>225</v>
      </c>
      <c r="E845" s="90"/>
      <c r="F845" s="87">
        <v>1000</v>
      </c>
      <c r="G845" s="107">
        <f t="shared" si="24"/>
        <v>1.8925200039364418</v>
      </c>
      <c r="H845" s="106">
        <v>528.39599999999996</v>
      </c>
      <c r="I845" s="96">
        <f t="shared" si="25"/>
        <v>11998151</v>
      </c>
      <c r="J845" s="29" t="s">
        <v>240</v>
      </c>
      <c r="K845" s="29" t="s">
        <v>558</v>
      </c>
      <c r="L845" s="29" t="s">
        <v>1004</v>
      </c>
      <c r="M845" s="89" t="s">
        <v>25</v>
      </c>
      <c r="N845" s="89" t="s">
        <v>26</v>
      </c>
    </row>
    <row r="846" spans="1:14" x14ac:dyDescent="0.25">
      <c r="A846" s="92">
        <v>43180</v>
      </c>
      <c r="B846" s="29" t="s">
        <v>418</v>
      </c>
      <c r="C846" s="89" t="s">
        <v>21</v>
      </c>
      <c r="D846" s="29" t="s">
        <v>225</v>
      </c>
      <c r="E846" s="90"/>
      <c r="F846" s="87">
        <v>1000</v>
      </c>
      <c r="G846" s="107">
        <f t="shared" ref="G846:G909" si="26">+F846/H846</f>
        <v>1.8925200039364418</v>
      </c>
      <c r="H846" s="106">
        <v>528.39599999999996</v>
      </c>
      <c r="I846" s="96">
        <f t="shared" ref="I846:I909" si="27">+I845+E846-F846</f>
        <v>11997151</v>
      </c>
      <c r="J846" s="29" t="s">
        <v>240</v>
      </c>
      <c r="K846" s="29" t="s">
        <v>558</v>
      </c>
      <c r="L846" s="29" t="s">
        <v>1004</v>
      </c>
      <c r="M846" s="89" t="s">
        <v>25</v>
      </c>
      <c r="N846" s="89" t="s">
        <v>26</v>
      </c>
    </row>
    <row r="847" spans="1:14" x14ac:dyDescent="0.25">
      <c r="A847" s="92">
        <v>43180</v>
      </c>
      <c r="B847" s="29" t="s">
        <v>349</v>
      </c>
      <c r="C847" s="29" t="s">
        <v>308</v>
      </c>
      <c r="D847" s="29" t="s">
        <v>225</v>
      </c>
      <c r="E847" s="90"/>
      <c r="F847" s="87">
        <v>1000</v>
      </c>
      <c r="G847" s="107">
        <f t="shared" si="26"/>
        <v>1.8925200039364418</v>
      </c>
      <c r="H847" s="106">
        <v>528.39599999999996</v>
      </c>
      <c r="I847" s="96">
        <f t="shared" si="27"/>
        <v>11996151</v>
      </c>
      <c r="J847" s="29" t="s">
        <v>240</v>
      </c>
      <c r="K847" s="29" t="s">
        <v>558</v>
      </c>
      <c r="L847" s="29" t="s">
        <v>1004</v>
      </c>
      <c r="M847" s="89" t="s">
        <v>25</v>
      </c>
      <c r="N847" s="89" t="s">
        <v>26</v>
      </c>
    </row>
    <row r="848" spans="1:14" x14ac:dyDescent="0.25">
      <c r="A848" s="92">
        <v>43180</v>
      </c>
      <c r="B848" s="29" t="s">
        <v>799</v>
      </c>
      <c r="C848" s="89" t="s">
        <v>21</v>
      </c>
      <c r="D848" s="94" t="s">
        <v>22</v>
      </c>
      <c r="E848" s="87"/>
      <c r="F848" s="87">
        <v>500</v>
      </c>
      <c r="G848" s="107">
        <f t="shared" si="26"/>
        <v>0.94626000196822091</v>
      </c>
      <c r="H848" s="106">
        <v>528.39599999999996</v>
      </c>
      <c r="I848" s="96">
        <f t="shared" si="27"/>
        <v>11995651</v>
      </c>
      <c r="J848" s="29" t="s">
        <v>251</v>
      </c>
      <c r="K848" s="29" t="s">
        <v>24</v>
      </c>
      <c r="L848" s="29" t="s">
        <v>1005</v>
      </c>
      <c r="M848" s="89" t="s">
        <v>25</v>
      </c>
      <c r="N848" s="89" t="s">
        <v>26</v>
      </c>
    </row>
    <row r="849" spans="1:14" x14ac:dyDescent="0.25">
      <c r="A849" s="92">
        <v>43180</v>
      </c>
      <c r="B849" s="29" t="s">
        <v>800</v>
      </c>
      <c r="C849" s="89" t="s">
        <v>21</v>
      </c>
      <c r="D849" s="94" t="s">
        <v>22</v>
      </c>
      <c r="E849" s="87"/>
      <c r="F849" s="87">
        <v>500</v>
      </c>
      <c r="G849" s="107">
        <f t="shared" si="26"/>
        <v>0.94626000196822091</v>
      </c>
      <c r="H849" s="106">
        <v>528.39599999999996</v>
      </c>
      <c r="I849" s="96">
        <f t="shared" si="27"/>
        <v>11995151</v>
      </c>
      <c r="J849" s="29" t="s">
        <v>251</v>
      </c>
      <c r="K849" s="29" t="s">
        <v>24</v>
      </c>
      <c r="L849" s="29" t="s">
        <v>1005</v>
      </c>
      <c r="M849" s="89" t="s">
        <v>25</v>
      </c>
      <c r="N849" s="89" t="s">
        <v>26</v>
      </c>
    </row>
    <row r="850" spans="1:14" x14ac:dyDescent="0.25">
      <c r="A850" s="92">
        <v>43180</v>
      </c>
      <c r="B850" s="97" t="s">
        <v>839</v>
      </c>
      <c r="C850" s="89" t="s">
        <v>21</v>
      </c>
      <c r="D850" s="29" t="s">
        <v>225</v>
      </c>
      <c r="E850" s="95"/>
      <c r="F850" s="95">
        <v>300</v>
      </c>
      <c r="G850" s="107">
        <f t="shared" si="26"/>
        <v>0.5677560011809325</v>
      </c>
      <c r="H850" s="106">
        <v>528.39599999999996</v>
      </c>
      <c r="I850" s="96">
        <f t="shared" si="27"/>
        <v>11994851</v>
      </c>
      <c r="J850" s="97" t="s">
        <v>224</v>
      </c>
      <c r="K850" s="97" t="s">
        <v>24</v>
      </c>
      <c r="L850" s="29" t="s">
        <v>1004</v>
      </c>
      <c r="M850" s="89" t="s">
        <v>25</v>
      </c>
      <c r="N850" s="89" t="s">
        <v>26</v>
      </c>
    </row>
    <row r="851" spans="1:14" x14ac:dyDescent="0.25">
      <c r="A851" s="92">
        <v>43180</v>
      </c>
      <c r="B851" s="97" t="s">
        <v>840</v>
      </c>
      <c r="C851" s="97" t="s">
        <v>593</v>
      </c>
      <c r="D851" s="29" t="s">
        <v>225</v>
      </c>
      <c r="E851" s="95"/>
      <c r="F851" s="95">
        <v>6000</v>
      </c>
      <c r="G851" s="107">
        <f t="shared" si="26"/>
        <v>11.355120023618651</v>
      </c>
      <c r="H851" s="106">
        <v>528.39599999999996</v>
      </c>
      <c r="I851" s="96">
        <f t="shared" si="27"/>
        <v>11988851</v>
      </c>
      <c r="J851" s="97" t="s">
        <v>224</v>
      </c>
      <c r="K851" s="97" t="s">
        <v>24</v>
      </c>
      <c r="L851" s="29" t="s">
        <v>1004</v>
      </c>
      <c r="M851" s="89" t="s">
        <v>25</v>
      </c>
      <c r="N851" s="89" t="s">
        <v>26</v>
      </c>
    </row>
    <row r="852" spans="1:14" x14ac:dyDescent="0.25">
      <c r="A852" s="92">
        <v>43180</v>
      </c>
      <c r="B852" s="97" t="s">
        <v>841</v>
      </c>
      <c r="C852" s="89" t="s">
        <v>21</v>
      </c>
      <c r="D852" s="29" t="s">
        <v>225</v>
      </c>
      <c r="E852" s="95"/>
      <c r="F852" s="95">
        <v>600</v>
      </c>
      <c r="G852" s="107">
        <f t="shared" si="26"/>
        <v>1.135512002361865</v>
      </c>
      <c r="H852" s="106">
        <v>528.39599999999996</v>
      </c>
      <c r="I852" s="96">
        <f t="shared" si="27"/>
        <v>11988251</v>
      </c>
      <c r="J852" s="97" t="s">
        <v>224</v>
      </c>
      <c r="K852" s="97" t="s">
        <v>24</v>
      </c>
      <c r="L852" s="29" t="s">
        <v>1004</v>
      </c>
      <c r="M852" s="89" t="s">
        <v>25</v>
      </c>
      <c r="N852" s="89" t="s">
        <v>26</v>
      </c>
    </row>
    <row r="853" spans="1:14" s="114" customFormat="1" x14ac:dyDescent="0.25">
      <c r="A853" s="92">
        <v>43180</v>
      </c>
      <c r="B853" s="29" t="s">
        <v>880</v>
      </c>
      <c r="C853" s="97" t="s">
        <v>908</v>
      </c>
      <c r="D853" s="29" t="s">
        <v>53</v>
      </c>
      <c r="E853" s="87"/>
      <c r="F853" s="87">
        <v>6504</v>
      </c>
      <c r="G853" s="107">
        <f t="shared" si="26"/>
        <v>12.308950105602618</v>
      </c>
      <c r="H853" s="106">
        <v>528.39599999999996</v>
      </c>
      <c r="I853" s="96">
        <f t="shared" si="27"/>
        <v>11981747</v>
      </c>
      <c r="J853" s="97" t="s">
        <v>253</v>
      </c>
      <c r="K853" s="29" t="s">
        <v>860</v>
      </c>
      <c r="L853" s="29" t="s">
        <v>1004</v>
      </c>
      <c r="M853" s="89" t="s">
        <v>25</v>
      </c>
      <c r="N853" s="89" t="s">
        <v>34</v>
      </c>
    </row>
    <row r="854" spans="1:14" x14ac:dyDescent="0.25">
      <c r="A854" s="92">
        <v>43181</v>
      </c>
      <c r="B854" s="29" t="s">
        <v>162</v>
      </c>
      <c r="C854" s="89" t="s">
        <v>21</v>
      </c>
      <c r="D854" s="94" t="s">
        <v>22</v>
      </c>
      <c r="E854" s="87"/>
      <c r="F854" s="87">
        <v>1000</v>
      </c>
      <c r="G854" s="107">
        <f t="shared" si="26"/>
        <v>1.8925200039364418</v>
      </c>
      <c r="H854" s="106">
        <v>528.39599999999996</v>
      </c>
      <c r="I854" s="96">
        <f t="shared" si="27"/>
        <v>11980747</v>
      </c>
      <c r="J854" s="29" t="s">
        <v>95</v>
      </c>
      <c r="K854" s="29" t="s">
        <v>24</v>
      </c>
      <c r="L854" s="29" t="s">
        <v>1005</v>
      </c>
      <c r="M854" s="89" t="s">
        <v>25</v>
      </c>
      <c r="N854" s="29" t="s">
        <v>26</v>
      </c>
    </row>
    <row r="855" spans="1:14" x14ac:dyDescent="0.25">
      <c r="A855" s="92">
        <v>43181</v>
      </c>
      <c r="B855" s="29" t="s">
        <v>150</v>
      </c>
      <c r="C855" s="89" t="s">
        <v>21</v>
      </c>
      <c r="D855" s="94" t="s">
        <v>22</v>
      </c>
      <c r="E855" s="87"/>
      <c r="F855" s="87">
        <v>1000</v>
      </c>
      <c r="G855" s="107">
        <f t="shared" si="26"/>
        <v>1.8925200039364418</v>
      </c>
      <c r="H855" s="106">
        <v>528.39599999999996</v>
      </c>
      <c r="I855" s="96">
        <f t="shared" si="27"/>
        <v>11979747</v>
      </c>
      <c r="J855" s="29" t="s">
        <v>95</v>
      </c>
      <c r="K855" s="29" t="s">
        <v>24</v>
      </c>
      <c r="L855" s="29" t="s">
        <v>1005</v>
      </c>
      <c r="M855" s="89" t="s">
        <v>25</v>
      </c>
      <c r="N855" s="29" t="s">
        <v>26</v>
      </c>
    </row>
    <row r="856" spans="1:14" x14ac:dyDescent="0.25">
      <c r="A856" s="92">
        <v>43181</v>
      </c>
      <c r="B856" s="29" t="s">
        <v>325</v>
      </c>
      <c r="C856" s="89" t="s">
        <v>21</v>
      </c>
      <c r="D856" s="94" t="s">
        <v>22</v>
      </c>
      <c r="E856" s="87"/>
      <c r="F856" s="87">
        <v>1500</v>
      </c>
      <c r="G856" s="107">
        <f t="shared" si="26"/>
        <v>2.8387800059046628</v>
      </c>
      <c r="H856" s="106">
        <v>528.39599999999996</v>
      </c>
      <c r="I856" s="96">
        <f t="shared" si="27"/>
        <v>11978247</v>
      </c>
      <c r="J856" s="29" t="s">
        <v>310</v>
      </c>
      <c r="K856" s="29" t="s">
        <v>24</v>
      </c>
      <c r="L856" s="29" t="s">
        <v>1005</v>
      </c>
      <c r="M856" s="89" t="s">
        <v>25</v>
      </c>
      <c r="N856" s="29" t="s">
        <v>26</v>
      </c>
    </row>
    <row r="857" spans="1:14" x14ac:dyDescent="0.25">
      <c r="A857" s="92">
        <v>43181</v>
      </c>
      <c r="B857" s="29" t="s">
        <v>416</v>
      </c>
      <c r="C857" s="89" t="s">
        <v>21</v>
      </c>
      <c r="D857" s="94" t="s">
        <v>22</v>
      </c>
      <c r="E857" s="87"/>
      <c r="F857" s="87">
        <v>1000</v>
      </c>
      <c r="G857" s="107">
        <f t="shared" si="26"/>
        <v>1.8925200039364418</v>
      </c>
      <c r="H857" s="106">
        <v>528.39599999999996</v>
      </c>
      <c r="I857" s="96">
        <f t="shared" si="27"/>
        <v>11977247</v>
      </c>
      <c r="J857" s="29" t="s">
        <v>244</v>
      </c>
      <c r="K857" s="29" t="s">
        <v>24</v>
      </c>
      <c r="L857" s="29" t="s">
        <v>1005</v>
      </c>
      <c r="M857" s="89" t="s">
        <v>25</v>
      </c>
      <c r="N857" s="29" t="s">
        <v>26</v>
      </c>
    </row>
    <row r="858" spans="1:14" x14ac:dyDescent="0.25">
      <c r="A858" s="92">
        <v>43181</v>
      </c>
      <c r="B858" s="29" t="s">
        <v>349</v>
      </c>
      <c r="C858" s="29" t="s">
        <v>308</v>
      </c>
      <c r="D858" s="94" t="s">
        <v>22</v>
      </c>
      <c r="E858" s="87"/>
      <c r="F858" s="87">
        <v>1000</v>
      </c>
      <c r="G858" s="107">
        <f t="shared" si="26"/>
        <v>1.8925200039364418</v>
      </c>
      <c r="H858" s="106">
        <v>528.39599999999996</v>
      </c>
      <c r="I858" s="96">
        <f t="shared" si="27"/>
        <v>11976247</v>
      </c>
      <c r="J858" s="29" t="s">
        <v>244</v>
      </c>
      <c r="K858" s="29" t="s">
        <v>24</v>
      </c>
      <c r="L858" s="29" t="s">
        <v>1005</v>
      </c>
      <c r="M858" s="89" t="s">
        <v>25</v>
      </c>
      <c r="N858" s="29" t="s">
        <v>26</v>
      </c>
    </row>
    <row r="859" spans="1:14" x14ac:dyDescent="0.25">
      <c r="A859" s="92">
        <v>43181</v>
      </c>
      <c r="B859" s="29" t="s">
        <v>417</v>
      </c>
      <c r="C859" s="89" t="s">
        <v>21</v>
      </c>
      <c r="D859" s="94" t="s">
        <v>22</v>
      </c>
      <c r="E859" s="87"/>
      <c r="F859" s="87">
        <v>1000</v>
      </c>
      <c r="G859" s="107">
        <f t="shared" si="26"/>
        <v>1.8925200039364418</v>
      </c>
      <c r="H859" s="106">
        <v>528.39599999999996</v>
      </c>
      <c r="I859" s="96">
        <f t="shared" si="27"/>
        <v>11975247</v>
      </c>
      <c r="J859" s="29" t="s">
        <v>244</v>
      </c>
      <c r="K859" s="29" t="s">
        <v>24</v>
      </c>
      <c r="L859" s="29" t="s">
        <v>1005</v>
      </c>
      <c r="M859" s="89" t="s">
        <v>25</v>
      </c>
      <c r="N859" s="29" t="s">
        <v>26</v>
      </c>
    </row>
    <row r="860" spans="1:14" x14ac:dyDescent="0.25">
      <c r="A860" s="92">
        <v>43181</v>
      </c>
      <c r="B860" s="29" t="s">
        <v>477</v>
      </c>
      <c r="C860" s="89" t="s">
        <v>21</v>
      </c>
      <c r="D860" s="29" t="s">
        <v>218</v>
      </c>
      <c r="E860" s="87"/>
      <c r="F860" s="87">
        <v>1000</v>
      </c>
      <c r="G860" s="107">
        <f t="shared" si="26"/>
        <v>1.8925200039364418</v>
      </c>
      <c r="H860" s="106">
        <v>528.39599999999996</v>
      </c>
      <c r="I860" s="96">
        <f t="shared" si="27"/>
        <v>11974247</v>
      </c>
      <c r="J860" s="29" t="s">
        <v>256</v>
      </c>
      <c r="K860" s="29" t="s">
        <v>24</v>
      </c>
      <c r="L860" s="29" t="s">
        <v>1005</v>
      </c>
      <c r="M860" s="89" t="s">
        <v>25</v>
      </c>
      <c r="N860" s="89" t="s">
        <v>26</v>
      </c>
    </row>
    <row r="861" spans="1:14" x14ac:dyDescent="0.25">
      <c r="A861" s="92">
        <v>43181</v>
      </c>
      <c r="B861" s="29" t="s">
        <v>475</v>
      </c>
      <c r="C861" s="89" t="s">
        <v>21</v>
      </c>
      <c r="D861" s="29" t="s">
        <v>218</v>
      </c>
      <c r="E861" s="87"/>
      <c r="F861" s="87">
        <v>1000</v>
      </c>
      <c r="G861" s="107">
        <f t="shared" si="26"/>
        <v>1.8925200039364418</v>
      </c>
      <c r="H861" s="106">
        <v>528.39599999999996</v>
      </c>
      <c r="I861" s="96">
        <f t="shared" si="27"/>
        <v>11973247</v>
      </c>
      <c r="J861" s="29" t="s">
        <v>256</v>
      </c>
      <c r="K861" s="29" t="s">
        <v>24</v>
      </c>
      <c r="L861" s="29" t="s">
        <v>1005</v>
      </c>
      <c r="M861" s="89" t="s">
        <v>25</v>
      </c>
      <c r="N861" s="89" t="s">
        <v>26</v>
      </c>
    </row>
    <row r="862" spans="1:14" x14ac:dyDescent="0.25">
      <c r="A862" s="92">
        <v>43181</v>
      </c>
      <c r="B862" s="29" t="s">
        <v>476</v>
      </c>
      <c r="C862" s="89" t="s">
        <v>21</v>
      </c>
      <c r="D862" s="29" t="s">
        <v>218</v>
      </c>
      <c r="E862" s="87"/>
      <c r="F862" s="87">
        <v>1000</v>
      </c>
      <c r="G862" s="107">
        <f t="shared" si="26"/>
        <v>1.8925200039364418</v>
      </c>
      <c r="H862" s="106">
        <v>528.39599999999996</v>
      </c>
      <c r="I862" s="96">
        <f t="shared" si="27"/>
        <v>11972247</v>
      </c>
      <c r="J862" s="29" t="s">
        <v>256</v>
      </c>
      <c r="K862" s="29" t="s">
        <v>24</v>
      </c>
      <c r="L862" s="29" t="s">
        <v>1005</v>
      </c>
      <c r="M862" s="89" t="s">
        <v>25</v>
      </c>
      <c r="N862" s="89" t="s">
        <v>26</v>
      </c>
    </row>
    <row r="863" spans="1:14" x14ac:dyDescent="0.25">
      <c r="A863" s="92">
        <v>43181</v>
      </c>
      <c r="B863" s="29" t="s">
        <v>528</v>
      </c>
      <c r="C863" s="89" t="s">
        <v>21</v>
      </c>
      <c r="D863" s="29" t="s">
        <v>225</v>
      </c>
      <c r="E863" s="87"/>
      <c r="F863" s="87">
        <v>3000</v>
      </c>
      <c r="G863" s="107">
        <f t="shared" si="26"/>
        <v>5.6775600118093257</v>
      </c>
      <c r="H863" s="106">
        <v>528.39599999999996</v>
      </c>
      <c r="I863" s="96">
        <f t="shared" si="27"/>
        <v>11969247</v>
      </c>
      <c r="J863" s="29" t="s">
        <v>231</v>
      </c>
      <c r="K863" s="94" t="s">
        <v>24</v>
      </c>
      <c r="L863" s="29" t="s">
        <v>1004</v>
      </c>
      <c r="M863" s="89" t="s">
        <v>25</v>
      </c>
      <c r="N863" s="89" t="s">
        <v>26</v>
      </c>
    </row>
    <row r="864" spans="1:14" x14ac:dyDescent="0.25">
      <c r="A864" s="92">
        <v>43181</v>
      </c>
      <c r="B864" s="29" t="s">
        <v>529</v>
      </c>
      <c r="C864" s="89" t="s">
        <v>21</v>
      </c>
      <c r="D864" s="29" t="s">
        <v>225</v>
      </c>
      <c r="E864" s="87"/>
      <c r="F864" s="87">
        <v>2000</v>
      </c>
      <c r="G864" s="107">
        <f t="shared" si="26"/>
        <v>3.7850400078728836</v>
      </c>
      <c r="H864" s="106">
        <v>528.39599999999996</v>
      </c>
      <c r="I864" s="96">
        <f t="shared" si="27"/>
        <v>11967247</v>
      </c>
      <c r="J864" s="29" t="s">
        <v>231</v>
      </c>
      <c r="K864" s="94" t="s">
        <v>24</v>
      </c>
      <c r="L864" s="29" t="s">
        <v>1004</v>
      </c>
      <c r="M864" s="89" t="s">
        <v>25</v>
      </c>
      <c r="N864" s="89" t="s">
        <v>26</v>
      </c>
    </row>
    <row r="865" spans="1:14" x14ac:dyDescent="0.25">
      <c r="A865" s="92">
        <v>43181</v>
      </c>
      <c r="B865" s="29" t="s">
        <v>530</v>
      </c>
      <c r="C865" s="89" t="s">
        <v>21</v>
      </c>
      <c r="D865" s="29" t="s">
        <v>225</v>
      </c>
      <c r="E865" s="87"/>
      <c r="F865" s="87">
        <v>3000</v>
      </c>
      <c r="G865" s="107">
        <f t="shared" si="26"/>
        <v>5.6775600118093257</v>
      </c>
      <c r="H865" s="106">
        <v>528.39599999999996</v>
      </c>
      <c r="I865" s="96">
        <f t="shared" si="27"/>
        <v>11964247</v>
      </c>
      <c r="J865" s="29" t="s">
        <v>231</v>
      </c>
      <c r="K865" s="94" t="s">
        <v>24</v>
      </c>
      <c r="L865" s="29" t="s">
        <v>1004</v>
      </c>
      <c r="M865" s="89" t="s">
        <v>25</v>
      </c>
      <c r="N865" s="89" t="s">
        <v>26</v>
      </c>
    </row>
    <row r="866" spans="1:14" x14ac:dyDescent="0.25">
      <c r="A866" s="92">
        <v>43181</v>
      </c>
      <c r="B866" s="29" t="s">
        <v>961</v>
      </c>
      <c r="C866" s="29" t="s">
        <v>492</v>
      </c>
      <c r="D866" s="29" t="s">
        <v>225</v>
      </c>
      <c r="E866" s="87"/>
      <c r="F866" s="87">
        <v>2500</v>
      </c>
      <c r="G866" s="107">
        <f t="shared" si="26"/>
        <v>4.731300009841104</v>
      </c>
      <c r="H866" s="106">
        <v>528.39599999999996</v>
      </c>
      <c r="I866" s="96">
        <f t="shared" si="27"/>
        <v>11961747</v>
      </c>
      <c r="J866" s="29" t="s">
        <v>231</v>
      </c>
      <c r="K866" s="94" t="s">
        <v>24</v>
      </c>
      <c r="L866" s="29" t="s">
        <v>1004</v>
      </c>
      <c r="M866" s="89" t="s">
        <v>25</v>
      </c>
      <c r="N866" s="89" t="s">
        <v>26</v>
      </c>
    </row>
    <row r="867" spans="1:14" x14ac:dyDescent="0.25">
      <c r="A867" s="92">
        <v>43181</v>
      </c>
      <c r="B867" s="29" t="s">
        <v>531</v>
      </c>
      <c r="C867" s="89" t="s">
        <v>21</v>
      </c>
      <c r="D867" s="29" t="s">
        <v>225</v>
      </c>
      <c r="E867" s="87"/>
      <c r="F867" s="87">
        <v>3000</v>
      </c>
      <c r="G867" s="107">
        <f t="shared" si="26"/>
        <v>5.6775600118093257</v>
      </c>
      <c r="H867" s="106">
        <v>528.39599999999996</v>
      </c>
      <c r="I867" s="96">
        <f t="shared" si="27"/>
        <v>11958747</v>
      </c>
      <c r="J867" s="29" t="s">
        <v>231</v>
      </c>
      <c r="K867" s="94" t="s">
        <v>24</v>
      </c>
      <c r="L867" s="29" t="s">
        <v>1004</v>
      </c>
      <c r="M867" s="89" t="s">
        <v>25</v>
      </c>
      <c r="N867" s="89" t="s">
        <v>26</v>
      </c>
    </row>
    <row r="868" spans="1:14" x14ac:dyDescent="0.25">
      <c r="A868" s="92">
        <v>43181</v>
      </c>
      <c r="B868" s="89" t="s">
        <v>569</v>
      </c>
      <c r="C868" s="89" t="s">
        <v>21</v>
      </c>
      <c r="D868" s="89" t="s">
        <v>225</v>
      </c>
      <c r="E868" s="87"/>
      <c r="F868" s="87">
        <v>300</v>
      </c>
      <c r="G868" s="107">
        <f t="shared" si="26"/>
        <v>0.5677560011809325</v>
      </c>
      <c r="H868" s="106">
        <v>528.39599999999996</v>
      </c>
      <c r="I868" s="96">
        <f t="shared" si="27"/>
        <v>11958447</v>
      </c>
      <c r="J868" s="89" t="s">
        <v>556</v>
      </c>
      <c r="K868" s="89" t="s">
        <v>558</v>
      </c>
      <c r="L868" s="29" t="s">
        <v>1004</v>
      </c>
      <c r="M868" s="89" t="s">
        <v>25</v>
      </c>
      <c r="N868" s="29" t="s">
        <v>26</v>
      </c>
    </row>
    <row r="869" spans="1:14" x14ac:dyDescent="0.25">
      <c r="A869" s="92">
        <v>43181</v>
      </c>
      <c r="B869" s="89" t="s">
        <v>570</v>
      </c>
      <c r="C869" s="89" t="s">
        <v>21</v>
      </c>
      <c r="D869" s="89" t="s">
        <v>225</v>
      </c>
      <c r="E869" s="87"/>
      <c r="F869" s="87">
        <v>500</v>
      </c>
      <c r="G869" s="107">
        <f t="shared" si="26"/>
        <v>0.94626000196822091</v>
      </c>
      <c r="H869" s="106">
        <v>528.39599999999996</v>
      </c>
      <c r="I869" s="96">
        <f t="shared" si="27"/>
        <v>11957947</v>
      </c>
      <c r="J869" s="89" t="s">
        <v>556</v>
      </c>
      <c r="K869" s="89" t="s">
        <v>558</v>
      </c>
      <c r="L869" s="29" t="s">
        <v>1004</v>
      </c>
      <c r="M869" s="89" t="s">
        <v>25</v>
      </c>
      <c r="N869" s="29" t="s">
        <v>26</v>
      </c>
    </row>
    <row r="870" spans="1:14" x14ac:dyDescent="0.25">
      <c r="A870" s="92">
        <v>43181</v>
      </c>
      <c r="B870" s="89" t="s">
        <v>571</v>
      </c>
      <c r="C870" s="89" t="s">
        <v>21</v>
      </c>
      <c r="D870" s="89" t="s">
        <v>225</v>
      </c>
      <c r="E870" s="87"/>
      <c r="F870" s="87">
        <v>500</v>
      </c>
      <c r="G870" s="107">
        <f t="shared" si="26"/>
        <v>0.94626000196822091</v>
      </c>
      <c r="H870" s="106">
        <v>528.39599999999996</v>
      </c>
      <c r="I870" s="96">
        <f t="shared" si="27"/>
        <v>11957447</v>
      </c>
      <c r="J870" s="89" t="s">
        <v>556</v>
      </c>
      <c r="K870" s="89" t="s">
        <v>558</v>
      </c>
      <c r="L870" s="29" t="s">
        <v>1004</v>
      </c>
      <c r="M870" s="89" t="s">
        <v>25</v>
      </c>
      <c r="N870" s="29" t="s">
        <v>26</v>
      </c>
    </row>
    <row r="871" spans="1:14" x14ac:dyDescent="0.25">
      <c r="A871" s="92">
        <v>43181</v>
      </c>
      <c r="B871" s="89" t="s">
        <v>689</v>
      </c>
      <c r="C871" s="89" t="s">
        <v>21</v>
      </c>
      <c r="D871" s="94" t="s">
        <v>22</v>
      </c>
      <c r="E871" s="96"/>
      <c r="F871" s="96">
        <v>1000</v>
      </c>
      <c r="G871" s="107">
        <f t="shared" si="26"/>
        <v>1.8925200039364418</v>
      </c>
      <c r="H871" s="106">
        <v>528.39599999999996</v>
      </c>
      <c r="I871" s="96">
        <f t="shared" si="27"/>
        <v>11956447</v>
      </c>
      <c r="J871" s="89" t="s">
        <v>98</v>
      </c>
      <c r="K871" s="89" t="s">
        <v>648</v>
      </c>
      <c r="L871" s="29" t="s">
        <v>1005</v>
      </c>
      <c r="M871" s="89" t="s">
        <v>25</v>
      </c>
      <c r="N871" s="89" t="s">
        <v>26</v>
      </c>
    </row>
    <row r="872" spans="1:14" x14ac:dyDescent="0.25">
      <c r="A872" s="92">
        <v>43181</v>
      </c>
      <c r="B872" s="29" t="s">
        <v>415</v>
      </c>
      <c r="C872" s="89" t="s">
        <v>21</v>
      </c>
      <c r="D872" s="29" t="s">
        <v>225</v>
      </c>
      <c r="E872" s="90"/>
      <c r="F872" s="87">
        <v>1000</v>
      </c>
      <c r="G872" s="107">
        <f t="shared" si="26"/>
        <v>1.8925200039364418</v>
      </c>
      <c r="H872" s="106">
        <v>528.39599999999996</v>
      </c>
      <c r="I872" s="96">
        <f t="shared" si="27"/>
        <v>11955447</v>
      </c>
      <c r="J872" s="29" t="s">
        <v>240</v>
      </c>
      <c r="K872" s="29" t="s">
        <v>558</v>
      </c>
      <c r="L872" s="29" t="s">
        <v>1004</v>
      </c>
      <c r="M872" s="89" t="s">
        <v>25</v>
      </c>
      <c r="N872" s="89" t="s">
        <v>26</v>
      </c>
    </row>
    <row r="873" spans="1:14" x14ac:dyDescent="0.25">
      <c r="A873" s="92">
        <v>43181</v>
      </c>
      <c r="B873" s="29" t="s">
        <v>418</v>
      </c>
      <c r="C873" s="89" t="s">
        <v>21</v>
      </c>
      <c r="D873" s="29" t="s">
        <v>225</v>
      </c>
      <c r="E873" s="90"/>
      <c r="F873" s="87">
        <v>1000</v>
      </c>
      <c r="G873" s="107">
        <f t="shared" si="26"/>
        <v>1.8925200039364418</v>
      </c>
      <c r="H873" s="106">
        <v>528.39599999999996</v>
      </c>
      <c r="I873" s="96">
        <f t="shared" si="27"/>
        <v>11954447</v>
      </c>
      <c r="J873" s="29" t="s">
        <v>240</v>
      </c>
      <c r="K873" s="29" t="s">
        <v>558</v>
      </c>
      <c r="L873" s="29" t="s">
        <v>1004</v>
      </c>
      <c r="M873" s="89" t="s">
        <v>25</v>
      </c>
      <c r="N873" s="89" t="s">
        <v>26</v>
      </c>
    </row>
    <row r="874" spans="1:14" x14ac:dyDescent="0.25">
      <c r="A874" s="92">
        <v>43181</v>
      </c>
      <c r="B874" s="29" t="s">
        <v>349</v>
      </c>
      <c r="C874" s="29" t="s">
        <v>308</v>
      </c>
      <c r="D874" s="29" t="s">
        <v>225</v>
      </c>
      <c r="E874" s="90"/>
      <c r="F874" s="87">
        <v>1000</v>
      </c>
      <c r="G874" s="107">
        <f t="shared" si="26"/>
        <v>1.8925200039364418</v>
      </c>
      <c r="H874" s="106">
        <v>528.39599999999996</v>
      </c>
      <c r="I874" s="96">
        <f t="shared" si="27"/>
        <v>11953447</v>
      </c>
      <c r="J874" s="29" t="s">
        <v>240</v>
      </c>
      <c r="K874" s="29" t="s">
        <v>558</v>
      </c>
      <c r="L874" s="29" t="s">
        <v>1004</v>
      </c>
      <c r="M874" s="89" t="s">
        <v>25</v>
      </c>
      <c r="N874" s="89" t="s">
        <v>26</v>
      </c>
    </row>
    <row r="875" spans="1:14" x14ac:dyDescent="0.25">
      <c r="A875" s="92">
        <v>43181</v>
      </c>
      <c r="B875" s="29" t="s">
        <v>801</v>
      </c>
      <c r="C875" s="89" t="s">
        <v>21</v>
      </c>
      <c r="D875" s="94" t="s">
        <v>22</v>
      </c>
      <c r="E875" s="87"/>
      <c r="F875" s="87">
        <v>500</v>
      </c>
      <c r="G875" s="107">
        <f t="shared" si="26"/>
        <v>0.94626000196822091</v>
      </c>
      <c r="H875" s="106">
        <v>528.39599999999996</v>
      </c>
      <c r="I875" s="96">
        <f t="shared" si="27"/>
        <v>11952947</v>
      </c>
      <c r="J875" s="29" t="s">
        <v>251</v>
      </c>
      <c r="K875" s="29" t="s">
        <v>24</v>
      </c>
      <c r="L875" s="29" t="s">
        <v>1005</v>
      </c>
      <c r="M875" s="89" t="s">
        <v>25</v>
      </c>
      <c r="N875" s="89" t="s">
        <v>26</v>
      </c>
    </row>
    <row r="876" spans="1:14" x14ac:dyDescent="0.25">
      <c r="A876" s="92">
        <v>43181</v>
      </c>
      <c r="B876" s="29" t="s">
        <v>802</v>
      </c>
      <c r="C876" s="89" t="s">
        <v>21</v>
      </c>
      <c r="D876" s="94" t="s">
        <v>22</v>
      </c>
      <c r="E876" s="87"/>
      <c r="F876" s="87">
        <v>500</v>
      </c>
      <c r="G876" s="107">
        <f t="shared" si="26"/>
        <v>0.94626000196822091</v>
      </c>
      <c r="H876" s="106">
        <v>528.39599999999996</v>
      </c>
      <c r="I876" s="96">
        <f t="shared" si="27"/>
        <v>11952447</v>
      </c>
      <c r="J876" s="29" t="s">
        <v>251</v>
      </c>
      <c r="K876" s="29" t="s">
        <v>24</v>
      </c>
      <c r="L876" s="29" t="s">
        <v>1005</v>
      </c>
      <c r="M876" s="89" t="s">
        <v>25</v>
      </c>
      <c r="N876" s="89" t="s">
        <v>26</v>
      </c>
    </row>
    <row r="877" spans="1:14" x14ac:dyDescent="0.25">
      <c r="A877" s="92">
        <v>43181</v>
      </c>
      <c r="B877" s="29" t="s">
        <v>803</v>
      </c>
      <c r="C877" s="89" t="s">
        <v>21</v>
      </c>
      <c r="D877" s="94" t="s">
        <v>22</v>
      </c>
      <c r="E877" s="87"/>
      <c r="F877" s="87">
        <v>500</v>
      </c>
      <c r="G877" s="107">
        <f t="shared" si="26"/>
        <v>0.94626000196822091</v>
      </c>
      <c r="H877" s="106">
        <v>528.39599999999996</v>
      </c>
      <c r="I877" s="96">
        <f t="shared" si="27"/>
        <v>11951947</v>
      </c>
      <c r="J877" s="29" t="s">
        <v>251</v>
      </c>
      <c r="K877" s="29" t="s">
        <v>24</v>
      </c>
      <c r="L877" s="29" t="s">
        <v>1005</v>
      </c>
      <c r="M877" s="89" t="s">
        <v>25</v>
      </c>
      <c r="N877" s="89" t="s">
        <v>26</v>
      </c>
    </row>
    <row r="878" spans="1:14" x14ac:dyDescent="0.25">
      <c r="A878" s="92">
        <v>43181</v>
      </c>
      <c r="B878" s="29" t="s">
        <v>804</v>
      </c>
      <c r="C878" s="89" t="s">
        <v>21</v>
      </c>
      <c r="D878" s="94" t="s">
        <v>22</v>
      </c>
      <c r="E878" s="87"/>
      <c r="F878" s="87">
        <v>1000</v>
      </c>
      <c r="G878" s="107">
        <f t="shared" si="26"/>
        <v>1.8925200039364418</v>
      </c>
      <c r="H878" s="106">
        <v>528.39599999999996</v>
      </c>
      <c r="I878" s="96">
        <f t="shared" si="27"/>
        <v>11950947</v>
      </c>
      <c r="J878" s="29" t="s">
        <v>251</v>
      </c>
      <c r="K878" s="29" t="s">
        <v>24</v>
      </c>
      <c r="L878" s="29" t="s">
        <v>1005</v>
      </c>
      <c r="M878" s="89" t="s">
        <v>25</v>
      </c>
      <c r="N878" s="89" t="s">
        <v>26</v>
      </c>
    </row>
    <row r="879" spans="1:14" x14ac:dyDescent="0.25">
      <c r="A879" s="92">
        <v>43181</v>
      </c>
      <c r="B879" s="29" t="s">
        <v>806</v>
      </c>
      <c r="C879" s="89" t="s">
        <v>43</v>
      </c>
      <c r="D879" s="94" t="s">
        <v>22</v>
      </c>
      <c r="E879" s="87"/>
      <c r="F879" s="87">
        <v>50000</v>
      </c>
      <c r="G879" s="107">
        <f t="shared" si="26"/>
        <v>94.626000196822091</v>
      </c>
      <c r="H879" s="106">
        <v>528.39599999999996</v>
      </c>
      <c r="I879" s="96">
        <f t="shared" si="27"/>
        <v>11900947</v>
      </c>
      <c r="J879" s="29" t="s">
        <v>251</v>
      </c>
      <c r="K879" s="29" t="s">
        <v>24</v>
      </c>
      <c r="L879" s="29" t="s">
        <v>1005</v>
      </c>
      <c r="M879" s="89" t="s">
        <v>25</v>
      </c>
      <c r="N879" s="89" t="s">
        <v>26</v>
      </c>
    </row>
    <row r="880" spans="1:14" x14ac:dyDescent="0.25">
      <c r="A880" s="92">
        <v>43181</v>
      </c>
      <c r="B880" s="29" t="s">
        <v>799</v>
      </c>
      <c r="C880" s="89" t="s">
        <v>21</v>
      </c>
      <c r="D880" s="94" t="s">
        <v>22</v>
      </c>
      <c r="E880" s="87"/>
      <c r="F880" s="87">
        <v>500</v>
      </c>
      <c r="G880" s="107">
        <f t="shared" si="26"/>
        <v>0.94626000196822091</v>
      </c>
      <c r="H880" s="106">
        <v>528.39599999999996</v>
      </c>
      <c r="I880" s="96">
        <f t="shared" si="27"/>
        <v>11900447</v>
      </c>
      <c r="J880" s="29" t="s">
        <v>251</v>
      </c>
      <c r="K880" s="29" t="s">
        <v>24</v>
      </c>
      <c r="L880" s="29" t="s">
        <v>1005</v>
      </c>
      <c r="M880" s="89" t="s">
        <v>25</v>
      </c>
      <c r="N880" s="89" t="s">
        <v>26</v>
      </c>
    </row>
    <row r="881" spans="1:14" x14ac:dyDescent="0.25">
      <c r="A881" s="92">
        <v>43181</v>
      </c>
      <c r="B881" s="29" t="s">
        <v>808</v>
      </c>
      <c r="C881" s="89" t="s">
        <v>21</v>
      </c>
      <c r="D881" s="94" t="s">
        <v>22</v>
      </c>
      <c r="E881" s="87"/>
      <c r="F881" s="87">
        <v>500</v>
      </c>
      <c r="G881" s="107">
        <f t="shared" si="26"/>
        <v>0.94626000196822091</v>
      </c>
      <c r="H881" s="106">
        <v>528.39599999999996</v>
      </c>
      <c r="I881" s="96">
        <f t="shared" si="27"/>
        <v>11899947</v>
      </c>
      <c r="J881" s="29" t="s">
        <v>251</v>
      </c>
      <c r="K881" s="29" t="s">
        <v>24</v>
      </c>
      <c r="L881" s="29" t="s">
        <v>1005</v>
      </c>
      <c r="M881" s="89" t="s">
        <v>25</v>
      </c>
      <c r="N881" s="89" t="s">
        <v>26</v>
      </c>
    </row>
    <row r="882" spans="1:14" x14ac:dyDescent="0.25">
      <c r="A882" s="92">
        <v>43181</v>
      </c>
      <c r="B882" s="97" t="s">
        <v>842</v>
      </c>
      <c r="C882" s="89" t="s">
        <v>21</v>
      </c>
      <c r="D882" s="29" t="s">
        <v>225</v>
      </c>
      <c r="E882" s="95"/>
      <c r="F882" s="95">
        <v>1200</v>
      </c>
      <c r="G882" s="107">
        <f t="shared" si="26"/>
        <v>2.27102400472373</v>
      </c>
      <c r="H882" s="106">
        <v>528.39599999999996</v>
      </c>
      <c r="I882" s="96">
        <f t="shared" si="27"/>
        <v>11898747</v>
      </c>
      <c r="J882" s="97" t="s">
        <v>224</v>
      </c>
      <c r="K882" s="97" t="s">
        <v>24</v>
      </c>
      <c r="L882" s="29" t="s">
        <v>1004</v>
      </c>
      <c r="M882" s="89" t="s">
        <v>25</v>
      </c>
      <c r="N882" s="89" t="s">
        <v>26</v>
      </c>
    </row>
    <row r="883" spans="1:14" x14ac:dyDescent="0.25">
      <c r="A883" s="92">
        <v>43181</v>
      </c>
      <c r="B883" s="97" t="s">
        <v>843</v>
      </c>
      <c r="C883" s="89" t="s">
        <v>21</v>
      </c>
      <c r="D883" s="29" t="s">
        <v>225</v>
      </c>
      <c r="E883" s="95"/>
      <c r="F883" s="95">
        <v>300</v>
      </c>
      <c r="G883" s="107">
        <f t="shared" si="26"/>
        <v>0.5677560011809325</v>
      </c>
      <c r="H883" s="106">
        <v>528.39599999999996</v>
      </c>
      <c r="I883" s="96">
        <f t="shared" si="27"/>
        <v>11898447</v>
      </c>
      <c r="J883" s="97" t="s">
        <v>224</v>
      </c>
      <c r="K883" s="97" t="s">
        <v>24</v>
      </c>
      <c r="L883" s="29" t="s">
        <v>1004</v>
      </c>
      <c r="M883" s="89" t="s">
        <v>25</v>
      </c>
      <c r="N883" s="89" t="s">
        <v>26</v>
      </c>
    </row>
    <row r="884" spans="1:14" x14ac:dyDescent="0.25">
      <c r="A884" s="92">
        <v>43181</v>
      </c>
      <c r="B884" s="97" t="s">
        <v>844</v>
      </c>
      <c r="C884" s="97" t="s">
        <v>593</v>
      </c>
      <c r="D884" s="29" t="s">
        <v>225</v>
      </c>
      <c r="E884" s="95"/>
      <c r="F884" s="95">
        <v>2000</v>
      </c>
      <c r="G884" s="107">
        <f t="shared" si="26"/>
        <v>3.7850400078728836</v>
      </c>
      <c r="H884" s="106">
        <v>528.39599999999996</v>
      </c>
      <c r="I884" s="96">
        <f t="shared" si="27"/>
        <v>11896447</v>
      </c>
      <c r="J884" s="97" t="s">
        <v>224</v>
      </c>
      <c r="K884" s="97" t="s">
        <v>24</v>
      </c>
      <c r="L884" s="29" t="s">
        <v>1004</v>
      </c>
      <c r="M884" s="89" t="s">
        <v>25</v>
      </c>
      <c r="N884" s="89" t="s">
        <v>26</v>
      </c>
    </row>
    <row r="885" spans="1:14" x14ac:dyDescent="0.25">
      <c r="A885" s="92">
        <v>43181</v>
      </c>
      <c r="B885" s="97" t="s">
        <v>845</v>
      </c>
      <c r="C885" s="89" t="s">
        <v>21</v>
      </c>
      <c r="D885" s="29" t="s">
        <v>225</v>
      </c>
      <c r="E885" s="95"/>
      <c r="F885" s="95">
        <v>300</v>
      </c>
      <c r="G885" s="107">
        <f t="shared" si="26"/>
        <v>0.5677560011809325</v>
      </c>
      <c r="H885" s="106">
        <v>528.39599999999996</v>
      </c>
      <c r="I885" s="96">
        <f t="shared" si="27"/>
        <v>11896147</v>
      </c>
      <c r="J885" s="97" t="s">
        <v>224</v>
      </c>
      <c r="K885" s="97" t="s">
        <v>24</v>
      </c>
      <c r="L885" s="29" t="s">
        <v>1004</v>
      </c>
      <c r="M885" s="89" t="s">
        <v>25</v>
      </c>
      <c r="N885" s="89" t="s">
        <v>26</v>
      </c>
    </row>
    <row r="886" spans="1:14" s="114" customFormat="1" x14ac:dyDescent="0.25">
      <c r="A886" s="92">
        <v>43182</v>
      </c>
      <c r="B886" s="29" t="s">
        <v>805</v>
      </c>
      <c r="C886" s="89" t="s">
        <v>43</v>
      </c>
      <c r="D886" s="94" t="s">
        <v>22</v>
      </c>
      <c r="E886" s="87"/>
      <c r="F886" s="87">
        <v>75000</v>
      </c>
      <c r="G886" s="107">
        <f>+F886/H886</f>
        <v>141.93900029523314</v>
      </c>
      <c r="H886" s="106">
        <v>528.39599999999996</v>
      </c>
      <c r="I886" s="96">
        <f t="shared" si="27"/>
        <v>11821147</v>
      </c>
      <c r="J886" s="29" t="s">
        <v>251</v>
      </c>
      <c r="K886" s="29">
        <v>21</v>
      </c>
      <c r="L886" s="29" t="s">
        <v>1005</v>
      </c>
      <c r="M886" s="89" t="s">
        <v>25</v>
      </c>
      <c r="N886" s="89" t="s">
        <v>34</v>
      </c>
    </row>
    <row r="887" spans="1:14" x14ac:dyDescent="0.25">
      <c r="A887" s="92">
        <v>43182</v>
      </c>
      <c r="B887" s="29" t="s">
        <v>418</v>
      </c>
      <c r="C887" s="89" t="s">
        <v>21</v>
      </c>
      <c r="D887" s="94" t="s">
        <v>22</v>
      </c>
      <c r="E887" s="87"/>
      <c r="F887" s="87">
        <v>1000</v>
      </c>
      <c r="G887" s="107">
        <f t="shared" si="26"/>
        <v>1.8925200039364418</v>
      </c>
      <c r="H887" s="106">
        <v>528.39599999999996</v>
      </c>
      <c r="I887" s="96">
        <f t="shared" si="27"/>
        <v>11820147</v>
      </c>
      <c r="J887" s="29" t="s">
        <v>244</v>
      </c>
      <c r="K887" s="29" t="s">
        <v>24</v>
      </c>
      <c r="L887" s="29" t="s">
        <v>1005</v>
      </c>
      <c r="M887" s="89" t="s">
        <v>25</v>
      </c>
      <c r="N887" s="29" t="s">
        <v>26</v>
      </c>
    </row>
    <row r="888" spans="1:14" x14ac:dyDescent="0.25">
      <c r="A888" s="92">
        <v>43182</v>
      </c>
      <c r="B888" s="29" t="s">
        <v>349</v>
      </c>
      <c r="C888" s="29" t="s">
        <v>308</v>
      </c>
      <c r="D888" s="94" t="s">
        <v>22</v>
      </c>
      <c r="E888" s="87"/>
      <c r="F888" s="87">
        <v>1000</v>
      </c>
      <c r="G888" s="107">
        <f t="shared" si="26"/>
        <v>1.8925200039364418</v>
      </c>
      <c r="H888" s="106">
        <v>528.39599999999996</v>
      </c>
      <c r="I888" s="96">
        <f t="shared" si="27"/>
        <v>11819147</v>
      </c>
      <c r="J888" s="29" t="s">
        <v>244</v>
      </c>
      <c r="K888" s="29" t="s">
        <v>24</v>
      </c>
      <c r="L888" s="29" t="s">
        <v>1005</v>
      </c>
      <c r="M888" s="89" t="s">
        <v>25</v>
      </c>
      <c r="N888" s="29" t="s">
        <v>26</v>
      </c>
    </row>
    <row r="889" spans="1:14" x14ac:dyDescent="0.25">
      <c r="A889" s="92">
        <v>43182</v>
      </c>
      <c r="B889" s="29" t="s">
        <v>419</v>
      </c>
      <c r="C889" s="89" t="s">
        <v>21</v>
      </c>
      <c r="D889" s="94" t="s">
        <v>22</v>
      </c>
      <c r="E889" s="87"/>
      <c r="F889" s="87">
        <v>1000</v>
      </c>
      <c r="G889" s="107">
        <f t="shared" si="26"/>
        <v>1.8925200039364418</v>
      </c>
      <c r="H889" s="106">
        <v>528.39599999999996</v>
      </c>
      <c r="I889" s="96">
        <f t="shared" si="27"/>
        <v>11818147</v>
      </c>
      <c r="J889" s="29" t="s">
        <v>244</v>
      </c>
      <c r="K889" s="29" t="s">
        <v>24</v>
      </c>
      <c r="L889" s="29" t="s">
        <v>1005</v>
      </c>
      <c r="M889" s="89" t="s">
        <v>25</v>
      </c>
      <c r="N889" s="29" t="s">
        <v>26</v>
      </c>
    </row>
    <row r="890" spans="1:14" x14ac:dyDescent="0.25">
      <c r="A890" s="92">
        <v>43182</v>
      </c>
      <c r="B890" s="29" t="s">
        <v>478</v>
      </c>
      <c r="C890" s="89" t="s">
        <v>21</v>
      </c>
      <c r="D890" s="29" t="s">
        <v>218</v>
      </c>
      <c r="E890" s="87"/>
      <c r="F890" s="87">
        <v>1000</v>
      </c>
      <c r="G890" s="107">
        <f t="shared" si="26"/>
        <v>1.8925200039364418</v>
      </c>
      <c r="H890" s="106">
        <v>528.39599999999996</v>
      </c>
      <c r="I890" s="96">
        <f t="shared" si="27"/>
        <v>11817147</v>
      </c>
      <c r="J890" s="29" t="s">
        <v>256</v>
      </c>
      <c r="K890" s="29" t="s">
        <v>24</v>
      </c>
      <c r="L890" s="29" t="s">
        <v>1005</v>
      </c>
      <c r="M890" s="89" t="s">
        <v>25</v>
      </c>
      <c r="N890" s="89" t="s">
        <v>26</v>
      </c>
    </row>
    <row r="891" spans="1:14" x14ac:dyDescent="0.25">
      <c r="A891" s="92">
        <v>43182</v>
      </c>
      <c r="B891" s="29" t="s">
        <v>532</v>
      </c>
      <c r="C891" s="89" t="s">
        <v>21</v>
      </c>
      <c r="D891" s="29" t="s">
        <v>225</v>
      </c>
      <c r="E891" s="87"/>
      <c r="F891" s="87">
        <v>3000</v>
      </c>
      <c r="G891" s="107">
        <f t="shared" si="26"/>
        <v>5.6775600118093257</v>
      </c>
      <c r="H891" s="106">
        <v>528.39599999999996</v>
      </c>
      <c r="I891" s="96">
        <f t="shared" si="27"/>
        <v>11814147</v>
      </c>
      <c r="J891" s="29" t="s">
        <v>231</v>
      </c>
      <c r="K891" s="94" t="s">
        <v>24</v>
      </c>
      <c r="L891" s="29" t="s">
        <v>1004</v>
      </c>
      <c r="M891" s="89" t="s">
        <v>25</v>
      </c>
      <c r="N891" s="89" t="s">
        <v>26</v>
      </c>
    </row>
    <row r="892" spans="1:14" x14ac:dyDescent="0.25">
      <c r="A892" s="92">
        <v>43182</v>
      </c>
      <c r="B892" s="29" t="s">
        <v>533</v>
      </c>
      <c r="C892" s="89" t="s">
        <v>21</v>
      </c>
      <c r="D892" s="29" t="s">
        <v>225</v>
      </c>
      <c r="E892" s="87"/>
      <c r="F892" s="87">
        <v>3000</v>
      </c>
      <c r="G892" s="107">
        <f t="shared" si="26"/>
        <v>5.6775600118093257</v>
      </c>
      <c r="H892" s="106">
        <v>528.39599999999996</v>
      </c>
      <c r="I892" s="96">
        <f t="shared" si="27"/>
        <v>11811147</v>
      </c>
      <c r="J892" s="29" t="s">
        <v>231</v>
      </c>
      <c r="K892" s="94" t="s">
        <v>24</v>
      </c>
      <c r="L892" s="29" t="s">
        <v>1004</v>
      </c>
      <c r="M892" s="89" t="s">
        <v>25</v>
      </c>
      <c r="N892" s="89" t="s">
        <v>26</v>
      </c>
    </row>
    <row r="893" spans="1:14" x14ac:dyDescent="0.25">
      <c r="A893" s="92">
        <v>43182</v>
      </c>
      <c r="B893" s="29" t="s">
        <v>534</v>
      </c>
      <c r="C893" s="89" t="s">
        <v>21</v>
      </c>
      <c r="D893" s="29" t="s">
        <v>225</v>
      </c>
      <c r="E893" s="87"/>
      <c r="F893" s="87">
        <v>2000</v>
      </c>
      <c r="G893" s="107">
        <f t="shared" si="26"/>
        <v>3.7850400078728836</v>
      </c>
      <c r="H893" s="106">
        <v>528.39599999999996</v>
      </c>
      <c r="I893" s="96">
        <f t="shared" si="27"/>
        <v>11809147</v>
      </c>
      <c r="J893" s="29" t="s">
        <v>231</v>
      </c>
      <c r="K893" s="94" t="s">
        <v>24</v>
      </c>
      <c r="L893" s="29" t="s">
        <v>1004</v>
      </c>
      <c r="M893" s="89" t="s">
        <v>25</v>
      </c>
      <c r="N893" s="89" t="s">
        <v>26</v>
      </c>
    </row>
    <row r="894" spans="1:14" x14ac:dyDescent="0.25">
      <c r="A894" s="92">
        <v>43182</v>
      </c>
      <c r="B894" s="29" t="s">
        <v>962</v>
      </c>
      <c r="C894" s="29" t="s">
        <v>492</v>
      </c>
      <c r="D894" s="29" t="s">
        <v>225</v>
      </c>
      <c r="E894" s="87"/>
      <c r="F894" s="87">
        <v>4500</v>
      </c>
      <c r="G894" s="107">
        <f t="shared" si="26"/>
        <v>8.5163400177139881</v>
      </c>
      <c r="H894" s="106">
        <v>528.39599999999996</v>
      </c>
      <c r="I894" s="96">
        <f t="shared" si="27"/>
        <v>11804647</v>
      </c>
      <c r="J894" s="29" t="s">
        <v>231</v>
      </c>
      <c r="K894" s="94" t="s">
        <v>24</v>
      </c>
      <c r="L894" s="29" t="s">
        <v>1004</v>
      </c>
      <c r="M894" s="89" t="s">
        <v>25</v>
      </c>
      <c r="N894" s="89" t="s">
        <v>26</v>
      </c>
    </row>
    <row r="895" spans="1:14" x14ac:dyDescent="0.25">
      <c r="A895" s="92">
        <v>43182</v>
      </c>
      <c r="B895" s="29" t="s">
        <v>535</v>
      </c>
      <c r="C895" s="89" t="s">
        <v>21</v>
      </c>
      <c r="D895" s="29" t="s">
        <v>225</v>
      </c>
      <c r="E895" s="87"/>
      <c r="F895" s="87">
        <v>3000</v>
      </c>
      <c r="G895" s="107">
        <f t="shared" si="26"/>
        <v>5.6775600118093257</v>
      </c>
      <c r="H895" s="106">
        <v>528.39599999999996</v>
      </c>
      <c r="I895" s="96">
        <f t="shared" si="27"/>
        <v>11801647</v>
      </c>
      <c r="J895" s="29" t="s">
        <v>231</v>
      </c>
      <c r="K895" s="94" t="s">
        <v>24</v>
      </c>
      <c r="L895" s="29" t="s">
        <v>1004</v>
      </c>
      <c r="M895" s="89" t="s">
        <v>25</v>
      </c>
      <c r="N895" s="89" t="s">
        <v>26</v>
      </c>
    </row>
    <row r="896" spans="1:14" x14ac:dyDescent="0.25">
      <c r="A896" s="92">
        <v>43182</v>
      </c>
      <c r="B896" s="89" t="s">
        <v>572</v>
      </c>
      <c r="C896" s="89" t="s">
        <v>21</v>
      </c>
      <c r="D896" s="89" t="s">
        <v>225</v>
      </c>
      <c r="E896" s="87"/>
      <c r="F896" s="87">
        <v>500</v>
      </c>
      <c r="G896" s="107">
        <f t="shared" si="26"/>
        <v>0.94626000196822091</v>
      </c>
      <c r="H896" s="106">
        <v>528.39599999999996</v>
      </c>
      <c r="I896" s="96">
        <f t="shared" si="27"/>
        <v>11801147</v>
      </c>
      <c r="J896" s="89" t="s">
        <v>556</v>
      </c>
      <c r="K896" s="89" t="s">
        <v>558</v>
      </c>
      <c r="L896" s="29" t="s">
        <v>1004</v>
      </c>
      <c r="M896" s="89" t="s">
        <v>25</v>
      </c>
      <c r="N896" s="29" t="s">
        <v>26</v>
      </c>
    </row>
    <row r="897" spans="1:14" x14ac:dyDescent="0.25">
      <c r="A897" s="92">
        <v>43182</v>
      </c>
      <c r="B897" s="89" t="s">
        <v>573</v>
      </c>
      <c r="C897" s="89" t="s">
        <v>21</v>
      </c>
      <c r="D897" s="89" t="s">
        <v>225</v>
      </c>
      <c r="E897" s="87"/>
      <c r="F897" s="87">
        <v>500</v>
      </c>
      <c r="G897" s="107">
        <f t="shared" si="26"/>
        <v>0.94626000196822091</v>
      </c>
      <c r="H897" s="106">
        <v>528.39599999999996</v>
      </c>
      <c r="I897" s="96">
        <f t="shared" si="27"/>
        <v>11800647</v>
      </c>
      <c r="J897" s="89" t="s">
        <v>556</v>
      </c>
      <c r="K897" s="89" t="s">
        <v>558</v>
      </c>
      <c r="L897" s="29" t="s">
        <v>1004</v>
      </c>
      <c r="M897" s="89" t="s">
        <v>25</v>
      </c>
      <c r="N897" s="29" t="s">
        <v>26</v>
      </c>
    </row>
    <row r="898" spans="1:14" x14ac:dyDescent="0.25">
      <c r="A898" s="92">
        <v>43182</v>
      </c>
      <c r="B898" s="89" t="s">
        <v>574</v>
      </c>
      <c r="C898" s="89" t="s">
        <v>21</v>
      </c>
      <c r="D898" s="89" t="s">
        <v>225</v>
      </c>
      <c r="E898" s="87"/>
      <c r="F898" s="87">
        <v>500</v>
      </c>
      <c r="G898" s="107">
        <f t="shared" si="26"/>
        <v>0.94626000196822091</v>
      </c>
      <c r="H898" s="106">
        <v>528.39599999999996</v>
      </c>
      <c r="I898" s="96">
        <f t="shared" si="27"/>
        <v>11800147</v>
      </c>
      <c r="J898" s="89" t="s">
        <v>556</v>
      </c>
      <c r="K898" s="89" t="s">
        <v>558</v>
      </c>
      <c r="L898" s="29" t="s">
        <v>1004</v>
      </c>
      <c r="M898" s="89" t="s">
        <v>25</v>
      </c>
      <c r="N898" s="29" t="s">
        <v>26</v>
      </c>
    </row>
    <row r="899" spans="1:14" x14ac:dyDescent="0.25">
      <c r="A899" s="92">
        <v>43182</v>
      </c>
      <c r="B899" s="89" t="s">
        <v>964</v>
      </c>
      <c r="C899" s="89" t="s">
        <v>492</v>
      </c>
      <c r="D899" s="89" t="s">
        <v>225</v>
      </c>
      <c r="E899" s="87"/>
      <c r="F899" s="87">
        <v>3000</v>
      </c>
      <c r="G899" s="107">
        <f t="shared" si="26"/>
        <v>5.6775600118093257</v>
      </c>
      <c r="H899" s="106">
        <v>528.39599999999996</v>
      </c>
      <c r="I899" s="96">
        <f t="shared" si="27"/>
        <v>11797147</v>
      </c>
      <c r="J899" s="89" t="s">
        <v>556</v>
      </c>
      <c r="K899" s="89" t="s">
        <v>558</v>
      </c>
      <c r="L899" s="29" t="s">
        <v>1004</v>
      </c>
      <c r="M899" s="89" t="s">
        <v>25</v>
      </c>
      <c r="N899" s="29" t="s">
        <v>26</v>
      </c>
    </row>
    <row r="900" spans="1:14" x14ac:dyDescent="0.25">
      <c r="A900" s="92">
        <v>43182</v>
      </c>
      <c r="B900" s="89" t="s">
        <v>575</v>
      </c>
      <c r="C900" s="89" t="s">
        <v>21</v>
      </c>
      <c r="D900" s="89" t="s">
        <v>225</v>
      </c>
      <c r="E900" s="87"/>
      <c r="F900" s="87">
        <v>500</v>
      </c>
      <c r="G900" s="107">
        <f t="shared" si="26"/>
        <v>0.94626000196822091</v>
      </c>
      <c r="H900" s="106">
        <v>528.39599999999996</v>
      </c>
      <c r="I900" s="96">
        <f t="shared" si="27"/>
        <v>11796647</v>
      </c>
      <c r="J900" s="89" t="s">
        <v>556</v>
      </c>
      <c r="K900" s="89" t="s">
        <v>558</v>
      </c>
      <c r="L900" s="29" t="s">
        <v>1004</v>
      </c>
      <c r="M900" s="89" t="s">
        <v>25</v>
      </c>
      <c r="N900" s="29" t="s">
        <v>26</v>
      </c>
    </row>
    <row r="901" spans="1:14" s="114" customFormat="1" x14ac:dyDescent="0.25">
      <c r="A901" s="92">
        <v>43182</v>
      </c>
      <c r="B901" s="29" t="s">
        <v>995</v>
      </c>
      <c r="C901" s="29" t="s">
        <v>223</v>
      </c>
      <c r="D901" s="29" t="s">
        <v>53</v>
      </c>
      <c r="E901" s="87"/>
      <c r="F901" s="88">
        <v>4200</v>
      </c>
      <c r="G901" s="107">
        <f t="shared" si="26"/>
        <v>7.9485840165330552</v>
      </c>
      <c r="H901" s="106">
        <v>528.39599999999996</v>
      </c>
      <c r="I901" s="96">
        <f t="shared" si="27"/>
        <v>11792447</v>
      </c>
      <c r="J901" s="29" t="s">
        <v>228</v>
      </c>
      <c r="K901" s="29" t="s">
        <v>994</v>
      </c>
      <c r="L901" s="29" t="s">
        <v>1004</v>
      </c>
      <c r="M901" s="89" t="s">
        <v>25</v>
      </c>
      <c r="N901" s="29" t="s">
        <v>34</v>
      </c>
    </row>
    <row r="902" spans="1:14" s="114" customFormat="1" x14ac:dyDescent="0.25">
      <c r="A902" s="92">
        <v>43182</v>
      </c>
      <c r="B902" s="29" t="s">
        <v>996</v>
      </c>
      <c r="C902" s="29" t="s">
        <v>223</v>
      </c>
      <c r="D902" s="29" t="s">
        <v>53</v>
      </c>
      <c r="E902" s="87"/>
      <c r="F902" s="88">
        <v>4000</v>
      </c>
      <c r="G902" s="107">
        <f t="shared" si="26"/>
        <v>7.5700800157457673</v>
      </c>
      <c r="H902" s="106">
        <v>528.39599999999996</v>
      </c>
      <c r="I902" s="96">
        <f t="shared" si="27"/>
        <v>11788447</v>
      </c>
      <c r="J902" s="29" t="s">
        <v>228</v>
      </c>
      <c r="K902" s="29" t="s">
        <v>993</v>
      </c>
      <c r="L902" s="29" t="s">
        <v>1004</v>
      </c>
      <c r="M902" s="89" t="s">
        <v>25</v>
      </c>
      <c r="N902" s="29" t="s">
        <v>34</v>
      </c>
    </row>
    <row r="903" spans="1:14" s="113" customFormat="1" x14ac:dyDescent="0.25">
      <c r="A903" s="92">
        <v>43182</v>
      </c>
      <c r="B903" s="29" t="s">
        <v>1010</v>
      </c>
      <c r="C903" s="29" t="s">
        <v>223</v>
      </c>
      <c r="D903" s="29" t="s">
        <v>53</v>
      </c>
      <c r="E903" s="87"/>
      <c r="F903" s="88">
        <v>4600</v>
      </c>
      <c r="G903" s="107">
        <f t="shared" si="26"/>
        <v>8.7055920181076321</v>
      </c>
      <c r="H903" s="106">
        <v>528.39599999999996</v>
      </c>
      <c r="I903" s="96">
        <f t="shared" si="27"/>
        <v>11783847</v>
      </c>
      <c r="J903" s="29" t="s">
        <v>228</v>
      </c>
      <c r="K903" s="29" t="s">
        <v>165</v>
      </c>
      <c r="L903" s="29" t="s">
        <v>1004</v>
      </c>
      <c r="M903" s="89" t="s">
        <v>25</v>
      </c>
      <c r="N903" s="29" t="s">
        <v>34</v>
      </c>
    </row>
    <row r="904" spans="1:14" x14ac:dyDescent="0.25">
      <c r="A904" s="92">
        <v>43182</v>
      </c>
      <c r="B904" s="29" t="s">
        <v>415</v>
      </c>
      <c r="C904" s="89" t="s">
        <v>21</v>
      </c>
      <c r="D904" s="29" t="s">
        <v>225</v>
      </c>
      <c r="E904" s="90"/>
      <c r="F904" s="87">
        <v>1000</v>
      </c>
      <c r="G904" s="107">
        <f t="shared" si="26"/>
        <v>1.8925200039364418</v>
      </c>
      <c r="H904" s="106">
        <v>528.39599999999996</v>
      </c>
      <c r="I904" s="96">
        <f t="shared" si="27"/>
        <v>11782847</v>
      </c>
      <c r="J904" s="29" t="s">
        <v>240</v>
      </c>
      <c r="K904" s="29" t="s">
        <v>558</v>
      </c>
      <c r="L904" s="29" t="s">
        <v>1004</v>
      </c>
      <c r="M904" s="89" t="s">
        <v>25</v>
      </c>
      <c r="N904" s="89" t="s">
        <v>26</v>
      </c>
    </row>
    <row r="905" spans="1:14" x14ac:dyDescent="0.25">
      <c r="A905" s="92">
        <v>43182</v>
      </c>
      <c r="B905" s="29" t="s">
        <v>418</v>
      </c>
      <c r="C905" s="89" t="s">
        <v>21</v>
      </c>
      <c r="D905" s="29" t="s">
        <v>225</v>
      </c>
      <c r="E905" s="90"/>
      <c r="F905" s="87">
        <v>1000</v>
      </c>
      <c r="G905" s="107">
        <f t="shared" si="26"/>
        <v>1.8925200039364418</v>
      </c>
      <c r="H905" s="106">
        <v>528.39599999999996</v>
      </c>
      <c r="I905" s="96">
        <f t="shared" si="27"/>
        <v>11781847</v>
      </c>
      <c r="J905" s="29" t="s">
        <v>240</v>
      </c>
      <c r="K905" s="29" t="s">
        <v>558</v>
      </c>
      <c r="L905" s="29" t="s">
        <v>1004</v>
      </c>
      <c r="M905" s="89" t="s">
        <v>25</v>
      </c>
      <c r="N905" s="89" t="s">
        <v>26</v>
      </c>
    </row>
    <row r="906" spans="1:14" x14ac:dyDescent="0.25">
      <c r="A906" s="92">
        <v>43182</v>
      </c>
      <c r="B906" s="29" t="s">
        <v>349</v>
      </c>
      <c r="C906" s="29" t="s">
        <v>308</v>
      </c>
      <c r="D906" s="29" t="s">
        <v>225</v>
      </c>
      <c r="E906" s="90"/>
      <c r="F906" s="87">
        <v>1000</v>
      </c>
      <c r="G906" s="107">
        <f t="shared" si="26"/>
        <v>1.8925200039364418</v>
      </c>
      <c r="H906" s="106">
        <v>528.39599999999996</v>
      </c>
      <c r="I906" s="96">
        <f t="shared" si="27"/>
        <v>11780847</v>
      </c>
      <c r="J906" s="29" t="s">
        <v>240</v>
      </c>
      <c r="K906" s="29" t="s">
        <v>558</v>
      </c>
      <c r="L906" s="29" t="s">
        <v>1004</v>
      </c>
      <c r="M906" s="89" t="s">
        <v>25</v>
      </c>
      <c r="N906" s="89" t="s">
        <v>26</v>
      </c>
    </row>
    <row r="907" spans="1:14" s="114" customFormat="1" x14ac:dyDescent="0.25">
      <c r="A907" s="92">
        <v>43182</v>
      </c>
      <c r="B907" s="29" t="s">
        <v>736</v>
      </c>
      <c r="C907" s="89" t="s">
        <v>21</v>
      </c>
      <c r="D907" s="94" t="s">
        <v>22</v>
      </c>
      <c r="E907" s="87"/>
      <c r="F907" s="87">
        <v>15000</v>
      </c>
      <c r="G907" s="107">
        <f t="shared" si="26"/>
        <v>28.387800059046626</v>
      </c>
      <c r="H907" s="106">
        <v>528.39599999999996</v>
      </c>
      <c r="I907" s="96">
        <f t="shared" si="27"/>
        <v>11765847</v>
      </c>
      <c r="J907" s="29" t="s">
        <v>251</v>
      </c>
      <c r="K907" s="29" t="s">
        <v>807</v>
      </c>
      <c r="L907" s="29" t="s">
        <v>1005</v>
      </c>
      <c r="M907" s="89" t="s">
        <v>25</v>
      </c>
      <c r="N907" s="89" t="s">
        <v>34</v>
      </c>
    </row>
    <row r="908" spans="1:14" x14ac:dyDescent="0.25">
      <c r="A908" s="92">
        <v>43182</v>
      </c>
      <c r="B908" s="29" t="s">
        <v>809</v>
      </c>
      <c r="C908" s="89" t="s">
        <v>21</v>
      </c>
      <c r="D908" s="94" t="s">
        <v>22</v>
      </c>
      <c r="E908" s="87"/>
      <c r="F908" s="87">
        <v>1000</v>
      </c>
      <c r="G908" s="107">
        <f t="shared" si="26"/>
        <v>1.8925200039364418</v>
      </c>
      <c r="H908" s="106">
        <v>528.39599999999996</v>
      </c>
      <c r="I908" s="96">
        <f t="shared" si="27"/>
        <v>11764847</v>
      </c>
      <c r="J908" s="29" t="s">
        <v>251</v>
      </c>
      <c r="K908" s="29" t="s">
        <v>24</v>
      </c>
      <c r="L908" s="29" t="s">
        <v>1005</v>
      </c>
      <c r="M908" s="89" t="s">
        <v>25</v>
      </c>
      <c r="N908" s="89" t="s">
        <v>26</v>
      </c>
    </row>
    <row r="909" spans="1:14" x14ac:dyDescent="0.25">
      <c r="A909" s="92">
        <v>43182</v>
      </c>
      <c r="B909" s="29" t="s">
        <v>810</v>
      </c>
      <c r="C909" s="89" t="s">
        <v>21</v>
      </c>
      <c r="D909" s="94" t="s">
        <v>22</v>
      </c>
      <c r="E909" s="87"/>
      <c r="F909" s="87">
        <v>2000</v>
      </c>
      <c r="G909" s="107">
        <f t="shared" si="26"/>
        <v>3.7850400078728836</v>
      </c>
      <c r="H909" s="106">
        <v>528.39599999999996</v>
      </c>
      <c r="I909" s="96">
        <f t="shared" si="27"/>
        <v>11762847</v>
      </c>
      <c r="J909" s="29" t="s">
        <v>251</v>
      </c>
      <c r="K909" s="29" t="s">
        <v>24</v>
      </c>
      <c r="L909" s="29" t="s">
        <v>1005</v>
      </c>
      <c r="M909" s="89" t="s">
        <v>25</v>
      </c>
      <c r="N909" s="89" t="s">
        <v>26</v>
      </c>
    </row>
    <row r="910" spans="1:14" s="114" customFormat="1" x14ac:dyDescent="0.25">
      <c r="A910" s="92">
        <v>43182</v>
      </c>
      <c r="B910" s="97" t="s">
        <v>1028</v>
      </c>
      <c r="C910" s="89" t="s">
        <v>43</v>
      </c>
      <c r="D910" s="29" t="s">
        <v>225</v>
      </c>
      <c r="E910" s="95"/>
      <c r="F910" s="95">
        <v>15000</v>
      </c>
      <c r="G910" s="107">
        <f t="shared" ref="G910:G973" si="28">+F910/H910</f>
        <v>28.387800059046626</v>
      </c>
      <c r="H910" s="106">
        <v>528.39599999999996</v>
      </c>
      <c r="I910" s="96">
        <f t="shared" ref="I910:I973" si="29">+I909+E910-F910</f>
        <v>11747847</v>
      </c>
      <c r="J910" s="97" t="s">
        <v>224</v>
      </c>
      <c r="K910" s="97">
        <v>1003</v>
      </c>
      <c r="L910" s="29" t="s">
        <v>1004</v>
      </c>
      <c r="M910" s="89" t="s">
        <v>25</v>
      </c>
      <c r="N910" s="89" t="s">
        <v>34</v>
      </c>
    </row>
    <row r="911" spans="1:14" x14ac:dyDescent="0.25">
      <c r="A911" s="92">
        <v>43182</v>
      </c>
      <c r="B911" s="97" t="s">
        <v>846</v>
      </c>
      <c r="C911" s="89" t="s">
        <v>21</v>
      </c>
      <c r="D911" s="29" t="s">
        <v>225</v>
      </c>
      <c r="E911" s="95"/>
      <c r="F911" s="95">
        <v>300</v>
      </c>
      <c r="G911" s="107">
        <f t="shared" si="28"/>
        <v>0.5677560011809325</v>
      </c>
      <c r="H911" s="106">
        <v>528.39599999999996</v>
      </c>
      <c r="I911" s="96">
        <f t="shared" si="29"/>
        <v>11747547</v>
      </c>
      <c r="J911" s="97" t="s">
        <v>224</v>
      </c>
      <c r="K911" s="97" t="s">
        <v>24</v>
      </c>
      <c r="L911" s="29" t="s">
        <v>1004</v>
      </c>
      <c r="M911" s="89" t="s">
        <v>25</v>
      </c>
      <c r="N911" s="89" t="s">
        <v>26</v>
      </c>
    </row>
    <row r="912" spans="1:14" x14ac:dyDescent="0.25">
      <c r="A912" s="92">
        <v>43182</v>
      </c>
      <c r="B912" s="97" t="s">
        <v>847</v>
      </c>
      <c r="C912" s="89" t="s">
        <v>21</v>
      </c>
      <c r="D912" s="29" t="s">
        <v>225</v>
      </c>
      <c r="E912" s="95"/>
      <c r="F912" s="95">
        <v>3000</v>
      </c>
      <c r="G912" s="107">
        <f t="shared" si="28"/>
        <v>5.6775600118093257</v>
      </c>
      <c r="H912" s="106">
        <v>528.39599999999996</v>
      </c>
      <c r="I912" s="96">
        <f t="shared" si="29"/>
        <v>11744547</v>
      </c>
      <c r="J912" s="97" t="s">
        <v>224</v>
      </c>
      <c r="K912" s="97" t="s">
        <v>24</v>
      </c>
      <c r="L912" s="29" t="s">
        <v>1004</v>
      </c>
      <c r="M912" s="89" t="s">
        <v>25</v>
      </c>
      <c r="N912" s="89" t="s">
        <v>26</v>
      </c>
    </row>
    <row r="913" spans="1:14" x14ac:dyDescent="0.25">
      <c r="A913" s="92">
        <v>43182</v>
      </c>
      <c r="B913" s="97" t="s">
        <v>848</v>
      </c>
      <c r="C913" s="89" t="s">
        <v>21</v>
      </c>
      <c r="D913" s="29" t="s">
        <v>225</v>
      </c>
      <c r="E913" s="95"/>
      <c r="F913" s="95">
        <v>250</v>
      </c>
      <c r="G913" s="107">
        <f t="shared" si="28"/>
        <v>0.47313000098411045</v>
      </c>
      <c r="H913" s="106">
        <v>528.39599999999996</v>
      </c>
      <c r="I913" s="96">
        <f t="shared" si="29"/>
        <v>11744297</v>
      </c>
      <c r="J913" s="97" t="s">
        <v>224</v>
      </c>
      <c r="K913" s="97" t="s">
        <v>24</v>
      </c>
      <c r="L913" s="29" t="s">
        <v>1004</v>
      </c>
      <c r="M913" s="89" t="s">
        <v>25</v>
      </c>
      <c r="N913" s="89" t="s">
        <v>26</v>
      </c>
    </row>
    <row r="914" spans="1:14" x14ac:dyDescent="0.25">
      <c r="A914" s="92">
        <v>43182</v>
      </c>
      <c r="B914" s="97" t="s">
        <v>849</v>
      </c>
      <c r="C914" s="89" t="s">
        <v>21</v>
      </c>
      <c r="D914" s="29" t="s">
        <v>225</v>
      </c>
      <c r="E914" s="95"/>
      <c r="F914" s="95">
        <v>500</v>
      </c>
      <c r="G914" s="107">
        <f t="shared" si="28"/>
        <v>0.94626000196822091</v>
      </c>
      <c r="H914" s="106">
        <v>528.39599999999996</v>
      </c>
      <c r="I914" s="96">
        <f t="shared" si="29"/>
        <v>11743797</v>
      </c>
      <c r="J914" s="97" t="s">
        <v>224</v>
      </c>
      <c r="K914" s="97" t="s">
        <v>24</v>
      </c>
      <c r="L914" s="29" t="s">
        <v>1004</v>
      </c>
      <c r="M914" s="89" t="s">
        <v>25</v>
      </c>
      <c r="N914" s="89" t="s">
        <v>26</v>
      </c>
    </row>
    <row r="915" spans="1:14" x14ac:dyDescent="0.25">
      <c r="A915" s="92">
        <v>43183</v>
      </c>
      <c r="B915" s="29" t="s">
        <v>326</v>
      </c>
      <c r="C915" s="89" t="s">
        <v>21</v>
      </c>
      <c r="D915" s="94" t="s">
        <v>22</v>
      </c>
      <c r="E915" s="87"/>
      <c r="F915" s="87">
        <v>1500</v>
      </c>
      <c r="G915" s="107">
        <f t="shared" si="28"/>
        <v>2.8387800059046628</v>
      </c>
      <c r="H915" s="106">
        <v>528.39599999999996</v>
      </c>
      <c r="I915" s="96">
        <f t="shared" si="29"/>
        <v>11742297</v>
      </c>
      <c r="J915" s="29" t="s">
        <v>310</v>
      </c>
      <c r="K915" s="29" t="s">
        <v>24</v>
      </c>
      <c r="L915" s="29" t="s">
        <v>1005</v>
      </c>
      <c r="M915" s="89" t="s">
        <v>25</v>
      </c>
      <c r="N915" s="29" t="s">
        <v>26</v>
      </c>
    </row>
    <row r="916" spans="1:14" x14ac:dyDescent="0.25">
      <c r="A916" s="92">
        <v>43183</v>
      </c>
      <c r="B916" s="29" t="s">
        <v>536</v>
      </c>
      <c r="C916" s="89" t="s">
        <v>21</v>
      </c>
      <c r="D916" s="29" t="s">
        <v>225</v>
      </c>
      <c r="E916" s="87"/>
      <c r="F916" s="87">
        <v>3000</v>
      </c>
      <c r="G916" s="107">
        <f t="shared" si="28"/>
        <v>5.6775600118093257</v>
      </c>
      <c r="H916" s="106">
        <v>528.39599999999996</v>
      </c>
      <c r="I916" s="96">
        <f t="shared" si="29"/>
        <v>11739297</v>
      </c>
      <c r="J916" s="29" t="s">
        <v>231</v>
      </c>
      <c r="K916" s="94" t="s">
        <v>24</v>
      </c>
      <c r="L916" s="29" t="s">
        <v>1004</v>
      </c>
      <c r="M916" s="89" t="s">
        <v>25</v>
      </c>
      <c r="N916" s="89" t="s">
        <v>26</v>
      </c>
    </row>
    <row r="917" spans="1:14" x14ac:dyDescent="0.25">
      <c r="A917" s="92">
        <v>43183</v>
      </c>
      <c r="B917" s="29" t="s">
        <v>537</v>
      </c>
      <c r="C917" s="89" t="s">
        <v>21</v>
      </c>
      <c r="D917" s="29" t="s">
        <v>225</v>
      </c>
      <c r="E917" s="87"/>
      <c r="F917" s="87">
        <v>2000</v>
      </c>
      <c r="G917" s="107">
        <f t="shared" si="28"/>
        <v>3.7850400078728836</v>
      </c>
      <c r="H917" s="106">
        <v>528.39599999999996</v>
      </c>
      <c r="I917" s="96">
        <f t="shared" si="29"/>
        <v>11737297</v>
      </c>
      <c r="J917" s="29" t="s">
        <v>231</v>
      </c>
      <c r="K917" s="94" t="s">
        <v>24</v>
      </c>
      <c r="L917" s="29" t="s">
        <v>1004</v>
      </c>
      <c r="M917" s="89" t="s">
        <v>25</v>
      </c>
      <c r="N917" s="89" t="s">
        <v>26</v>
      </c>
    </row>
    <row r="918" spans="1:14" x14ac:dyDescent="0.25">
      <c r="A918" s="92">
        <v>43183</v>
      </c>
      <c r="B918" s="89" t="s">
        <v>576</v>
      </c>
      <c r="C918" s="89" t="s">
        <v>21</v>
      </c>
      <c r="D918" s="89" t="s">
        <v>225</v>
      </c>
      <c r="E918" s="87"/>
      <c r="F918" s="87">
        <v>500</v>
      </c>
      <c r="G918" s="107">
        <f t="shared" si="28"/>
        <v>0.94626000196822091</v>
      </c>
      <c r="H918" s="106">
        <v>528.39599999999996</v>
      </c>
      <c r="I918" s="96">
        <f t="shared" si="29"/>
        <v>11736797</v>
      </c>
      <c r="J918" s="89" t="s">
        <v>556</v>
      </c>
      <c r="K918" s="89" t="s">
        <v>558</v>
      </c>
      <c r="L918" s="29" t="s">
        <v>1004</v>
      </c>
      <c r="M918" s="89" t="s">
        <v>25</v>
      </c>
      <c r="N918" s="29" t="s">
        <v>26</v>
      </c>
    </row>
    <row r="919" spans="1:14" x14ac:dyDescent="0.25">
      <c r="A919" s="92">
        <v>43183</v>
      </c>
      <c r="B919" s="89" t="s">
        <v>577</v>
      </c>
      <c r="C919" s="89" t="s">
        <v>21</v>
      </c>
      <c r="D919" s="89" t="s">
        <v>225</v>
      </c>
      <c r="E919" s="87"/>
      <c r="F919" s="87">
        <v>500</v>
      </c>
      <c r="G919" s="107">
        <f t="shared" si="28"/>
        <v>0.94626000196822091</v>
      </c>
      <c r="H919" s="106">
        <v>528.39599999999996</v>
      </c>
      <c r="I919" s="96">
        <f t="shared" si="29"/>
        <v>11736297</v>
      </c>
      <c r="J919" s="89" t="s">
        <v>556</v>
      </c>
      <c r="K919" s="89" t="s">
        <v>558</v>
      </c>
      <c r="L919" s="29" t="s">
        <v>1004</v>
      </c>
      <c r="M919" s="89" t="s">
        <v>25</v>
      </c>
      <c r="N919" s="29" t="s">
        <v>26</v>
      </c>
    </row>
    <row r="920" spans="1:14" x14ac:dyDescent="0.25">
      <c r="A920" s="92">
        <v>43183</v>
      </c>
      <c r="B920" s="89" t="s">
        <v>578</v>
      </c>
      <c r="C920" s="89" t="s">
        <v>21</v>
      </c>
      <c r="D920" s="89" t="s">
        <v>225</v>
      </c>
      <c r="E920" s="87"/>
      <c r="F920" s="87">
        <v>500</v>
      </c>
      <c r="G920" s="107">
        <f t="shared" si="28"/>
        <v>0.94626000196822091</v>
      </c>
      <c r="H920" s="106">
        <v>528.39599999999996</v>
      </c>
      <c r="I920" s="96">
        <f t="shared" si="29"/>
        <v>11735797</v>
      </c>
      <c r="J920" s="89" t="s">
        <v>556</v>
      </c>
      <c r="K920" s="89" t="s">
        <v>558</v>
      </c>
      <c r="L920" s="29" t="s">
        <v>1004</v>
      </c>
      <c r="M920" s="89" t="s">
        <v>25</v>
      </c>
      <c r="N920" s="29" t="s">
        <v>26</v>
      </c>
    </row>
    <row r="921" spans="1:14" x14ac:dyDescent="0.25">
      <c r="A921" s="92">
        <v>43183</v>
      </c>
      <c r="B921" s="89" t="s">
        <v>964</v>
      </c>
      <c r="C921" s="89" t="s">
        <v>492</v>
      </c>
      <c r="D921" s="89" t="s">
        <v>225</v>
      </c>
      <c r="E921" s="87"/>
      <c r="F921" s="87">
        <v>3000</v>
      </c>
      <c r="G921" s="107">
        <f t="shared" si="28"/>
        <v>5.6775600118093257</v>
      </c>
      <c r="H921" s="106">
        <v>528.39599999999996</v>
      </c>
      <c r="I921" s="96">
        <f t="shared" si="29"/>
        <v>11732797</v>
      </c>
      <c r="J921" s="89" t="s">
        <v>556</v>
      </c>
      <c r="K921" s="89" t="s">
        <v>558</v>
      </c>
      <c r="L921" s="29" t="s">
        <v>1004</v>
      </c>
      <c r="M921" s="89" t="s">
        <v>25</v>
      </c>
      <c r="N921" s="29" t="s">
        <v>26</v>
      </c>
    </row>
    <row r="922" spans="1:14" x14ac:dyDescent="0.25">
      <c r="A922" s="92">
        <v>43183</v>
      </c>
      <c r="B922" s="89" t="s">
        <v>579</v>
      </c>
      <c r="C922" s="89" t="s">
        <v>21</v>
      </c>
      <c r="D922" s="89" t="s">
        <v>225</v>
      </c>
      <c r="E922" s="87"/>
      <c r="F922" s="87">
        <v>500</v>
      </c>
      <c r="G922" s="107">
        <f t="shared" si="28"/>
        <v>0.94626000196822091</v>
      </c>
      <c r="H922" s="106">
        <v>528.39599999999996</v>
      </c>
      <c r="I922" s="96">
        <f t="shared" si="29"/>
        <v>11732297</v>
      </c>
      <c r="J922" s="89" t="s">
        <v>556</v>
      </c>
      <c r="K922" s="89" t="s">
        <v>580</v>
      </c>
      <c r="L922" s="29" t="s">
        <v>1004</v>
      </c>
      <c r="M922" s="89" t="s">
        <v>25</v>
      </c>
      <c r="N922" s="29" t="s">
        <v>26</v>
      </c>
    </row>
    <row r="923" spans="1:14" x14ac:dyDescent="0.25">
      <c r="A923" s="92">
        <v>43183</v>
      </c>
      <c r="B923" s="89" t="s">
        <v>581</v>
      </c>
      <c r="C923" s="89" t="s">
        <v>21</v>
      </c>
      <c r="D923" s="89" t="s">
        <v>225</v>
      </c>
      <c r="E923" s="87"/>
      <c r="F923" s="87">
        <v>500</v>
      </c>
      <c r="G923" s="107">
        <f t="shared" si="28"/>
        <v>0.94626000196822091</v>
      </c>
      <c r="H923" s="106">
        <v>528.39599999999996</v>
      </c>
      <c r="I923" s="96">
        <f t="shared" si="29"/>
        <v>11731797</v>
      </c>
      <c r="J923" s="89" t="s">
        <v>556</v>
      </c>
      <c r="K923" s="89" t="s">
        <v>580</v>
      </c>
      <c r="L923" s="29" t="s">
        <v>1004</v>
      </c>
      <c r="M923" s="89" t="s">
        <v>25</v>
      </c>
      <c r="N923" s="29" t="s">
        <v>26</v>
      </c>
    </row>
    <row r="924" spans="1:14" x14ac:dyDescent="0.25">
      <c r="A924" s="92">
        <v>43183</v>
      </c>
      <c r="B924" s="89" t="s">
        <v>690</v>
      </c>
      <c r="C924" s="89" t="s">
        <v>21</v>
      </c>
      <c r="D924" s="94" t="s">
        <v>22</v>
      </c>
      <c r="E924" s="96"/>
      <c r="F924" s="96">
        <v>1500</v>
      </c>
      <c r="G924" s="107">
        <f t="shared" si="28"/>
        <v>2.8387800059046628</v>
      </c>
      <c r="H924" s="106">
        <v>528.39599999999996</v>
      </c>
      <c r="I924" s="96">
        <f t="shared" si="29"/>
        <v>11730297</v>
      </c>
      <c r="J924" s="89" t="s">
        <v>98</v>
      </c>
      <c r="K924" s="89" t="s">
        <v>648</v>
      </c>
      <c r="L924" s="29" t="s">
        <v>1005</v>
      </c>
      <c r="M924" s="89" t="s">
        <v>25</v>
      </c>
      <c r="N924" s="89" t="s">
        <v>26</v>
      </c>
    </row>
    <row r="925" spans="1:14" x14ac:dyDescent="0.25">
      <c r="A925" s="92">
        <v>43183</v>
      </c>
      <c r="B925" s="97" t="s">
        <v>850</v>
      </c>
      <c r="C925" s="89" t="s">
        <v>21</v>
      </c>
      <c r="D925" s="29" t="s">
        <v>225</v>
      </c>
      <c r="E925" s="95"/>
      <c r="F925" s="95">
        <v>750</v>
      </c>
      <c r="G925" s="107">
        <f t="shared" si="28"/>
        <v>1.4193900029523314</v>
      </c>
      <c r="H925" s="106">
        <v>528.39599999999996</v>
      </c>
      <c r="I925" s="96">
        <f t="shared" si="29"/>
        <v>11729547</v>
      </c>
      <c r="J925" s="97" t="s">
        <v>224</v>
      </c>
      <c r="K925" s="97" t="s">
        <v>24</v>
      </c>
      <c r="L925" s="29" t="s">
        <v>1004</v>
      </c>
      <c r="M925" s="89" t="s">
        <v>25</v>
      </c>
      <c r="N925" s="89" t="s">
        <v>26</v>
      </c>
    </row>
    <row r="926" spans="1:14" x14ac:dyDescent="0.25">
      <c r="A926" s="92">
        <v>43183</v>
      </c>
      <c r="B926" s="97" t="s">
        <v>851</v>
      </c>
      <c r="C926" s="89" t="s">
        <v>21</v>
      </c>
      <c r="D926" s="29" t="s">
        <v>225</v>
      </c>
      <c r="E926" s="95"/>
      <c r="F926" s="95">
        <v>250</v>
      </c>
      <c r="G926" s="107">
        <f t="shared" si="28"/>
        <v>0.47313000098411045</v>
      </c>
      <c r="H926" s="106">
        <v>528.39599999999996</v>
      </c>
      <c r="I926" s="96">
        <f t="shared" si="29"/>
        <v>11729297</v>
      </c>
      <c r="J926" s="97" t="s">
        <v>224</v>
      </c>
      <c r="K926" s="97" t="s">
        <v>24</v>
      </c>
      <c r="L926" s="29" t="s">
        <v>1004</v>
      </c>
      <c r="M926" s="89" t="s">
        <v>25</v>
      </c>
      <c r="N926" s="89" t="s">
        <v>26</v>
      </c>
    </row>
    <row r="927" spans="1:14" x14ac:dyDescent="0.25">
      <c r="A927" s="92">
        <v>43183</v>
      </c>
      <c r="B927" s="97" t="s">
        <v>711</v>
      </c>
      <c r="C927" s="97" t="s">
        <v>593</v>
      </c>
      <c r="D927" s="29" t="s">
        <v>225</v>
      </c>
      <c r="E927" s="95"/>
      <c r="F927" s="95">
        <v>1200</v>
      </c>
      <c r="G927" s="107">
        <f t="shared" si="28"/>
        <v>2.27102400472373</v>
      </c>
      <c r="H927" s="106">
        <v>528.39599999999996</v>
      </c>
      <c r="I927" s="96">
        <f t="shared" si="29"/>
        <v>11728097</v>
      </c>
      <c r="J927" s="97" t="s">
        <v>224</v>
      </c>
      <c r="K927" s="97" t="s">
        <v>24</v>
      </c>
      <c r="L927" s="29" t="s">
        <v>1004</v>
      </c>
      <c r="M927" s="89" t="s">
        <v>25</v>
      </c>
      <c r="N927" s="89" t="s">
        <v>26</v>
      </c>
    </row>
    <row r="928" spans="1:14" x14ac:dyDescent="0.25">
      <c r="A928" s="92">
        <v>43183</v>
      </c>
      <c r="B928" s="97" t="s">
        <v>852</v>
      </c>
      <c r="C928" s="89" t="s">
        <v>21</v>
      </c>
      <c r="D928" s="29" t="s">
        <v>225</v>
      </c>
      <c r="E928" s="95"/>
      <c r="F928" s="95">
        <v>250</v>
      </c>
      <c r="G928" s="107">
        <f t="shared" si="28"/>
        <v>0.47313000098411045</v>
      </c>
      <c r="H928" s="106">
        <v>528.39599999999996</v>
      </c>
      <c r="I928" s="96">
        <f t="shared" si="29"/>
        <v>11727847</v>
      </c>
      <c r="J928" s="97" t="s">
        <v>224</v>
      </c>
      <c r="K928" s="97" t="s">
        <v>24</v>
      </c>
      <c r="L928" s="29" t="s">
        <v>1004</v>
      </c>
      <c r="M928" s="89" t="s">
        <v>25</v>
      </c>
      <c r="N928" s="89" t="s">
        <v>26</v>
      </c>
    </row>
    <row r="929" spans="1:14" x14ac:dyDescent="0.25">
      <c r="A929" s="92">
        <v>43184</v>
      </c>
      <c r="B929" s="29" t="s">
        <v>538</v>
      </c>
      <c r="C929" s="89" t="s">
        <v>21</v>
      </c>
      <c r="D929" s="29" t="s">
        <v>225</v>
      </c>
      <c r="E929" s="87"/>
      <c r="F929" s="87">
        <v>2500</v>
      </c>
      <c r="G929" s="107">
        <f t="shared" si="28"/>
        <v>4.731300009841104</v>
      </c>
      <c r="H929" s="106">
        <v>528.39599999999996</v>
      </c>
      <c r="I929" s="96">
        <f t="shared" si="29"/>
        <v>11725347</v>
      </c>
      <c r="J929" s="29" t="s">
        <v>231</v>
      </c>
      <c r="K929" s="94" t="s">
        <v>24</v>
      </c>
      <c r="L929" s="29" t="s">
        <v>1004</v>
      </c>
      <c r="M929" s="89" t="s">
        <v>25</v>
      </c>
      <c r="N929" s="89" t="s">
        <v>26</v>
      </c>
    </row>
    <row r="930" spans="1:14" x14ac:dyDescent="0.25">
      <c r="A930" s="92">
        <v>43184</v>
      </c>
      <c r="B930" s="29" t="s">
        <v>963</v>
      </c>
      <c r="C930" s="29" t="s">
        <v>492</v>
      </c>
      <c r="D930" s="29" t="s">
        <v>225</v>
      </c>
      <c r="E930" s="87"/>
      <c r="F930" s="87">
        <v>3500</v>
      </c>
      <c r="G930" s="107">
        <f t="shared" si="28"/>
        <v>6.6238200137775465</v>
      </c>
      <c r="H930" s="106">
        <v>528.39599999999996</v>
      </c>
      <c r="I930" s="96">
        <f t="shared" si="29"/>
        <v>11721847</v>
      </c>
      <c r="J930" s="29" t="s">
        <v>231</v>
      </c>
      <c r="K930" s="94" t="s">
        <v>24</v>
      </c>
      <c r="L930" s="29" t="s">
        <v>1004</v>
      </c>
      <c r="M930" s="89" t="s">
        <v>25</v>
      </c>
      <c r="N930" s="89" t="s">
        <v>26</v>
      </c>
    </row>
    <row r="931" spans="1:14" x14ac:dyDescent="0.25">
      <c r="A931" s="92">
        <v>43184</v>
      </c>
      <c r="B931" s="29" t="s">
        <v>539</v>
      </c>
      <c r="C931" s="89" t="s">
        <v>21</v>
      </c>
      <c r="D931" s="29" t="s">
        <v>225</v>
      </c>
      <c r="E931" s="87"/>
      <c r="F931" s="87">
        <v>2000</v>
      </c>
      <c r="G931" s="107">
        <f t="shared" si="28"/>
        <v>3.7850400078728836</v>
      </c>
      <c r="H931" s="106">
        <v>528.39599999999996</v>
      </c>
      <c r="I931" s="96">
        <f t="shared" si="29"/>
        <v>11719847</v>
      </c>
      <c r="J931" s="29" t="s">
        <v>231</v>
      </c>
      <c r="K931" s="94" t="s">
        <v>24</v>
      </c>
      <c r="L931" s="29" t="s">
        <v>1004</v>
      </c>
      <c r="M931" s="89" t="s">
        <v>25</v>
      </c>
      <c r="N931" s="89" t="s">
        <v>26</v>
      </c>
    </row>
    <row r="932" spans="1:14" x14ac:dyDescent="0.25">
      <c r="A932" s="92">
        <v>43184</v>
      </c>
      <c r="B932" s="29" t="s">
        <v>540</v>
      </c>
      <c r="C932" s="89" t="s">
        <v>21</v>
      </c>
      <c r="D932" s="29" t="s">
        <v>225</v>
      </c>
      <c r="E932" s="87"/>
      <c r="F932" s="87">
        <v>3500</v>
      </c>
      <c r="G932" s="107">
        <f t="shared" si="28"/>
        <v>6.6238200137775465</v>
      </c>
      <c r="H932" s="106">
        <v>528.39599999999996</v>
      </c>
      <c r="I932" s="96">
        <f t="shared" si="29"/>
        <v>11716347</v>
      </c>
      <c r="J932" s="29" t="s">
        <v>231</v>
      </c>
      <c r="K932" s="94" t="s">
        <v>24</v>
      </c>
      <c r="L932" s="29" t="s">
        <v>1004</v>
      </c>
      <c r="M932" s="89" t="s">
        <v>25</v>
      </c>
      <c r="N932" s="89" t="s">
        <v>26</v>
      </c>
    </row>
    <row r="933" spans="1:14" s="114" customFormat="1" x14ac:dyDescent="0.25">
      <c r="A933" s="92">
        <v>43184</v>
      </c>
      <c r="B933" s="89" t="s">
        <v>948</v>
      </c>
      <c r="C933" s="89" t="s">
        <v>43</v>
      </c>
      <c r="D933" s="89" t="s">
        <v>225</v>
      </c>
      <c r="E933" s="87"/>
      <c r="F933" s="87">
        <v>30000</v>
      </c>
      <c r="G933" s="107">
        <f t="shared" si="28"/>
        <v>56.775600118093251</v>
      </c>
      <c r="H933" s="106">
        <v>528.39599999999996</v>
      </c>
      <c r="I933" s="96">
        <f t="shared" si="29"/>
        <v>11686347</v>
      </c>
      <c r="J933" s="89" t="s">
        <v>556</v>
      </c>
      <c r="K933" s="89" t="s">
        <v>424</v>
      </c>
      <c r="L933" s="29" t="s">
        <v>1004</v>
      </c>
      <c r="M933" s="89" t="s">
        <v>25</v>
      </c>
      <c r="N933" s="29" t="s">
        <v>46</v>
      </c>
    </row>
    <row r="934" spans="1:14" x14ac:dyDescent="0.25">
      <c r="A934" s="92">
        <v>43184</v>
      </c>
      <c r="B934" s="89" t="s">
        <v>965</v>
      </c>
      <c r="C934" s="89" t="s">
        <v>492</v>
      </c>
      <c r="D934" s="89" t="s">
        <v>225</v>
      </c>
      <c r="E934" s="87"/>
      <c r="F934" s="87">
        <v>4000</v>
      </c>
      <c r="G934" s="107">
        <f t="shared" si="28"/>
        <v>7.5700800157457673</v>
      </c>
      <c r="H934" s="106">
        <v>528.39599999999996</v>
      </c>
      <c r="I934" s="96">
        <f t="shared" si="29"/>
        <v>11682347</v>
      </c>
      <c r="J934" s="89" t="s">
        <v>556</v>
      </c>
      <c r="K934" s="89" t="s">
        <v>580</v>
      </c>
      <c r="L934" s="29" t="s">
        <v>1004</v>
      </c>
      <c r="M934" s="89" t="s">
        <v>25</v>
      </c>
      <c r="N934" s="29" t="s">
        <v>26</v>
      </c>
    </row>
    <row r="935" spans="1:14" x14ac:dyDescent="0.25">
      <c r="A935" s="92">
        <v>43184</v>
      </c>
      <c r="B935" s="89" t="s">
        <v>582</v>
      </c>
      <c r="C935" s="89" t="s">
        <v>21</v>
      </c>
      <c r="D935" s="89" t="s">
        <v>225</v>
      </c>
      <c r="E935" s="87"/>
      <c r="F935" s="87">
        <v>10000</v>
      </c>
      <c r="G935" s="107">
        <f t="shared" si="28"/>
        <v>18.925200039364416</v>
      </c>
      <c r="H935" s="106">
        <v>528.39599999999996</v>
      </c>
      <c r="I935" s="96">
        <f t="shared" si="29"/>
        <v>11672347</v>
      </c>
      <c r="J935" s="89" t="s">
        <v>556</v>
      </c>
      <c r="K935" s="89" t="s">
        <v>580</v>
      </c>
      <c r="L935" s="29" t="s">
        <v>1004</v>
      </c>
      <c r="M935" s="89" t="s">
        <v>25</v>
      </c>
      <c r="N935" s="29" t="s">
        <v>26</v>
      </c>
    </row>
    <row r="936" spans="1:14" s="114" customFormat="1" x14ac:dyDescent="0.25">
      <c r="A936" s="92">
        <v>43184</v>
      </c>
      <c r="B936" s="97" t="s">
        <v>853</v>
      </c>
      <c r="C936" s="89" t="s">
        <v>43</v>
      </c>
      <c r="D936" s="29" t="s">
        <v>225</v>
      </c>
      <c r="E936" s="95"/>
      <c r="F936" s="95">
        <v>30000</v>
      </c>
      <c r="G936" s="107">
        <f t="shared" si="28"/>
        <v>56.775600118093251</v>
      </c>
      <c r="H936" s="106">
        <v>528.39599999999996</v>
      </c>
      <c r="I936" s="96">
        <f t="shared" si="29"/>
        <v>11642347</v>
      </c>
      <c r="J936" s="97" t="s">
        <v>224</v>
      </c>
      <c r="K936" s="97">
        <v>43</v>
      </c>
      <c r="L936" s="29" t="s">
        <v>1004</v>
      </c>
      <c r="M936" s="89" t="s">
        <v>25</v>
      </c>
      <c r="N936" s="89" t="s">
        <v>34</v>
      </c>
    </row>
    <row r="937" spans="1:14" s="114" customFormat="1" x14ac:dyDescent="0.25">
      <c r="A937" s="92">
        <v>43184</v>
      </c>
      <c r="B937" s="97" t="s">
        <v>1029</v>
      </c>
      <c r="C937" s="89" t="s">
        <v>43</v>
      </c>
      <c r="D937" s="29" t="s">
        <v>225</v>
      </c>
      <c r="E937" s="95"/>
      <c r="F937" s="95">
        <v>45000</v>
      </c>
      <c r="G937" s="107">
        <f t="shared" ref="G937" si="30">+F937/H937</f>
        <v>85.163400177139877</v>
      </c>
      <c r="H937" s="106">
        <v>528.39599999999996</v>
      </c>
      <c r="I937" s="96">
        <f t="shared" si="29"/>
        <v>11597347</v>
      </c>
      <c r="J937" s="97" t="s">
        <v>224</v>
      </c>
      <c r="K937" s="97">
        <v>1002</v>
      </c>
      <c r="L937" s="29" t="s">
        <v>1004</v>
      </c>
      <c r="M937" s="89" t="s">
        <v>25</v>
      </c>
      <c r="N937" s="89" t="s">
        <v>34</v>
      </c>
    </row>
    <row r="938" spans="1:14" x14ac:dyDescent="0.25">
      <c r="A938" s="92">
        <v>43184</v>
      </c>
      <c r="B938" s="97" t="s">
        <v>854</v>
      </c>
      <c r="C938" s="89" t="s">
        <v>21</v>
      </c>
      <c r="D938" s="29" t="s">
        <v>225</v>
      </c>
      <c r="E938" s="95"/>
      <c r="F938" s="95">
        <v>6500</v>
      </c>
      <c r="G938" s="107">
        <f t="shared" si="28"/>
        <v>12.301380025586871</v>
      </c>
      <c r="H938" s="106">
        <v>528.39599999999996</v>
      </c>
      <c r="I938" s="96">
        <f t="shared" si="29"/>
        <v>11590847</v>
      </c>
      <c r="J938" s="97" t="s">
        <v>224</v>
      </c>
      <c r="K938" s="97" t="s">
        <v>24</v>
      </c>
      <c r="L938" s="29" t="s">
        <v>1004</v>
      </c>
      <c r="M938" s="89" t="s">
        <v>25</v>
      </c>
      <c r="N938" s="89" t="s">
        <v>26</v>
      </c>
    </row>
    <row r="939" spans="1:14" x14ac:dyDescent="0.25">
      <c r="A939" s="92">
        <v>43184</v>
      </c>
      <c r="B939" s="97" t="s">
        <v>855</v>
      </c>
      <c r="C939" s="89" t="s">
        <v>21</v>
      </c>
      <c r="D939" s="29" t="s">
        <v>225</v>
      </c>
      <c r="E939" s="95"/>
      <c r="F939" s="95">
        <v>300</v>
      </c>
      <c r="G939" s="107">
        <f t="shared" si="28"/>
        <v>0.5677560011809325</v>
      </c>
      <c r="H939" s="106">
        <v>528.39599999999996</v>
      </c>
      <c r="I939" s="96">
        <f t="shared" si="29"/>
        <v>11590547</v>
      </c>
      <c r="J939" s="97" t="s">
        <v>224</v>
      </c>
      <c r="K939" s="97" t="s">
        <v>24</v>
      </c>
      <c r="L939" s="29" t="s">
        <v>1004</v>
      </c>
      <c r="M939" s="89" t="s">
        <v>25</v>
      </c>
      <c r="N939" s="89" t="s">
        <v>26</v>
      </c>
    </row>
    <row r="940" spans="1:14" x14ac:dyDescent="0.25">
      <c r="A940" s="92">
        <v>43184</v>
      </c>
      <c r="B940" s="97" t="s">
        <v>856</v>
      </c>
      <c r="C940" s="89" t="s">
        <v>43</v>
      </c>
      <c r="D940" s="29" t="s">
        <v>225</v>
      </c>
      <c r="E940" s="95"/>
      <c r="F940" s="95">
        <v>70000</v>
      </c>
      <c r="G940" s="107">
        <f t="shared" si="28"/>
        <v>132.47640027555093</v>
      </c>
      <c r="H940" s="106">
        <v>528.39599999999996</v>
      </c>
      <c r="I940" s="96">
        <f t="shared" si="29"/>
        <v>11520547</v>
      </c>
      <c r="J940" s="97" t="s">
        <v>224</v>
      </c>
      <c r="K940" s="97" t="s">
        <v>24</v>
      </c>
      <c r="L940" s="29" t="s">
        <v>1004</v>
      </c>
      <c r="M940" s="89" t="s">
        <v>25</v>
      </c>
      <c r="N940" s="89" t="s">
        <v>26</v>
      </c>
    </row>
    <row r="941" spans="1:14" x14ac:dyDescent="0.25">
      <c r="A941" s="92">
        <v>43185</v>
      </c>
      <c r="B941" s="93" t="s">
        <v>93</v>
      </c>
      <c r="C941" s="89" t="s">
        <v>21</v>
      </c>
      <c r="D941" s="94" t="s">
        <v>22</v>
      </c>
      <c r="E941" s="95"/>
      <c r="F941" s="96">
        <v>2000</v>
      </c>
      <c r="G941" s="107">
        <f t="shared" si="28"/>
        <v>3.7850400078728836</v>
      </c>
      <c r="H941" s="106">
        <v>528.39599999999996</v>
      </c>
      <c r="I941" s="96">
        <f t="shared" si="29"/>
        <v>11518547</v>
      </c>
      <c r="J941" s="89" t="s">
        <v>23</v>
      </c>
      <c r="K941" s="97" t="s">
        <v>24</v>
      </c>
      <c r="L941" s="29" t="s">
        <v>1005</v>
      </c>
      <c r="M941" s="89" t="s">
        <v>25</v>
      </c>
      <c r="N941" s="89" t="s">
        <v>26</v>
      </c>
    </row>
    <row r="942" spans="1:14" x14ac:dyDescent="0.25">
      <c r="A942" s="92">
        <v>43185</v>
      </c>
      <c r="B942" s="89" t="s">
        <v>216</v>
      </c>
      <c r="C942" s="89" t="s">
        <v>63</v>
      </c>
      <c r="D942" s="94" t="s">
        <v>22</v>
      </c>
      <c r="E942" s="96"/>
      <c r="F942" s="96">
        <v>6000</v>
      </c>
      <c r="G942" s="107">
        <f t="shared" si="28"/>
        <v>11.355120023618651</v>
      </c>
      <c r="H942" s="106">
        <v>528.39599999999996</v>
      </c>
      <c r="I942" s="96">
        <f t="shared" si="29"/>
        <v>11512547</v>
      </c>
      <c r="J942" s="89" t="s">
        <v>164</v>
      </c>
      <c r="K942" s="29" t="s">
        <v>24</v>
      </c>
      <c r="L942" s="29" t="s">
        <v>1005</v>
      </c>
      <c r="M942" s="89" t="s">
        <v>25</v>
      </c>
      <c r="N942" s="29" t="s">
        <v>26</v>
      </c>
    </row>
    <row r="943" spans="1:14" x14ac:dyDescent="0.25">
      <c r="A943" s="92">
        <v>43185</v>
      </c>
      <c r="B943" s="89" t="s">
        <v>217</v>
      </c>
      <c r="C943" s="89" t="s">
        <v>21</v>
      </c>
      <c r="D943" s="94" t="s">
        <v>22</v>
      </c>
      <c r="E943" s="87"/>
      <c r="F943" s="87">
        <v>500</v>
      </c>
      <c r="G943" s="107">
        <f t="shared" si="28"/>
        <v>0.94626000196822091</v>
      </c>
      <c r="H943" s="106">
        <v>528.39599999999996</v>
      </c>
      <c r="I943" s="96">
        <f t="shared" si="29"/>
        <v>11512047</v>
      </c>
      <c r="J943" s="89" t="s">
        <v>164</v>
      </c>
      <c r="K943" s="29" t="s">
        <v>24</v>
      </c>
      <c r="L943" s="29" t="s">
        <v>1005</v>
      </c>
      <c r="M943" s="89" t="s">
        <v>25</v>
      </c>
      <c r="N943" s="29" t="s">
        <v>26</v>
      </c>
    </row>
    <row r="944" spans="1:14" s="114" customFormat="1" x14ac:dyDescent="0.25">
      <c r="A944" s="92">
        <v>43185</v>
      </c>
      <c r="B944" s="29" t="s">
        <v>303</v>
      </c>
      <c r="C944" s="29" t="s">
        <v>179</v>
      </c>
      <c r="D944" s="94" t="s">
        <v>22</v>
      </c>
      <c r="E944" s="87"/>
      <c r="F944" s="87">
        <v>20000</v>
      </c>
      <c r="G944" s="107">
        <f t="shared" si="28"/>
        <v>37.850400078728832</v>
      </c>
      <c r="H944" s="106">
        <v>528.39599999999996</v>
      </c>
      <c r="I944" s="96">
        <f t="shared" si="29"/>
        <v>11492047</v>
      </c>
      <c r="J944" s="29" t="s">
        <v>109</v>
      </c>
      <c r="K944" s="29">
        <v>8</v>
      </c>
      <c r="L944" s="29" t="s">
        <v>1005</v>
      </c>
      <c r="M944" s="89" t="s">
        <v>25</v>
      </c>
      <c r="N944" s="89" t="s">
        <v>34</v>
      </c>
    </row>
    <row r="945" spans="1:14" s="114" customFormat="1" x14ac:dyDescent="0.25">
      <c r="A945" s="92">
        <v>43185</v>
      </c>
      <c r="B945" s="29" t="s">
        <v>304</v>
      </c>
      <c r="C945" s="29" t="s">
        <v>179</v>
      </c>
      <c r="D945" s="29" t="s">
        <v>235</v>
      </c>
      <c r="E945" s="87"/>
      <c r="F945" s="87">
        <v>20000</v>
      </c>
      <c r="G945" s="107">
        <f t="shared" si="28"/>
        <v>37.850400078728832</v>
      </c>
      <c r="H945" s="106">
        <v>528.39599999999996</v>
      </c>
      <c r="I945" s="96">
        <f t="shared" si="29"/>
        <v>11472047</v>
      </c>
      <c r="J945" s="29" t="s">
        <v>109</v>
      </c>
      <c r="K945" s="29">
        <v>9</v>
      </c>
      <c r="L945" s="29" t="s">
        <v>1004</v>
      </c>
      <c r="M945" s="89" t="s">
        <v>25</v>
      </c>
      <c r="N945" s="89" t="s">
        <v>34</v>
      </c>
    </row>
    <row r="946" spans="1:14" s="114" customFormat="1" x14ac:dyDescent="0.25">
      <c r="A946" s="92">
        <v>43185</v>
      </c>
      <c r="B946" s="29" t="s">
        <v>305</v>
      </c>
      <c r="C946" s="89" t="s">
        <v>626</v>
      </c>
      <c r="D946" s="29" t="s">
        <v>53</v>
      </c>
      <c r="E946" s="87"/>
      <c r="F946" s="87">
        <v>85000</v>
      </c>
      <c r="G946" s="107">
        <f t="shared" si="28"/>
        <v>160.86420033459754</v>
      </c>
      <c r="H946" s="106">
        <v>528.39599999999996</v>
      </c>
      <c r="I946" s="96">
        <f t="shared" si="29"/>
        <v>11387047</v>
      </c>
      <c r="J946" s="29" t="s">
        <v>109</v>
      </c>
      <c r="K946" s="29" t="s">
        <v>306</v>
      </c>
      <c r="L946" s="29" t="s">
        <v>1004</v>
      </c>
      <c r="M946" s="89" t="s">
        <v>25</v>
      </c>
      <c r="N946" s="89" t="s">
        <v>34</v>
      </c>
    </row>
    <row r="947" spans="1:14" s="114" customFormat="1" x14ac:dyDescent="0.25">
      <c r="A947" s="92">
        <v>43185</v>
      </c>
      <c r="B947" s="29" t="s">
        <v>307</v>
      </c>
      <c r="C947" s="29" t="s">
        <v>308</v>
      </c>
      <c r="D947" s="29" t="s">
        <v>309</v>
      </c>
      <c r="E947" s="87"/>
      <c r="F947" s="87">
        <v>30000</v>
      </c>
      <c r="G947" s="107">
        <f t="shared" si="28"/>
        <v>56.775600118093251</v>
      </c>
      <c r="H947" s="106">
        <v>528.39599999999996</v>
      </c>
      <c r="I947" s="96">
        <f t="shared" si="29"/>
        <v>11357047</v>
      </c>
      <c r="J947" s="29" t="s">
        <v>109</v>
      </c>
      <c r="K947" s="29">
        <v>340</v>
      </c>
      <c r="L947" s="29" t="s">
        <v>1005</v>
      </c>
      <c r="M947" s="89" t="s">
        <v>25</v>
      </c>
      <c r="N947" s="89" t="s">
        <v>34</v>
      </c>
    </row>
    <row r="948" spans="1:14" x14ac:dyDescent="0.25">
      <c r="A948" s="92">
        <v>43185</v>
      </c>
      <c r="B948" s="29" t="s">
        <v>420</v>
      </c>
      <c r="C948" s="89" t="s">
        <v>21</v>
      </c>
      <c r="D948" s="94" t="s">
        <v>22</v>
      </c>
      <c r="E948" s="87"/>
      <c r="F948" s="87">
        <v>1000</v>
      </c>
      <c r="G948" s="107">
        <f t="shared" si="28"/>
        <v>1.8925200039364418</v>
      </c>
      <c r="H948" s="106">
        <v>528.39599999999996</v>
      </c>
      <c r="I948" s="96">
        <f t="shared" si="29"/>
        <v>11356047</v>
      </c>
      <c r="J948" s="29" t="s">
        <v>244</v>
      </c>
      <c r="K948" s="29" t="s">
        <v>24</v>
      </c>
      <c r="L948" s="29" t="s">
        <v>1005</v>
      </c>
      <c r="M948" s="89" t="s">
        <v>25</v>
      </c>
      <c r="N948" s="29" t="s">
        <v>26</v>
      </c>
    </row>
    <row r="949" spans="1:14" x14ac:dyDescent="0.25">
      <c r="A949" s="92">
        <v>43185</v>
      </c>
      <c r="B949" s="29" t="s">
        <v>349</v>
      </c>
      <c r="C949" s="29" t="s">
        <v>308</v>
      </c>
      <c r="D949" s="94" t="s">
        <v>22</v>
      </c>
      <c r="E949" s="87"/>
      <c r="F949" s="87">
        <v>1000</v>
      </c>
      <c r="G949" s="107">
        <f t="shared" si="28"/>
        <v>1.8925200039364418</v>
      </c>
      <c r="H949" s="106">
        <v>528.39599999999996</v>
      </c>
      <c r="I949" s="96">
        <f t="shared" si="29"/>
        <v>11355047</v>
      </c>
      <c r="J949" s="29" t="s">
        <v>244</v>
      </c>
      <c r="K949" s="29" t="s">
        <v>24</v>
      </c>
      <c r="L949" s="29" t="s">
        <v>1005</v>
      </c>
      <c r="M949" s="89" t="s">
        <v>25</v>
      </c>
      <c r="N949" s="29" t="s">
        <v>26</v>
      </c>
    </row>
    <row r="950" spans="1:14" x14ac:dyDescent="0.25">
      <c r="A950" s="92">
        <v>43185</v>
      </c>
      <c r="B950" s="29" t="s">
        <v>417</v>
      </c>
      <c r="C950" s="89" t="s">
        <v>21</v>
      </c>
      <c r="D950" s="94" t="s">
        <v>22</v>
      </c>
      <c r="E950" s="87"/>
      <c r="F950" s="87">
        <v>1000</v>
      </c>
      <c r="G950" s="107">
        <f t="shared" si="28"/>
        <v>1.8925200039364418</v>
      </c>
      <c r="H950" s="106">
        <v>528.39599999999996</v>
      </c>
      <c r="I950" s="96">
        <f t="shared" si="29"/>
        <v>11354047</v>
      </c>
      <c r="J950" s="29" t="s">
        <v>244</v>
      </c>
      <c r="K950" s="29" t="s">
        <v>24</v>
      </c>
      <c r="L950" s="29" t="s">
        <v>1005</v>
      </c>
      <c r="M950" s="89" t="s">
        <v>25</v>
      </c>
      <c r="N950" s="29" t="s">
        <v>26</v>
      </c>
    </row>
    <row r="951" spans="1:14" x14ac:dyDescent="0.25">
      <c r="A951" s="92">
        <v>43185</v>
      </c>
      <c r="B951" s="29" t="s">
        <v>479</v>
      </c>
      <c r="C951" s="89" t="s">
        <v>21</v>
      </c>
      <c r="D951" s="29" t="s">
        <v>218</v>
      </c>
      <c r="E951" s="87"/>
      <c r="F951" s="87">
        <v>1000</v>
      </c>
      <c r="G951" s="107">
        <f t="shared" si="28"/>
        <v>1.8925200039364418</v>
      </c>
      <c r="H951" s="106">
        <v>528.39599999999996</v>
      </c>
      <c r="I951" s="96">
        <f t="shared" si="29"/>
        <v>11353047</v>
      </c>
      <c r="J951" s="29" t="s">
        <v>256</v>
      </c>
      <c r="K951" s="29" t="s">
        <v>24</v>
      </c>
      <c r="L951" s="29" t="s">
        <v>1005</v>
      </c>
      <c r="M951" s="89" t="s">
        <v>25</v>
      </c>
      <c r="N951" s="89" t="s">
        <v>26</v>
      </c>
    </row>
    <row r="952" spans="1:14" x14ac:dyDescent="0.25">
      <c r="A952" s="92">
        <v>43185</v>
      </c>
      <c r="B952" s="29" t="s">
        <v>480</v>
      </c>
      <c r="C952" s="89" t="s">
        <v>21</v>
      </c>
      <c r="D952" s="29" t="s">
        <v>218</v>
      </c>
      <c r="E952" s="87"/>
      <c r="F952" s="87">
        <v>1000</v>
      </c>
      <c r="G952" s="107">
        <f t="shared" si="28"/>
        <v>1.8925200039364418</v>
      </c>
      <c r="H952" s="106">
        <v>528.39599999999996</v>
      </c>
      <c r="I952" s="96">
        <f t="shared" si="29"/>
        <v>11352047</v>
      </c>
      <c r="J952" s="29" t="s">
        <v>256</v>
      </c>
      <c r="K952" s="29" t="s">
        <v>24</v>
      </c>
      <c r="L952" s="29" t="s">
        <v>1005</v>
      </c>
      <c r="M952" s="89" t="s">
        <v>25</v>
      </c>
      <c r="N952" s="89" t="s">
        <v>26</v>
      </c>
    </row>
    <row r="953" spans="1:14" x14ac:dyDescent="0.25">
      <c r="A953" s="92">
        <v>43185</v>
      </c>
      <c r="B953" s="29" t="s">
        <v>463</v>
      </c>
      <c r="C953" s="89" t="s">
        <v>21</v>
      </c>
      <c r="D953" s="29" t="s">
        <v>218</v>
      </c>
      <c r="E953" s="87"/>
      <c r="F953" s="87">
        <v>1000</v>
      </c>
      <c r="G953" s="107">
        <f t="shared" si="28"/>
        <v>1.8925200039364418</v>
      </c>
      <c r="H953" s="106">
        <v>528.39599999999996</v>
      </c>
      <c r="I953" s="96">
        <f t="shared" si="29"/>
        <v>11351047</v>
      </c>
      <c r="J953" s="29" t="s">
        <v>256</v>
      </c>
      <c r="K953" s="29" t="s">
        <v>24</v>
      </c>
      <c r="L953" s="29" t="s">
        <v>1005</v>
      </c>
      <c r="M953" s="89" t="s">
        <v>25</v>
      </c>
      <c r="N953" s="89" t="s">
        <v>26</v>
      </c>
    </row>
    <row r="954" spans="1:14" x14ac:dyDescent="0.25">
      <c r="A954" s="92">
        <v>43185</v>
      </c>
      <c r="B954" s="29" t="s">
        <v>481</v>
      </c>
      <c r="C954" s="89" t="s">
        <v>21</v>
      </c>
      <c r="D954" s="29" t="s">
        <v>218</v>
      </c>
      <c r="E954" s="87"/>
      <c r="F954" s="87">
        <v>1000</v>
      </c>
      <c r="G954" s="107">
        <f t="shared" si="28"/>
        <v>1.8925200039364418</v>
      </c>
      <c r="H954" s="106">
        <v>528.39599999999996</v>
      </c>
      <c r="I954" s="96">
        <f t="shared" si="29"/>
        <v>11350047</v>
      </c>
      <c r="J954" s="29" t="s">
        <v>256</v>
      </c>
      <c r="K954" s="29" t="s">
        <v>24</v>
      </c>
      <c r="L954" s="29" t="s">
        <v>1005</v>
      </c>
      <c r="M954" s="89" t="s">
        <v>25</v>
      </c>
      <c r="N954" s="89" t="s">
        <v>26</v>
      </c>
    </row>
    <row r="955" spans="1:14" x14ac:dyDescent="0.25">
      <c r="A955" s="92">
        <v>43185</v>
      </c>
      <c r="B955" s="29" t="s">
        <v>475</v>
      </c>
      <c r="C955" s="89" t="s">
        <v>21</v>
      </c>
      <c r="D955" s="29" t="s">
        <v>218</v>
      </c>
      <c r="E955" s="87"/>
      <c r="F955" s="87">
        <v>1000</v>
      </c>
      <c r="G955" s="107">
        <f t="shared" si="28"/>
        <v>1.8925200039364418</v>
      </c>
      <c r="H955" s="106">
        <v>528.39599999999996</v>
      </c>
      <c r="I955" s="96">
        <f t="shared" si="29"/>
        <v>11349047</v>
      </c>
      <c r="J955" s="29" t="s">
        <v>256</v>
      </c>
      <c r="K955" s="29" t="s">
        <v>24</v>
      </c>
      <c r="L955" s="29" t="s">
        <v>1005</v>
      </c>
      <c r="M955" s="89" t="s">
        <v>25</v>
      </c>
      <c r="N955" s="89" t="s">
        <v>26</v>
      </c>
    </row>
    <row r="956" spans="1:14" x14ac:dyDescent="0.25">
      <c r="A956" s="92">
        <v>43185</v>
      </c>
      <c r="B956" s="29" t="s">
        <v>450</v>
      </c>
      <c r="C956" s="89" t="s">
        <v>21</v>
      </c>
      <c r="D956" s="29" t="s">
        <v>218</v>
      </c>
      <c r="E956" s="87"/>
      <c r="F956" s="87">
        <v>1000</v>
      </c>
      <c r="G956" s="107">
        <f t="shared" si="28"/>
        <v>1.8925200039364418</v>
      </c>
      <c r="H956" s="106">
        <v>528.39599999999996</v>
      </c>
      <c r="I956" s="96">
        <f t="shared" si="29"/>
        <v>11348047</v>
      </c>
      <c r="J956" s="29" t="s">
        <v>256</v>
      </c>
      <c r="K956" s="29" t="s">
        <v>24</v>
      </c>
      <c r="L956" s="29" t="s">
        <v>1005</v>
      </c>
      <c r="M956" s="89" t="s">
        <v>25</v>
      </c>
      <c r="N956" s="89" t="s">
        <v>26</v>
      </c>
    </row>
    <row r="957" spans="1:14" x14ac:dyDescent="0.25">
      <c r="A957" s="92">
        <v>43185</v>
      </c>
      <c r="B957" s="29" t="s">
        <v>482</v>
      </c>
      <c r="C957" s="89" t="s">
        <v>21</v>
      </c>
      <c r="D957" s="29" t="s">
        <v>218</v>
      </c>
      <c r="E957" s="87"/>
      <c r="F957" s="87">
        <v>1000</v>
      </c>
      <c r="G957" s="107">
        <f t="shared" si="28"/>
        <v>1.8925200039364418</v>
      </c>
      <c r="H957" s="106">
        <v>528.39599999999996</v>
      </c>
      <c r="I957" s="96">
        <f t="shared" si="29"/>
        <v>11347047</v>
      </c>
      <c r="J957" s="29" t="s">
        <v>256</v>
      </c>
      <c r="K957" s="29" t="s">
        <v>24</v>
      </c>
      <c r="L957" s="29" t="s">
        <v>1005</v>
      </c>
      <c r="M957" s="89" t="s">
        <v>25</v>
      </c>
      <c r="N957" s="89" t="s">
        <v>26</v>
      </c>
    </row>
    <row r="958" spans="1:14" x14ac:dyDescent="0.25">
      <c r="A958" s="92">
        <v>43185</v>
      </c>
      <c r="B958" s="29" t="s">
        <v>483</v>
      </c>
      <c r="C958" s="89" t="s">
        <v>21</v>
      </c>
      <c r="D958" s="29" t="s">
        <v>218</v>
      </c>
      <c r="E958" s="87"/>
      <c r="F958" s="87">
        <v>1000</v>
      </c>
      <c r="G958" s="107">
        <f t="shared" si="28"/>
        <v>1.8925200039364418</v>
      </c>
      <c r="H958" s="106">
        <v>528.39599999999996</v>
      </c>
      <c r="I958" s="96">
        <f t="shared" si="29"/>
        <v>11346047</v>
      </c>
      <c r="J958" s="29" t="s">
        <v>256</v>
      </c>
      <c r="K958" s="29" t="s">
        <v>24</v>
      </c>
      <c r="L958" s="29" t="s">
        <v>1005</v>
      </c>
      <c r="M958" s="89" t="s">
        <v>25</v>
      </c>
      <c r="N958" s="89" t="s">
        <v>26</v>
      </c>
    </row>
    <row r="959" spans="1:14" x14ac:dyDescent="0.25">
      <c r="A959" s="92">
        <v>43185</v>
      </c>
      <c r="B959" s="29" t="s">
        <v>484</v>
      </c>
      <c r="C959" s="89" t="s">
        <v>21</v>
      </c>
      <c r="D959" s="29" t="s">
        <v>218</v>
      </c>
      <c r="E959" s="87"/>
      <c r="F959" s="87">
        <v>1000</v>
      </c>
      <c r="G959" s="107">
        <f t="shared" si="28"/>
        <v>1.8925200039364418</v>
      </c>
      <c r="H959" s="106">
        <v>528.39599999999996</v>
      </c>
      <c r="I959" s="96">
        <f t="shared" si="29"/>
        <v>11345047</v>
      </c>
      <c r="J959" s="29" t="s">
        <v>256</v>
      </c>
      <c r="K959" s="29" t="s">
        <v>24</v>
      </c>
      <c r="L959" s="29" t="s">
        <v>1005</v>
      </c>
      <c r="M959" s="89" t="s">
        <v>25</v>
      </c>
      <c r="N959" s="89" t="s">
        <v>26</v>
      </c>
    </row>
    <row r="960" spans="1:14" x14ac:dyDescent="0.25">
      <c r="A960" s="92">
        <v>43185</v>
      </c>
      <c r="B960" s="29" t="s">
        <v>541</v>
      </c>
      <c r="C960" s="89" t="s">
        <v>21</v>
      </c>
      <c r="D960" s="29" t="s">
        <v>225</v>
      </c>
      <c r="E960" s="87"/>
      <c r="F960" s="87">
        <v>3000</v>
      </c>
      <c r="G960" s="107">
        <f t="shared" si="28"/>
        <v>5.6775600118093257</v>
      </c>
      <c r="H960" s="106">
        <v>528.39599999999996</v>
      </c>
      <c r="I960" s="96">
        <f t="shared" si="29"/>
        <v>11342047</v>
      </c>
      <c r="J960" s="29" t="s">
        <v>231</v>
      </c>
      <c r="K960" s="94" t="s">
        <v>24</v>
      </c>
      <c r="L960" s="29" t="s">
        <v>1004</v>
      </c>
      <c r="M960" s="89" t="s">
        <v>25</v>
      </c>
      <c r="N960" s="89" t="s">
        <v>26</v>
      </c>
    </row>
    <row r="961" spans="1:14" x14ac:dyDescent="0.25">
      <c r="A961" s="92">
        <v>43185</v>
      </c>
      <c r="B961" s="29" t="s">
        <v>542</v>
      </c>
      <c r="C961" s="89" t="s">
        <v>21</v>
      </c>
      <c r="D961" s="29" t="s">
        <v>225</v>
      </c>
      <c r="E961" s="87"/>
      <c r="F961" s="87">
        <v>2000</v>
      </c>
      <c r="G961" s="107">
        <f t="shared" si="28"/>
        <v>3.7850400078728836</v>
      </c>
      <c r="H961" s="106">
        <v>528.39599999999996</v>
      </c>
      <c r="I961" s="96">
        <f t="shared" si="29"/>
        <v>11340047</v>
      </c>
      <c r="J961" s="29" t="s">
        <v>231</v>
      </c>
      <c r="K961" s="94" t="s">
        <v>24</v>
      </c>
      <c r="L961" s="29" t="s">
        <v>1004</v>
      </c>
      <c r="M961" s="89" t="s">
        <v>25</v>
      </c>
      <c r="N961" s="89" t="s">
        <v>26</v>
      </c>
    </row>
    <row r="962" spans="1:14" x14ac:dyDescent="0.25">
      <c r="A962" s="92">
        <v>43185</v>
      </c>
      <c r="B962" s="29" t="s">
        <v>543</v>
      </c>
      <c r="C962" s="89" t="s">
        <v>21</v>
      </c>
      <c r="D962" s="29" t="s">
        <v>225</v>
      </c>
      <c r="E962" s="87"/>
      <c r="F962" s="87">
        <v>2000</v>
      </c>
      <c r="G962" s="107">
        <f t="shared" si="28"/>
        <v>3.7850400078728836</v>
      </c>
      <c r="H962" s="106">
        <v>528.39599999999996</v>
      </c>
      <c r="I962" s="96">
        <f t="shared" si="29"/>
        <v>11338047</v>
      </c>
      <c r="J962" s="29" t="s">
        <v>231</v>
      </c>
      <c r="K962" s="94" t="s">
        <v>24</v>
      </c>
      <c r="L962" s="29" t="s">
        <v>1004</v>
      </c>
      <c r="M962" s="89" t="s">
        <v>25</v>
      </c>
      <c r="N962" s="89" t="s">
        <v>26</v>
      </c>
    </row>
    <row r="963" spans="1:14" x14ac:dyDescent="0.25">
      <c r="A963" s="92">
        <v>43185</v>
      </c>
      <c r="B963" s="29" t="s">
        <v>544</v>
      </c>
      <c r="C963" s="89" t="s">
        <v>21</v>
      </c>
      <c r="D963" s="29" t="s">
        <v>225</v>
      </c>
      <c r="E963" s="87"/>
      <c r="F963" s="87">
        <v>2000</v>
      </c>
      <c r="G963" s="107">
        <f t="shared" si="28"/>
        <v>3.7850400078728836</v>
      </c>
      <c r="H963" s="106">
        <v>528.39599999999996</v>
      </c>
      <c r="I963" s="96">
        <f t="shared" si="29"/>
        <v>11336047</v>
      </c>
      <c r="J963" s="29" t="s">
        <v>231</v>
      </c>
      <c r="K963" s="94" t="s">
        <v>24</v>
      </c>
      <c r="L963" s="29" t="s">
        <v>1004</v>
      </c>
      <c r="M963" s="89" t="s">
        <v>25</v>
      </c>
      <c r="N963" s="89" t="s">
        <v>26</v>
      </c>
    </row>
    <row r="964" spans="1:14" x14ac:dyDescent="0.25">
      <c r="A964" s="92">
        <v>43185</v>
      </c>
      <c r="B964" s="29" t="s">
        <v>545</v>
      </c>
      <c r="C964" s="89" t="s">
        <v>21</v>
      </c>
      <c r="D964" s="29" t="s">
        <v>225</v>
      </c>
      <c r="E964" s="87"/>
      <c r="F964" s="87">
        <v>2000</v>
      </c>
      <c r="G964" s="107">
        <f t="shared" si="28"/>
        <v>3.7850400078728836</v>
      </c>
      <c r="H964" s="106">
        <v>528.39599999999996</v>
      </c>
      <c r="I964" s="96">
        <f t="shared" si="29"/>
        <v>11334047</v>
      </c>
      <c r="J964" s="29" t="s">
        <v>231</v>
      </c>
      <c r="K964" s="94" t="s">
        <v>24</v>
      </c>
      <c r="L964" s="29" t="s">
        <v>1004</v>
      </c>
      <c r="M964" s="89" t="s">
        <v>25</v>
      </c>
      <c r="N964" s="89" t="s">
        <v>26</v>
      </c>
    </row>
    <row r="965" spans="1:14" x14ac:dyDescent="0.25">
      <c r="A965" s="92">
        <v>43185</v>
      </c>
      <c r="B965" s="29" t="s">
        <v>546</v>
      </c>
      <c r="C965" s="89" t="s">
        <v>21</v>
      </c>
      <c r="D965" s="29" t="s">
        <v>225</v>
      </c>
      <c r="E965" s="87"/>
      <c r="F965" s="87">
        <v>3000</v>
      </c>
      <c r="G965" s="107">
        <f t="shared" si="28"/>
        <v>5.6775600118093257</v>
      </c>
      <c r="H965" s="106">
        <v>528.39599999999996</v>
      </c>
      <c r="I965" s="96">
        <f t="shared" si="29"/>
        <v>11331047</v>
      </c>
      <c r="J965" s="29" t="s">
        <v>231</v>
      </c>
      <c r="K965" s="94" t="s">
        <v>24</v>
      </c>
      <c r="L965" s="29" t="s">
        <v>1004</v>
      </c>
      <c r="M965" s="89" t="s">
        <v>25</v>
      </c>
      <c r="N965" s="89" t="s">
        <v>26</v>
      </c>
    </row>
    <row r="966" spans="1:14" x14ac:dyDescent="0.25">
      <c r="A966" s="92">
        <v>43185</v>
      </c>
      <c r="B966" s="29" t="s">
        <v>547</v>
      </c>
      <c r="C966" s="89" t="s">
        <v>21</v>
      </c>
      <c r="D966" s="29" t="s">
        <v>225</v>
      </c>
      <c r="E966" s="87"/>
      <c r="F966" s="87">
        <v>2000</v>
      </c>
      <c r="G966" s="107">
        <f t="shared" si="28"/>
        <v>3.7850400078728836</v>
      </c>
      <c r="H966" s="106">
        <v>528.39599999999996</v>
      </c>
      <c r="I966" s="96">
        <f t="shared" si="29"/>
        <v>11329047</v>
      </c>
      <c r="J966" s="29" t="s">
        <v>231</v>
      </c>
      <c r="K966" s="94" t="s">
        <v>24</v>
      </c>
      <c r="L966" s="29" t="s">
        <v>1004</v>
      </c>
      <c r="M966" s="89" t="s">
        <v>25</v>
      </c>
      <c r="N966" s="89" t="s">
        <v>26</v>
      </c>
    </row>
    <row r="967" spans="1:14" x14ac:dyDescent="0.25">
      <c r="A967" s="92">
        <v>43185</v>
      </c>
      <c r="B967" s="29" t="s">
        <v>548</v>
      </c>
      <c r="C967" s="89" t="s">
        <v>21</v>
      </c>
      <c r="D967" s="29" t="s">
        <v>225</v>
      </c>
      <c r="E967" s="87"/>
      <c r="F967" s="87">
        <v>3000</v>
      </c>
      <c r="G967" s="107">
        <f t="shared" si="28"/>
        <v>5.6775600118093257</v>
      </c>
      <c r="H967" s="106">
        <v>528.39599999999996</v>
      </c>
      <c r="I967" s="96">
        <f t="shared" si="29"/>
        <v>11326047</v>
      </c>
      <c r="J967" s="29" t="s">
        <v>231</v>
      </c>
      <c r="K967" s="94" t="s">
        <v>24</v>
      </c>
      <c r="L967" s="29" t="s">
        <v>1004</v>
      </c>
      <c r="M967" s="89" t="s">
        <v>25</v>
      </c>
      <c r="N967" s="89" t="s">
        <v>26</v>
      </c>
    </row>
    <row r="968" spans="1:14" x14ac:dyDescent="0.25">
      <c r="A968" s="92">
        <v>43185</v>
      </c>
      <c r="B968" s="29" t="s">
        <v>549</v>
      </c>
      <c r="C968" s="89" t="s">
        <v>21</v>
      </c>
      <c r="D968" s="29" t="s">
        <v>225</v>
      </c>
      <c r="E968" s="87"/>
      <c r="F968" s="87">
        <v>1000</v>
      </c>
      <c r="G968" s="107">
        <f t="shared" si="28"/>
        <v>1.8925200039364418</v>
      </c>
      <c r="H968" s="106">
        <v>528.39599999999996</v>
      </c>
      <c r="I968" s="96">
        <f t="shared" si="29"/>
        <v>11325047</v>
      </c>
      <c r="J968" s="29" t="s">
        <v>231</v>
      </c>
      <c r="K968" s="94" t="s">
        <v>24</v>
      </c>
      <c r="L968" s="29" t="s">
        <v>1004</v>
      </c>
      <c r="M968" s="89" t="s">
        <v>25</v>
      </c>
      <c r="N968" s="89" t="s">
        <v>26</v>
      </c>
    </row>
    <row r="969" spans="1:14" x14ac:dyDescent="0.25">
      <c r="A969" s="92">
        <v>43185</v>
      </c>
      <c r="B969" s="89" t="s">
        <v>583</v>
      </c>
      <c r="C969" s="89" t="s">
        <v>21</v>
      </c>
      <c r="D969" s="89" t="s">
        <v>225</v>
      </c>
      <c r="E969" s="87"/>
      <c r="F969" s="87">
        <v>10000</v>
      </c>
      <c r="G969" s="107">
        <f t="shared" si="28"/>
        <v>18.925200039364416</v>
      </c>
      <c r="H969" s="106">
        <v>528.39599999999996</v>
      </c>
      <c r="I969" s="96">
        <f t="shared" si="29"/>
        <v>11315047</v>
      </c>
      <c r="J969" s="89" t="s">
        <v>556</v>
      </c>
      <c r="K969" s="89" t="s">
        <v>580</v>
      </c>
      <c r="L969" s="29" t="s">
        <v>1004</v>
      </c>
      <c r="M969" s="89" t="s">
        <v>25</v>
      </c>
      <c r="N969" s="29" t="s">
        <v>26</v>
      </c>
    </row>
    <row r="970" spans="1:14" s="114" customFormat="1" x14ac:dyDescent="0.25">
      <c r="A970" s="92">
        <v>43185</v>
      </c>
      <c r="B970" s="89" t="s">
        <v>949</v>
      </c>
      <c r="C970" s="89" t="s">
        <v>43</v>
      </c>
      <c r="D970" s="89" t="s">
        <v>225</v>
      </c>
      <c r="E970" s="87"/>
      <c r="F970" s="87">
        <v>5000</v>
      </c>
      <c r="G970" s="107">
        <f t="shared" si="28"/>
        <v>9.462600019682208</v>
      </c>
      <c r="H970" s="106">
        <v>528.39599999999996</v>
      </c>
      <c r="I970" s="96">
        <f t="shared" si="29"/>
        <v>11310047</v>
      </c>
      <c r="J970" s="89" t="s">
        <v>556</v>
      </c>
      <c r="K970" s="89">
        <v>34</v>
      </c>
      <c r="L970" s="29" t="s">
        <v>1004</v>
      </c>
      <c r="M970" s="89" t="s">
        <v>25</v>
      </c>
      <c r="N970" s="29" t="s">
        <v>46</v>
      </c>
    </row>
    <row r="971" spans="1:14" x14ac:dyDescent="0.25">
      <c r="A971" s="92">
        <v>43185</v>
      </c>
      <c r="B971" s="89" t="s">
        <v>584</v>
      </c>
      <c r="C971" s="89" t="s">
        <v>21</v>
      </c>
      <c r="D971" s="89" t="s">
        <v>225</v>
      </c>
      <c r="E971" s="87"/>
      <c r="F971" s="87">
        <v>1000</v>
      </c>
      <c r="G971" s="107">
        <f t="shared" si="28"/>
        <v>1.8925200039364418</v>
      </c>
      <c r="H971" s="106">
        <v>528.39599999999996</v>
      </c>
      <c r="I971" s="96">
        <f t="shared" si="29"/>
        <v>11309047</v>
      </c>
      <c r="J971" s="89" t="s">
        <v>556</v>
      </c>
      <c r="K971" s="89" t="s">
        <v>580</v>
      </c>
      <c r="L971" s="29" t="s">
        <v>1004</v>
      </c>
      <c r="M971" s="89" t="s">
        <v>25</v>
      </c>
      <c r="N971" s="29" t="s">
        <v>26</v>
      </c>
    </row>
    <row r="972" spans="1:14" s="114" customFormat="1" x14ac:dyDescent="0.25">
      <c r="A972" s="92">
        <v>43185</v>
      </c>
      <c r="B972" s="89" t="s">
        <v>950</v>
      </c>
      <c r="C972" s="89" t="s">
        <v>43</v>
      </c>
      <c r="D972" s="89" t="s">
        <v>225</v>
      </c>
      <c r="E972" s="87"/>
      <c r="F972" s="87">
        <v>15000</v>
      </c>
      <c r="G972" s="107">
        <f t="shared" si="28"/>
        <v>28.387800059046626</v>
      </c>
      <c r="H972" s="106">
        <v>528.39599999999996</v>
      </c>
      <c r="I972" s="96">
        <f t="shared" si="29"/>
        <v>11294047</v>
      </c>
      <c r="J972" s="89" t="s">
        <v>556</v>
      </c>
      <c r="K972" s="89" t="s">
        <v>424</v>
      </c>
      <c r="L972" s="29" t="s">
        <v>1004</v>
      </c>
      <c r="M972" s="89" t="s">
        <v>25</v>
      </c>
      <c r="N972" s="29" t="s">
        <v>34</v>
      </c>
    </row>
    <row r="973" spans="1:14" x14ac:dyDescent="0.25">
      <c r="A973" s="92">
        <v>43185</v>
      </c>
      <c r="B973" s="29" t="s">
        <v>415</v>
      </c>
      <c r="C973" s="89" t="s">
        <v>21</v>
      </c>
      <c r="D973" s="29" t="s">
        <v>225</v>
      </c>
      <c r="E973" s="90"/>
      <c r="F973" s="87">
        <v>1000</v>
      </c>
      <c r="G973" s="107">
        <f t="shared" si="28"/>
        <v>1.8925200039364418</v>
      </c>
      <c r="H973" s="106">
        <v>528.39599999999996</v>
      </c>
      <c r="I973" s="96">
        <f t="shared" si="29"/>
        <v>11293047</v>
      </c>
      <c r="J973" s="29" t="s">
        <v>240</v>
      </c>
      <c r="K973" s="29" t="s">
        <v>558</v>
      </c>
      <c r="L973" s="29" t="s">
        <v>1004</v>
      </c>
      <c r="M973" s="89" t="s">
        <v>25</v>
      </c>
      <c r="N973" s="89" t="s">
        <v>26</v>
      </c>
    </row>
    <row r="974" spans="1:14" x14ac:dyDescent="0.25">
      <c r="A974" s="92">
        <v>43185</v>
      </c>
      <c r="B974" s="29" t="s">
        <v>418</v>
      </c>
      <c r="C974" s="89" t="s">
        <v>21</v>
      </c>
      <c r="D974" s="29" t="s">
        <v>225</v>
      </c>
      <c r="E974" s="90"/>
      <c r="F974" s="87">
        <v>1000</v>
      </c>
      <c r="G974" s="107">
        <f t="shared" ref="G974:G1037" si="31">+F974/H974</f>
        <v>1.8925200039364418</v>
      </c>
      <c r="H974" s="106">
        <v>528.39599999999996</v>
      </c>
      <c r="I974" s="96">
        <f t="shared" ref="I974:I1037" si="32">+I973+E974-F974</f>
        <v>11292047</v>
      </c>
      <c r="J974" s="29" t="s">
        <v>240</v>
      </c>
      <c r="K974" s="29" t="s">
        <v>558</v>
      </c>
      <c r="L974" s="29" t="s">
        <v>1004</v>
      </c>
      <c r="M974" s="89" t="s">
        <v>25</v>
      </c>
      <c r="N974" s="89" t="s">
        <v>26</v>
      </c>
    </row>
    <row r="975" spans="1:14" x14ac:dyDescent="0.25">
      <c r="A975" s="92">
        <v>43185</v>
      </c>
      <c r="B975" s="29" t="s">
        <v>349</v>
      </c>
      <c r="C975" s="29" t="s">
        <v>308</v>
      </c>
      <c r="D975" s="29" t="s">
        <v>225</v>
      </c>
      <c r="E975" s="90"/>
      <c r="F975" s="87">
        <v>1000</v>
      </c>
      <c r="G975" s="107">
        <f t="shared" si="31"/>
        <v>1.8925200039364418</v>
      </c>
      <c r="H975" s="106">
        <v>528.39599999999996</v>
      </c>
      <c r="I975" s="96">
        <f t="shared" si="32"/>
        <v>11291047</v>
      </c>
      <c r="J975" s="29" t="s">
        <v>240</v>
      </c>
      <c r="K975" s="29" t="s">
        <v>558</v>
      </c>
      <c r="L975" s="29" t="s">
        <v>1004</v>
      </c>
      <c r="M975" s="89" t="s">
        <v>25</v>
      </c>
      <c r="N975" s="89" t="s">
        <v>26</v>
      </c>
    </row>
    <row r="976" spans="1:14" x14ac:dyDescent="0.25">
      <c r="A976" s="92">
        <v>43185</v>
      </c>
      <c r="B976" s="29" t="s">
        <v>345</v>
      </c>
      <c r="C976" s="89" t="s">
        <v>21</v>
      </c>
      <c r="D976" s="94" t="s">
        <v>22</v>
      </c>
      <c r="E976" s="87"/>
      <c r="F976" s="87">
        <v>1000</v>
      </c>
      <c r="G976" s="107">
        <f t="shared" si="31"/>
        <v>1.8925200039364418</v>
      </c>
      <c r="H976" s="106">
        <v>528.39599999999996</v>
      </c>
      <c r="I976" s="96">
        <f t="shared" si="32"/>
        <v>11290047</v>
      </c>
      <c r="J976" s="29" t="s">
        <v>251</v>
      </c>
      <c r="K976" s="29" t="s">
        <v>24</v>
      </c>
      <c r="L976" s="29" t="s">
        <v>1005</v>
      </c>
      <c r="M976" s="89" t="s">
        <v>25</v>
      </c>
      <c r="N976" s="89" t="s">
        <v>26</v>
      </c>
    </row>
    <row r="977" spans="1:14" x14ac:dyDescent="0.25">
      <c r="A977" s="92">
        <v>43185</v>
      </c>
      <c r="B977" s="29" t="s">
        <v>349</v>
      </c>
      <c r="C977" s="29" t="s">
        <v>308</v>
      </c>
      <c r="D977" s="94" t="s">
        <v>22</v>
      </c>
      <c r="E977" s="87"/>
      <c r="F977" s="87">
        <v>1000</v>
      </c>
      <c r="G977" s="107">
        <f t="shared" si="31"/>
        <v>1.8925200039364418</v>
      </c>
      <c r="H977" s="106">
        <v>528.39599999999996</v>
      </c>
      <c r="I977" s="96">
        <f t="shared" si="32"/>
        <v>11289047</v>
      </c>
      <c r="J977" s="29" t="s">
        <v>251</v>
      </c>
      <c r="K977" s="29" t="s">
        <v>24</v>
      </c>
      <c r="L977" s="29" t="s">
        <v>1005</v>
      </c>
      <c r="M977" s="89" t="s">
        <v>25</v>
      </c>
      <c r="N977" s="89" t="s">
        <v>26</v>
      </c>
    </row>
    <row r="978" spans="1:14" x14ac:dyDescent="0.25">
      <c r="A978" s="92">
        <v>43185</v>
      </c>
      <c r="B978" s="29" t="s">
        <v>350</v>
      </c>
      <c r="C978" s="89" t="s">
        <v>21</v>
      </c>
      <c r="D978" s="94" t="s">
        <v>22</v>
      </c>
      <c r="E978" s="87"/>
      <c r="F978" s="87">
        <v>1000</v>
      </c>
      <c r="G978" s="107">
        <f t="shared" si="31"/>
        <v>1.8925200039364418</v>
      </c>
      <c r="H978" s="106">
        <v>528.39599999999996</v>
      </c>
      <c r="I978" s="96">
        <f t="shared" si="32"/>
        <v>11288047</v>
      </c>
      <c r="J978" s="29" t="s">
        <v>251</v>
      </c>
      <c r="K978" s="29" t="s">
        <v>24</v>
      </c>
      <c r="L978" s="29" t="s">
        <v>1005</v>
      </c>
      <c r="M978" s="89" t="s">
        <v>25</v>
      </c>
      <c r="N978" s="89" t="s">
        <v>26</v>
      </c>
    </row>
    <row r="979" spans="1:14" x14ac:dyDescent="0.25">
      <c r="A979" s="92">
        <v>43185</v>
      </c>
      <c r="B979" s="97" t="s">
        <v>857</v>
      </c>
      <c r="C979" s="89" t="s">
        <v>21</v>
      </c>
      <c r="D979" s="29" t="s">
        <v>225</v>
      </c>
      <c r="E979" s="95"/>
      <c r="F979" s="95">
        <v>300</v>
      </c>
      <c r="G979" s="107">
        <f t="shared" si="31"/>
        <v>0.5677560011809325</v>
      </c>
      <c r="H979" s="106">
        <v>528.39599999999996</v>
      </c>
      <c r="I979" s="96">
        <f t="shared" si="32"/>
        <v>11287747</v>
      </c>
      <c r="J979" s="97" t="s">
        <v>224</v>
      </c>
      <c r="K979" s="97" t="s">
        <v>24</v>
      </c>
      <c r="L979" s="29" t="s">
        <v>1004</v>
      </c>
      <c r="M979" s="89" t="s">
        <v>25</v>
      </c>
      <c r="N979" s="89" t="s">
        <v>26</v>
      </c>
    </row>
    <row r="980" spans="1:14" s="114" customFormat="1" x14ac:dyDescent="0.25">
      <c r="A980" s="92">
        <v>43185</v>
      </c>
      <c r="B980" s="97" t="s">
        <v>858</v>
      </c>
      <c r="C980" s="89" t="s">
        <v>21</v>
      </c>
      <c r="D980" s="29" t="s">
        <v>225</v>
      </c>
      <c r="E980" s="95"/>
      <c r="F980" s="95">
        <v>5000</v>
      </c>
      <c r="G980" s="107">
        <f t="shared" si="31"/>
        <v>9.462600019682208</v>
      </c>
      <c r="H980" s="106">
        <v>528.39599999999996</v>
      </c>
      <c r="I980" s="96">
        <f t="shared" si="32"/>
        <v>11282747</v>
      </c>
      <c r="J980" s="97" t="s">
        <v>224</v>
      </c>
      <c r="K980" s="97" t="s">
        <v>99</v>
      </c>
      <c r="L980" s="29" t="s">
        <v>1004</v>
      </c>
      <c r="M980" s="89" t="s">
        <v>25</v>
      </c>
      <c r="N980" s="89" t="s">
        <v>34</v>
      </c>
    </row>
    <row r="981" spans="1:14" x14ac:dyDescent="0.25">
      <c r="A981" s="92">
        <v>43185</v>
      </c>
      <c r="B981" s="97" t="s">
        <v>859</v>
      </c>
      <c r="C981" s="89" t="s">
        <v>21</v>
      </c>
      <c r="D981" s="29" t="s">
        <v>225</v>
      </c>
      <c r="E981" s="95"/>
      <c r="F981" s="95">
        <v>1500</v>
      </c>
      <c r="G981" s="107">
        <f t="shared" si="31"/>
        <v>2.8387800059046628</v>
      </c>
      <c r="H981" s="106">
        <v>528.39599999999996</v>
      </c>
      <c r="I981" s="96">
        <f t="shared" si="32"/>
        <v>11281247</v>
      </c>
      <c r="J981" s="97" t="s">
        <v>224</v>
      </c>
      <c r="K981" s="97" t="s">
        <v>24</v>
      </c>
      <c r="L981" s="29" t="s">
        <v>1004</v>
      </c>
      <c r="M981" s="89" t="s">
        <v>25</v>
      </c>
      <c r="N981" s="89" t="s">
        <v>26</v>
      </c>
    </row>
    <row r="982" spans="1:14" s="114" customFormat="1" x14ac:dyDescent="0.25">
      <c r="A982" s="92">
        <v>43185</v>
      </c>
      <c r="B982" s="29" t="s">
        <v>881</v>
      </c>
      <c r="C982" s="97" t="s">
        <v>179</v>
      </c>
      <c r="D982" s="29" t="s">
        <v>218</v>
      </c>
      <c r="E982" s="90"/>
      <c r="F982" s="87">
        <v>210000</v>
      </c>
      <c r="G982" s="107">
        <f t="shared" si="31"/>
        <v>397.42920082665279</v>
      </c>
      <c r="H982" s="106">
        <v>528.39599999999996</v>
      </c>
      <c r="I982" s="96">
        <f t="shared" si="32"/>
        <v>11071247</v>
      </c>
      <c r="J982" s="97" t="s">
        <v>253</v>
      </c>
      <c r="K982" s="29">
        <v>3593736</v>
      </c>
      <c r="L982" s="29" t="s">
        <v>1005</v>
      </c>
      <c r="M982" s="89" t="s">
        <v>25</v>
      </c>
      <c r="N982" s="89" t="s">
        <v>34</v>
      </c>
    </row>
    <row r="983" spans="1:14" s="114" customFormat="1" x14ac:dyDescent="0.25">
      <c r="A983" s="92">
        <v>43185</v>
      </c>
      <c r="B983" s="29" t="s">
        <v>882</v>
      </c>
      <c r="C983" s="97" t="s">
        <v>908</v>
      </c>
      <c r="D983" s="29" t="s">
        <v>53</v>
      </c>
      <c r="E983" s="90"/>
      <c r="F983" s="87">
        <v>3401</v>
      </c>
      <c r="G983" s="107">
        <f t="shared" si="31"/>
        <v>6.4364605333878382</v>
      </c>
      <c r="H983" s="106">
        <v>528.39599999999996</v>
      </c>
      <c r="I983" s="96">
        <f t="shared" si="32"/>
        <v>11067846</v>
      </c>
      <c r="J983" s="97" t="s">
        <v>253</v>
      </c>
      <c r="K983" s="29">
        <v>3593736</v>
      </c>
      <c r="L983" s="29" t="s">
        <v>1004</v>
      </c>
      <c r="M983" s="89" t="s">
        <v>25</v>
      </c>
      <c r="N983" s="89" t="s">
        <v>34</v>
      </c>
    </row>
    <row r="984" spans="1:14" s="114" customFormat="1" x14ac:dyDescent="0.25">
      <c r="A984" s="92">
        <v>43186</v>
      </c>
      <c r="B984" s="29" t="s">
        <v>956</v>
      </c>
      <c r="C984" s="89" t="s">
        <v>43</v>
      </c>
      <c r="D984" s="29" t="s">
        <v>225</v>
      </c>
      <c r="E984" s="87"/>
      <c r="F984" s="87">
        <v>90000</v>
      </c>
      <c r="G984" s="107">
        <f>+F984/H984</f>
        <v>170.32680035427975</v>
      </c>
      <c r="H984" s="106">
        <v>528.39599999999996</v>
      </c>
      <c r="I984" s="96">
        <f t="shared" si="32"/>
        <v>10977846</v>
      </c>
      <c r="J984" s="29" t="s">
        <v>231</v>
      </c>
      <c r="K984" s="99" t="s">
        <v>550</v>
      </c>
      <c r="L984" s="29" t="s">
        <v>1004</v>
      </c>
      <c r="M984" s="89" t="s">
        <v>25</v>
      </c>
      <c r="N984" s="89" t="s">
        <v>34</v>
      </c>
    </row>
    <row r="985" spans="1:14" s="114" customFormat="1" x14ac:dyDescent="0.25">
      <c r="A985" s="92">
        <v>43186</v>
      </c>
      <c r="B985" s="29" t="s">
        <v>311</v>
      </c>
      <c r="C985" s="29" t="s">
        <v>45</v>
      </c>
      <c r="D985" s="94" t="s">
        <v>22</v>
      </c>
      <c r="E985" s="87"/>
      <c r="F985" s="87">
        <v>109000</v>
      </c>
      <c r="G985" s="107">
        <f t="shared" si="31"/>
        <v>206.28468042907215</v>
      </c>
      <c r="H985" s="106">
        <v>528.39599999999996</v>
      </c>
      <c r="I985" s="96">
        <f t="shared" si="32"/>
        <v>10868846</v>
      </c>
      <c r="J985" s="29" t="s">
        <v>109</v>
      </c>
      <c r="K985" s="29">
        <v>11</v>
      </c>
      <c r="L985" s="29" t="s">
        <v>1005</v>
      </c>
      <c r="M985" s="89" t="s">
        <v>25</v>
      </c>
      <c r="N985" s="89" t="s">
        <v>34</v>
      </c>
    </row>
    <row r="986" spans="1:14" s="114" customFormat="1" x14ac:dyDescent="0.25">
      <c r="A986" s="92">
        <v>43186</v>
      </c>
      <c r="B986" s="29" t="s">
        <v>312</v>
      </c>
      <c r="C986" s="29" t="s">
        <v>45</v>
      </c>
      <c r="D986" s="94" t="s">
        <v>22</v>
      </c>
      <c r="E986" s="87"/>
      <c r="F986" s="87">
        <v>40000</v>
      </c>
      <c r="G986" s="107">
        <f t="shared" si="31"/>
        <v>75.700800157457664</v>
      </c>
      <c r="H986" s="106">
        <v>528.39599999999996</v>
      </c>
      <c r="I986" s="96">
        <f t="shared" si="32"/>
        <v>10828846</v>
      </c>
      <c r="J986" s="29" t="s">
        <v>109</v>
      </c>
      <c r="K986" s="29">
        <v>56193</v>
      </c>
      <c r="L986" s="29" t="s">
        <v>1005</v>
      </c>
      <c r="M986" s="89" t="s">
        <v>25</v>
      </c>
      <c r="N986" s="89" t="s">
        <v>34</v>
      </c>
    </row>
    <row r="987" spans="1:14" s="114" customFormat="1" x14ac:dyDescent="0.25">
      <c r="A987" s="92">
        <v>43186</v>
      </c>
      <c r="B987" s="29" t="s">
        <v>911</v>
      </c>
      <c r="C987" s="29" t="s">
        <v>33</v>
      </c>
      <c r="D987" s="94" t="s">
        <v>22</v>
      </c>
      <c r="E987" s="87"/>
      <c r="F987" s="87">
        <v>40000</v>
      </c>
      <c r="G987" s="107">
        <f t="shared" si="31"/>
        <v>75.700800157457664</v>
      </c>
      <c r="H987" s="106">
        <v>528.39599999999996</v>
      </c>
      <c r="I987" s="96">
        <f t="shared" si="32"/>
        <v>10788846</v>
      </c>
      <c r="J987" s="29" t="s">
        <v>109</v>
      </c>
      <c r="K987" s="29">
        <v>56193</v>
      </c>
      <c r="L987" s="29" t="s">
        <v>1005</v>
      </c>
      <c r="M987" s="89" t="s">
        <v>25</v>
      </c>
      <c r="N987" s="89" t="s">
        <v>34</v>
      </c>
    </row>
    <row r="988" spans="1:14" s="114" customFormat="1" x14ac:dyDescent="0.25">
      <c r="A988" s="92">
        <v>43186</v>
      </c>
      <c r="B988" s="29" t="s">
        <v>236</v>
      </c>
      <c r="C988" s="29" t="s">
        <v>237</v>
      </c>
      <c r="D988" s="29" t="s">
        <v>53</v>
      </c>
      <c r="E988" s="87"/>
      <c r="F988" s="87">
        <v>50000</v>
      </c>
      <c r="G988" s="107">
        <f t="shared" si="31"/>
        <v>94.626000196822091</v>
      </c>
      <c r="H988" s="106">
        <v>528.39599999999996</v>
      </c>
      <c r="I988" s="96">
        <f t="shared" si="32"/>
        <v>10738846</v>
      </c>
      <c r="J988" s="29" t="s">
        <v>109</v>
      </c>
      <c r="K988" s="29" t="s">
        <v>165</v>
      </c>
      <c r="L988" s="29" t="s">
        <v>1004</v>
      </c>
      <c r="M988" s="89" t="s">
        <v>25</v>
      </c>
      <c r="N988" s="89" t="s">
        <v>34</v>
      </c>
    </row>
    <row r="989" spans="1:14" x14ac:dyDescent="0.25">
      <c r="A989" s="92">
        <v>43186</v>
      </c>
      <c r="B989" s="29" t="s">
        <v>418</v>
      </c>
      <c r="C989" s="89" t="s">
        <v>21</v>
      </c>
      <c r="D989" s="94" t="s">
        <v>22</v>
      </c>
      <c r="E989" s="87"/>
      <c r="F989" s="87">
        <v>1000</v>
      </c>
      <c r="G989" s="107">
        <f t="shared" si="31"/>
        <v>1.8925200039364418</v>
      </c>
      <c r="H989" s="106">
        <v>528.39599999999996</v>
      </c>
      <c r="I989" s="96">
        <f t="shared" si="32"/>
        <v>10737846</v>
      </c>
      <c r="J989" s="29" t="s">
        <v>244</v>
      </c>
      <c r="K989" s="29" t="s">
        <v>24</v>
      </c>
      <c r="L989" s="29" t="s">
        <v>1005</v>
      </c>
      <c r="M989" s="89" t="s">
        <v>25</v>
      </c>
      <c r="N989" s="29" t="s">
        <v>26</v>
      </c>
    </row>
    <row r="990" spans="1:14" x14ac:dyDescent="0.25">
      <c r="A990" s="92">
        <v>43186</v>
      </c>
      <c r="B990" s="29" t="s">
        <v>421</v>
      </c>
      <c r="C990" s="89" t="s">
        <v>21</v>
      </c>
      <c r="D990" s="94" t="s">
        <v>22</v>
      </c>
      <c r="E990" s="87"/>
      <c r="F990" s="87">
        <v>1000</v>
      </c>
      <c r="G990" s="107">
        <f t="shared" si="31"/>
        <v>1.8925200039364418</v>
      </c>
      <c r="H990" s="106">
        <v>528.39599999999996</v>
      </c>
      <c r="I990" s="96">
        <f t="shared" si="32"/>
        <v>10736846</v>
      </c>
      <c r="J990" s="29" t="s">
        <v>244</v>
      </c>
      <c r="K990" s="29" t="s">
        <v>24</v>
      </c>
      <c r="L990" s="29" t="s">
        <v>1005</v>
      </c>
      <c r="M990" s="89" t="s">
        <v>25</v>
      </c>
      <c r="N990" s="29" t="s">
        <v>26</v>
      </c>
    </row>
    <row r="991" spans="1:14" x14ac:dyDescent="0.25">
      <c r="A991" s="92">
        <v>43186</v>
      </c>
      <c r="B991" s="29" t="s">
        <v>422</v>
      </c>
      <c r="C991" s="89" t="s">
        <v>21</v>
      </c>
      <c r="D991" s="94" t="s">
        <v>22</v>
      </c>
      <c r="E991" s="87"/>
      <c r="F991" s="87">
        <v>1000</v>
      </c>
      <c r="G991" s="107">
        <f t="shared" si="31"/>
        <v>1.8925200039364418</v>
      </c>
      <c r="H991" s="106">
        <v>528.39599999999996</v>
      </c>
      <c r="I991" s="96">
        <f t="shared" si="32"/>
        <v>10735846</v>
      </c>
      <c r="J991" s="29" t="s">
        <v>244</v>
      </c>
      <c r="K991" s="29" t="s">
        <v>24</v>
      </c>
      <c r="L991" s="29" t="s">
        <v>1005</v>
      </c>
      <c r="M991" s="89" t="s">
        <v>25</v>
      </c>
      <c r="N991" s="29" t="s">
        <v>26</v>
      </c>
    </row>
    <row r="992" spans="1:14" x14ac:dyDescent="0.25">
      <c r="A992" s="92">
        <v>43186</v>
      </c>
      <c r="B992" s="29" t="s">
        <v>349</v>
      </c>
      <c r="C992" s="29" t="s">
        <v>308</v>
      </c>
      <c r="D992" s="94" t="s">
        <v>22</v>
      </c>
      <c r="E992" s="87"/>
      <c r="F992" s="87">
        <v>1000</v>
      </c>
      <c r="G992" s="107">
        <f t="shared" si="31"/>
        <v>1.8925200039364418</v>
      </c>
      <c r="H992" s="106">
        <v>528.39599999999996</v>
      </c>
      <c r="I992" s="96">
        <f t="shared" si="32"/>
        <v>10734846</v>
      </c>
      <c r="J992" s="29" t="s">
        <v>244</v>
      </c>
      <c r="K992" s="29" t="s">
        <v>24</v>
      </c>
      <c r="L992" s="29" t="s">
        <v>1005</v>
      </c>
      <c r="M992" s="89" t="s">
        <v>25</v>
      </c>
      <c r="N992" s="29" t="s">
        <v>26</v>
      </c>
    </row>
    <row r="993" spans="1:14" x14ac:dyDescent="0.25">
      <c r="A993" s="92">
        <v>43186</v>
      </c>
      <c r="B993" s="29" t="s">
        <v>417</v>
      </c>
      <c r="C993" s="89" t="s">
        <v>21</v>
      </c>
      <c r="D993" s="94" t="s">
        <v>22</v>
      </c>
      <c r="E993" s="87"/>
      <c r="F993" s="87">
        <v>1000</v>
      </c>
      <c r="G993" s="107">
        <f t="shared" si="31"/>
        <v>1.8925200039364418</v>
      </c>
      <c r="H993" s="106">
        <v>528.39599999999996</v>
      </c>
      <c r="I993" s="96">
        <f t="shared" si="32"/>
        <v>10733846</v>
      </c>
      <c r="J993" s="29" t="s">
        <v>244</v>
      </c>
      <c r="K993" s="29" t="s">
        <v>24</v>
      </c>
      <c r="L993" s="29" t="s">
        <v>1005</v>
      </c>
      <c r="M993" s="89" t="s">
        <v>25</v>
      </c>
      <c r="N993" s="29" t="s">
        <v>26</v>
      </c>
    </row>
    <row r="994" spans="1:14" x14ac:dyDescent="0.25">
      <c r="A994" s="92">
        <v>43186</v>
      </c>
      <c r="B994" s="29" t="s">
        <v>551</v>
      </c>
      <c r="C994" s="89" t="s">
        <v>21</v>
      </c>
      <c r="D994" s="29" t="s">
        <v>225</v>
      </c>
      <c r="E994" s="87"/>
      <c r="F994" s="87">
        <v>2000</v>
      </c>
      <c r="G994" s="107">
        <f t="shared" si="31"/>
        <v>3.7850400078728836</v>
      </c>
      <c r="H994" s="106">
        <v>528.39599999999996</v>
      </c>
      <c r="I994" s="96">
        <f t="shared" si="32"/>
        <v>10731846</v>
      </c>
      <c r="J994" s="29" t="s">
        <v>231</v>
      </c>
      <c r="K994" s="94" t="s">
        <v>24</v>
      </c>
      <c r="L994" s="29" t="s">
        <v>1004</v>
      </c>
      <c r="M994" s="89" t="s">
        <v>25</v>
      </c>
      <c r="N994" s="89" t="s">
        <v>26</v>
      </c>
    </row>
    <row r="995" spans="1:14" x14ac:dyDescent="0.25">
      <c r="A995" s="92">
        <v>43186</v>
      </c>
      <c r="B995" s="29" t="s">
        <v>552</v>
      </c>
      <c r="C995" s="89" t="s">
        <v>21</v>
      </c>
      <c r="D995" s="29" t="s">
        <v>225</v>
      </c>
      <c r="E995" s="87"/>
      <c r="F995" s="87">
        <v>1000</v>
      </c>
      <c r="G995" s="107">
        <f t="shared" si="31"/>
        <v>1.8925200039364418</v>
      </c>
      <c r="H995" s="106">
        <v>528.39599999999996</v>
      </c>
      <c r="I995" s="96">
        <f t="shared" si="32"/>
        <v>10730846</v>
      </c>
      <c r="J995" s="29" t="s">
        <v>231</v>
      </c>
      <c r="K995" s="94" t="s">
        <v>24</v>
      </c>
      <c r="L995" s="29" t="s">
        <v>1004</v>
      </c>
      <c r="M995" s="89" t="s">
        <v>25</v>
      </c>
      <c r="N995" s="89" t="s">
        <v>26</v>
      </c>
    </row>
    <row r="996" spans="1:14" x14ac:dyDescent="0.25">
      <c r="A996" s="92">
        <v>43186</v>
      </c>
      <c r="B996" s="29" t="s">
        <v>553</v>
      </c>
      <c r="C996" s="89" t="s">
        <v>21</v>
      </c>
      <c r="D996" s="29" t="s">
        <v>225</v>
      </c>
      <c r="E996" s="87"/>
      <c r="F996" s="87">
        <v>8000</v>
      </c>
      <c r="G996" s="107">
        <f t="shared" si="31"/>
        <v>15.140160031491535</v>
      </c>
      <c r="H996" s="106">
        <v>528.39599999999996</v>
      </c>
      <c r="I996" s="96">
        <f t="shared" si="32"/>
        <v>10722846</v>
      </c>
      <c r="J996" s="29" t="s">
        <v>231</v>
      </c>
      <c r="K996" s="94" t="s">
        <v>24</v>
      </c>
      <c r="L996" s="29" t="s">
        <v>1004</v>
      </c>
      <c r="M996" s="89" t="s">
        <v>25</v>
      </c>
      <c r="N996" s="89" t="s">
        <v>26</v>
      </c>
    </row>
    <row r="997" spans="1:14" x14ac:dyDescent="0.25">
      <c r="A997" s="92">
        <v>43186</v>
      </c>
      <c r="B997" s="29" t="s">
        <v>554</v>
      </c>
      <c r="C997" s="89" t="s">
        <v>43</v>
      </c>
      <c r="D997" s="29" t="s">
        <v>225</v>
      </c>
      <c r="E997" s="87"/>
      <c r="F997" s="87">
        <v>70000</v>
      </c>
      <c r="G997" s="107">
        <f t="shared" si="31"/>
        <v>132.47640027555093</v>
      </c>
      <c r="H997" s="106">
        <v>528.39599999999996</v>
      </c>
      <c r="I997" s="96">
        <f t="shared" si="32"/>
        <v>10652846</v>
      </c>
      <c r="J997" s="29" t="s">
        <v>231</v>
      </c>
      <c r="K997" s="94" t="s">
        <v>24</v>
      </c>
      <c r="L997" s="29" t="s">
        <v>1004</v>
      </c>
      <c r="M997" s="89" t="s">
        <v>25</v>
      </c>
      <c r="N997" s="89" t="s">
        <v>26</v>
      </c>
    </row>
    <row r="998" spans="1:14" x14ac:dyDescent="0.25">
      <c r="A998" s="92">
        <v>43186</v>
      </c>
      <c r="B998" s="29" t="s">
        <v>555</v>
      </c>
      <c r="C998" s="89" t="s">
        <v>21</v>
      </c>
      <c r="D998" s="29" t="s">
        <v>225</v>
      </c>
      <c r="E998" s="87"/>
      <c r="F998" s="87">
        <v>1500</v>
      </c>
      <c r="G998" s="107">
        <f t="shared" si="31"/>
        <v>2.8387800059046628</v>
      </c>
      <c r="H998" s="106">
        <v>528.39599999999996</v>
      </c>
      <c r="I998" s="96">
        <f t="shared" si="32"/>
        <v>10651346</v>
      </c>
      <c r="J998" s="29" t="s">
        <v>231</v>
      </c>
      <c r="K998" s="94" t="s">
        <v>24</v>
      </c>
      <c r="L998" s="29" t="s">
        <v>1004</v>
      </c>
      <c r="M998" s="89" t="s">
        <v>25</v>
      </c>
      <c r="N998" s="89" t="s">
        <v>26</v>
      </c>
    </row>
    <row r="999" spans="1:14" x14ac:dyDescent="0.25">
      <c r="A999" s="92">
        <v>43186</v>
      </c>
      <c r="B999" s="89" t="s">
        <v>585</v>
      </c>
      <c r="C999" s="89" t="s">
        <v>21</v>
      </c>
      <c r="D999" s="89" t="s">
        <v>225</v>
      </c>
      <c r="E999" s="87"/>
      <c r="F999" s="87">
        <v>700</v>
      </c>
      <c r="G999" s="107">
        <f t="shared" si="31"/>
        <v>1.3247640027555092</v>
      </c>
      <c r="H999" s="106">
        <v>528.39599999999996</v>
      </c>
      <c r="I999" s="96">
        <f t="shared" si="32"/>
        <v>10650646</v>
      </c>
      <c r="J999" s="89" t="s">
        <v>556</v>
      </c>
      <c r="K999" s="89" t="s">
        <v>580</v>
      </c>
      <c r="L999" s="29" t="s">
        <v>1004</v>
      </c>
      <c r="M999" s="89" t="s">
        <v>25</v>
      </c>
      <c r="N999" s="29" t="s">
        <v>26</v>
      </c>
    </row>
    <row r="1000" spans="1:14" s="114" customFormat="1" x14ac:dyDescent="0.25">
      <c r="A1000" s="92">
        <v>43186</v>
      </c>
      <c r="B1000" s="89" t="s">
        <v>586</v>
      </c>
      <c r="C1000" s="89" t="s">
        <v>21</v>
      </c>
      <c r="D1000" s="89" t="s">
        <v>225</v>
      </c>
      <c r="E1000" s="87"/>
      <c r="F1000" s="87">
        <v>6000</v>
      </c>
      <c r="G1000" s="107">
        <f t="shared" si="31"/>
        <v>11.355120023618651</v>
      </c>
      <c r="H1000" s="106">
        <v>528.39599999999996</v>
      </c>
      <c r="I1000" s="96">
        <f t="shared" si="32"/>
        <v>10644646</v>
      </c>
      <c r="J1000" s="89" t="s">
        <v>556</v>
      </c>
      <c r="K1000" s="89">
        <v>191</v>
      </c>
      <c r="L1000" s="29" t="s">
        <v>1004</v>
      </c>
      <c r="M1000" s="89" t="s">
        <v>25</v>
      </c>
      <c r="N1000" s="29" t="s">
        <v>34</v>
      </c>
    </row>
    <row r="1001" spans="1:14" x14ac:dyDescent="0.25">
      <c r="A1001" s="92">
        <v>43186</v>
      </c>
      <c r="B1001" s="89" t="s">
        <v>587</v>
      </c>
      <c r="C1001" s="89" t="s">
        <v>21</v>
      </c>
      <c r="D1001" s="89" t="s">
        <v>225</v>
      </c>
      <c r="E1001" s="87"/>
      <c r="F1001" s="87">
        <v>2000</v>
      </c>
      <c r="G1001" s="107">
        <f t="shared" si="31"/>
        <v>3.7850400078728836</v>
      </c>
      <c r="H1001" s="106">
        <v>528.39599999999996</v>
      </c>
      <c r="I1001" s="96">
        <f t="shared" si="32"/>
        <v>10642646</v>
      </c>
      <c r="J1001" s="89" t="s">
        <v>556</v>
      </c>
      <c r="K1001" s="89" t="s">
        <v>580</v>
      </c>
      <c r="L1001" s="29" t="s">
        <v>1004</v>
      </c>
      <c r="M1001" s="89" t="s">
        <v>25</v>
      </c>
      <c r="N1001" s="29" t="s">
        <v>26</v>
      </c>
    </row>
    <row r="1002" spans="1:14" x14ac:dyDescent="0.25">
      <c r="A1002" s="92">
        <v>43186</v>
      </c>
      <c r="B1002" s="89" t="s">
        <v>588</v>
      </c>
      <c r="C1002" s="89" t="s">
        <v>43</v>
      </c>
      <c r="D1002" s="89" t="s">
        <v>225</v>
      </c>
      <c r="E1002" s="87"/>
      <c r="F1002" s="87">
        <v>77000</v>
      </c>
      <c r="G1002" s="107">
        <f t="shared" si="31"/>
        <v>145.72404030310602</v>
      </c>
      <c r="H1002" s="106">
        <v>528.39599999999996</v>
      </c>
      <c r="I1002" s="96">
        <f t="shared" si="32"/>
        <v>10565646</v>
      </c>
      <c r="J1002" s="89" t="s">
        <v>556</v>
      </c>
      <c r="K1002" s="89" t="s">
        <v>580</v>
      </c>
      <c r="L1002" s="29" t="s">
        <v>1004</v>
      </c>
      <c r="M1002" s="89" t="s">
        <v>25</v>
      </c>
      <c r="N1002" s="29" t="s">
        <v>26</v>
      </c>
    </row>
    <row r="1003" spans="1:14" x14ac:dyDescent="0.25">
      <c r="A1003" s="92">
        <v>43186</v>
      </c>
      <c r="B1003" s="29" t="s">
        <v>415</v>
      </c>
      <c r="C1003" s="89" t="s">
        <v>21</v>
      </c>
      <c r="D1003" s="29" t="s">
        <v>225</v>
      </c>
      <c r="E1003" s="90"/>
      <c r="F1003" s="87">
        <v>1000</v>
      </c>
      <c r="G1003" s="107">
        <f t="shared" si="31"/>
        <v>1.8925200039364418</v>
      </c>
      <c r="H1003" s="106">
        <v>528.39599999999996</v>
      </c>
      <c r="I1003" s="96">
        <f t="shared" si="32"/>
        <v>10564646</v>
      </c>
      <c r="J1003" s="29" t="s">
        <v>240</v>
      </c>
      <c r="K1003" s="29" t="s">
        <v>558</v>
      </c>
      <c r="L1003" s="29" t="s">
        <v>1004</v>
      </c>
      <c r="M1003" s="89" t="s">
        <v>25</v>
      </c>
      <c r="N1003" s="89" t="s">
        <v>26</v>
      </c>
    </row>
    <row r="1004" spans="1:14" x14ac:dyDescent="0.25">
      <c r="A1004" s="92">
        <v>43186</v>
      </c>
      <c r="B1004" s="29" t="s">
        <v>418</v>
      </c>
      <c r="C1004" s="89" t="s">
        <v>21</v>
      </c>
      <c r="D1004" s="29" t="s">
        <v>225</v>
      </c>
      <c r="E1004" s="90"/>
      <c r="F1004" s="87">
        <v>1000</v>
      </c>
      <c r="G1004" s="107">
        <f t="shared" si="31"/>
        <v>1.8925200039364418</v>
      </c>
      <c r="H1004" s="106">
        <v>528.39599999999996</v>
      </c>
      <c r="I1004" s="96">
        <f t="shared" si="32"/>
        <v>10563646</v>
      </c>
      <c r="J1004" s="29" t="s">
        <v>240</v>
      </c>
      <c r="K1004" s="29" t="s">
        <v>558</v>
      </c>
      <c r="L1004" s="29" t="s">
        <v>1004</v>
      </c>
      <c r="M1004" s="89" t="s">
        <v>25</v>
      </c>
      <c r="N1004" s="89" t="s">
        <v>26</v>
      </c>
    </row>
    <row r="1005" spans="1:14" x14ac:dyDescent="0.25">
      <c r="A1005" s="92">
        <v>43186</v>
      </c>
      <c r="B1005" s="29" t="s">
        <v>349</v>
      </c>
      <c r="C1005" s="29" t="s">
        <v>308</v>
      </c>
      <c r="D1005" s="29" t="s">
        <v>225</v>
      </c>
      <c r="E1005" s="90"/>
      <c r="F1005" s="87">
        <v>1000</v>
      </c>
      <c r="G1005" s="107">
        <f t="shared" si="31"/>
        <v>1.8925200039364418</v>
      </c>
      <c r="H1005" s="106">
        <v>528.39599999999996</v>
      </c>
      <c r="I1005" s="96">
        <f t="shared" si="32"/>
        <v>10562646</v>
      </c>
      <c r="J1005" s="29" t="s">
        <v>240</v>
      </c>
      <c r="K1005" s="29" t="s">
        <v>558</v>
      </c>
      <c r="L1005" s="29" t="s">
        <v>1004</v>
      </c>
      <c r="M1005" s="89" t="s">
        <v>25</v>
      </c>
      <c r="N1005" s="89" t="s">
        <v>26</v>
      </c>
    </row>
    <row r="1006" spans="1:14" x14ac:dyDescent="0.25">
      <c r="A1006" s="92">
        <v>43186</v>
      </c>
      <c r="B1006" s="29" t="s">
        <v>741</v>
      </c>
      <c r="C1006" s="89" t="s">
        <v>21</v>
      </c>
      <c r="D1006" s="29" t="s">
        <v>225</v>
      </c>
      <c r="E1006" s="90"/>
      <c r="F1006" s="87">
        <v>500</v>
      </c>
      <c r="G1006" s="107">
        <f t="shared" si="31"/>
        <v>0.94626000196822091</v>
      </c>
      <c r="H1006" s="106">
        <v>528.39599999999996</v>
      </c>
      <c r="I1006" s="96">
        <f t="shared" si="32"/>
        <v>10562146</v>
      </c>
      <c r="J1006" s="29" t="s">
        <v>240</v>
      </c>
      <c r="K1006" s="29" t="s">
        <v>558</v>
      </c>
      <c r="L1006" s="29" t="s">
        <v>1004</v>
      </c>
      <c r="M1006" s="89" t="s">
        <v>25</v>
      </c>
      <c r="N1006" s="89" t="s">
        <v>26</v>
      </c>
    </row>
    <row r="1007" spans="1:14" x14ac:dyDescent="0.25">
      <c r="A1007" s="92">
        <v>43186</v>
      </c>
      <c r="B1007" s="29" t="s">
        <v>742</v>
      </c>
      <c r="C1007" s="89" t="s">
        <v>21</v>
      </c>
      <c r="D1007" s="29" t="s">
        <v>225</v>
      </c>
      <c r="E1007" s="90"/>
      <c r="F1007" s="87">
        <v>1000</v>
      </c>
      <c r="G1007" s="107">
        <f t="shared" si="31"/>
        <v>1.8925200039364418</v>
      </c>
      <c r="H1007" s="106">
        <v>528.39599999999996</v>
      </c>
      <c r="I1007" s="96">
        <f t="shared" si="32"/>
        <v>10561146</v>
      </c>
      <c r="J1007" s="29" t="s">
        <v>240</v>
      </c>
      <c r="K1007" s="29" t="s">
        <v>558</v>
      </c>
      <c r="L1007" s="29" t="s">
        <v>1004</v>
      </c>
      <c r="M1007" s="89" t="s">
        <v>25</v>
      </c>
      <c r="N1007" s="89" t="s">
        <v>26</v>
      </c>
    </row>
    <row r="1008" spans="1:14" x14ac:dyDescent="0.25">
      <c r="A1008" s="92">
        <v>43186</v>
      </c>
      <c r="B1008" s="29" t="s">
        <v>743</v>
      </c>
      <c r="C1008" s="89" t="s">
        <v>21</v>
      </c>
      <c r="D1008" s="29" t="s">
        <v>225</v>
      </c>
      <c r="E1008" s="90"/>
      <c r="F1008" s="87">
        <v>1000</v>
      </c>
      <c r="G1008" s="107">
        <f t="shared" si="31"/>
        <v>1.8925200039364418</v>
      </c>
      <c r="H1008" s="106">
        <v>528.39599999999996</v>
      </c>
      <c r="I1008" s="96">
        <f t="shared" si="32"/>
        <v>10560146</v>
      </c>
      <c r="J1008" s="29" t="s">
        <v>240</v>
      </c>
      <c r="K1008" s="29" t="s">
        <v>558</v>
      </c>
      <c r="L1008" s="29" t="s">
        <v>1004</v>
      </c>
      <c r="M1008" s="89" t="s">
        <v>25</v>
      </c>
      <c r="N1008" s="89" t="s">
        <v>26</v>
      </c>
    </row>
    <row r="1009" spans="1:14" x14ac:dyDescent="0.25">
      <c r="A1009" s="92">
        <v>43186</v>
      </c>
      <c r="B1009" s="29" t="s">
        <v>744</v>
      </c>
      <c r="C1009" s="89" t="s">
        <v>21</v>
      </c>
      <c r="D1009" s="29" t="s">
        <v>225</v>
      </c>
      <c r="E1009" s="90"/>
      <c r="F1009" s="87">
        <v>1000</v>
      </c>
      <c r="G1009" s="107">
        <f t="shared" si="31"/>
        <v>1.8925200039364418</v>
      </c>
      <c r="H1009" s="106">
        <v>528.39599999999996</v>
      </c>
      <c r="I1009" s="96">
        <f t="shared" si="32"/>
        <v>10559146</v>
      </c>
      <c r="J1009" s="29" t="s">
        <v>240</v>
      </c>
      <c r="K1009" s="29" t="s">
        <v>558</v>
      </c>
      <c r="L1009" s="29" t="s">
        <v>1004</v>
      </c>
      <c r="M1009" s="89" t="s">
        <v>25</v>
      </c>
      <c r="N1009" s="89" t="s">
        <v>26</v>
      </c>
    </row>
    <row r="1010" spans="1:14" x14ac:dyDescent="0.25">
      <c r="A1010" s="92">
        <v>43186</v>
      </c>
      <c r="B1010" s="29" t="s">
        <v>745</v>
      </c>
      <c r="C1010" s="89" t="s">
        <v>626</v>
      </c>
      <c r="D1010" s="29" t="s">
        <v>53</v>
      </c>
      <c r="E1010" s="90"/>
      <c r="F1010" s="87">
        <v>1500</v>
      </c>
      <c r="G1010" s="107">
        <f t="shared" si="31"/>
        <v>2.8387800059046628</v>
      </c>
      <c r="H1010" s="106">
        <v>528.39599999999996</v>
      </c>
      <c r="I1010" s="96">
        <f t="shared" si="32"/>
        <v>10557646</v>
      </c>
      <c r="J1010" s="29" t="s">
        <v>240</v>
      </c>
      <c r="K1010" s="29" t="s">
        <v>558</v>
      </c>
      <c r="L1010" s="29" t="s">
        <v>1004</v>
      </c>
      <c r="M1010" s="89" t="s">
        <v>25</v>
      </c>
      <c r="N1010" s="89" t="s">
        <v>26</v>
      </c>
    </row>
    <row r="1011" spans="1:14" x14ac:dyDescent="0.25">
      <c r="A1011" s="92">
        <v>43186</v>
      </c>
      <c r="B1011" s="29" t="s">
        <v>746</v>
      </c>
      <c r="C1011" s="89" t="s">
        <v>21</v>
      </c>
      <c r="D1011" s="29" t="s">
        <v>225</v>
      </c>
      <c r="E1011" s="90"/>
      <c r="F1011" s="87">
        <v>500</v>
      </c>
      <c r="G1011" s="107">
        <f t="shared" si="31"/>
        <v>0.94626000196822091</v>
      </c>
      <c r="H1011" s="106">
        <v>528.39599999999996</v>
      </c>
      <c r="I1011" s="96">
        <f t="shared" si="32"/>
        <v>10557146</v>
      </c>
      <c r="J1011" s="29" t="s">
        <v>240</v>
      </c>
      <c r="K1011" s="29" t="s">
        <v>558</v>
      </c>
      <c r="L1011" s="29" t="s">
        <v>1004</v>
      </c>
      <c r="M1011" s="89" t="s">
        <v>25</v>
      </c>
      <c r="N1011" s="89" t="s">
        <v>26</v>
      </c>
    </row>
    <row r="1012" spans="1:14" x14ac:dyDescent="0.25">
      <c r="A1012" s="92">
        <v>43186</v>
      </c>
      <c r="B1012" s="29" t="s">
        <v>747</v>
      </c>
      <c r="C1012" s="89" t="s">
        <v>21</v>
      </c>
      <c r="D1012" s="29" t="s">
        <v>225</v>
      </c>
      <c r="E1012" s="90"/>
      <c r="F1012" s="87">
        <v>500</v>
      </c>
      <c r="G1012" s="107">
        <f t="shared" si="31"/>
        <v>0.94626000196822091</v>
      </c>
      <c r="H1012" s="106">
        <v>528.39599999999996</v>
      </c>
      <c r="I1012" s="96">
        <f t="shared" si="32"/>
        <v>10556646</v>
      </c>
      <c r="J1012" s="29" t="s">
        <v>240</v>
      </c>
      <c r="K1012" s="29" t="s">
        <v>558</v>
      </c>
      <c r="L1012" s="29" t="s">
        <v>1004</v>
      </c>
      <c r="M1012" s="89" t="s">
        <v>25</v>
      </c>
      <c r="N1012" s="89" t="s">
        <v>26</v>
      </c>
    </row>
    <row r="1013" spans="1:14" x14ac:dyDescent="0.25">
      <c r="A1013" s="92">
        <v>43186</v>
      </c>
      <c r="B1013" s="29" t="s">
        <v>345</v>
      </c>
      <c r="C1013" s="89" t="s">
        <v>21</v>
      </c>
      <c r="D1013" s="94" t="s">
        <v>22</v>
      </c>
      <c r="E1013" s="87"/>
      <c r="F1013" s="87">
        <v>1000</v>
      </c>
      <c r="G1013" s="107">
        <f t="shared" si="31"/>
        <v>1.8925200039364418</v>
      </c>
      <c r="H1013" s="106">
        <v>528.39599999999996</v>
      </c>
      <c r="I1013" s="96">
        <f t="shared" si="32"/>
        <v>10555646</v>
      </c>
      <c r="J1013" s="29" t="s">
        <v>251</v>
      </c>
      <c r="K1013" s="29" t="s">
        <v>24</v>
      </c>
      <c r="L1013" s="29" t="s">
        <v>1005</v>
      </c>
      <c r="M1013" s="89" t="s">
        <v>25</v>
      </c>
      <c r="N1013" s="89" t="s">
        <v>26</v>
      </c>
    </row>
    <row r="1014" spans="1:14" x14ac:dyDescent="0.25">
      <c r="A1014" s="92">
        <v>43186</v>
      </c>
      <c r="B1014" s="29" t="s">
        <v>811</v>
      </c>
      <c r="C1014" s="89" t="s">
        <v>21</v>
      </c>
      <c r="D1014" s="94" t="s">
        <v>22</v>
      </c>
      <c r="E1014" s="87"/>
      <c r="F1014" s="87">
        <v>1000</v>
      </c>
      <c r="G1014" s="107">
        <f t="shared" si="31"/>
        <v>1.8925200039364418</v>
      </c>
      <c r="H1014" s="106">
        <v>528.39599999999996</v>
      </c>
      <c r="I1014" s="96">
        <f t="shared" si="32"/>
        <v>10554646</v>
      </c>
      <c r="J1014" s="29" t="s">
        <v>251</v>
      </c>
      <c r="K1014" s="29" t="s">
        <v>24</v>
      </c>
      <c r="L1014" s="29" t="s">
        <v>1005</v>
      </c>
      <c r="M1014" s="89" t="s">
        <v>25</v>
      </c>
      <c r="N1014" s="89" t="s">
        <v>26</v>
      </c>
    </row>
    <row r="1015" spans="1:14" x14ac:dyDescent="0.25">
      <c r="A1015" s="92">
        <v>43186</v>
      </c>
      <c r="B1015" s="29" t="s">
        <v>349</v>
      </c>
      <c r="C1015" s="29" t="s">
        <v>308</v>
      </c>
      <c r="D1015" s="94" t="s">
        <v>22</v>
      </c>
      <c r="E1015" s="87"/>
      <c r="F1015" s="87">
        <v>1000</v>
      </c>
      <c r="G1015" s="107">
        <f t="shared" si="31"/>
        <v>1.8925200039364418</v>
      </c>
      <c r="H1015" s="106">
        <v>528.39599999999996</v>
      </c>
      <c r="I1015" s="96">
        <f t="shared" si="32"/>
        <v>10553646</v>
      </c>
      <c r="J1015" s="29" t="s">
        <v>251</v>
      </c>
      <c r="K1015" s="29" t="s">
        <v>24</v>
      </c>
      <c r="L1015" s="29" t="s">
        <v>1005</v>
      </c>
      <c r="M1015" s="89" t="s">
        <v>25</v>
      </c>
      <c r="N1015" s="89" t="s">
        <v>26</v>
      </c>
    </row>
    <row r="1016" spans="1:14" x14ac:dyDescent="0.25">
      <c r="A1016" s="92">
        <v>43186</v>
      </c>
      <c r="B1016" s="29" t="s">
        <v>350</v>
      </c>
      <c r="C1016" s="89" t="s">
        <v>21</v>
      </c>
      <c r="D1016" s="94" t="s">
        <v>22</v>
      </c>
      <c r="E1016" s="87"/>
      <c r="F1016" s="87">
        <v>1000</v>
      </c>
      <c r="G1016" s="107">
        <f t="shared" si="31"/>
        <v>1.8925200039364418</v>
      </c>
      <c r="H1016" s="106">
        <v>528.39599999999996</v>
      </c>
      <c r="I1016" s="96">
        <f t="shared" si="32"/>
        <v>10552646</v>
      </c>
      <c r="J1016" s="29" t="s">
        <v>251</v>
      </c>
      <c r="K1016" s="29" t="s">
        <v>24</v>
      </c>
      <c r="L1016" s="29" t="s">
        <v>1005</v>
      </c>
      <c r="M1016" s="89" t="s">
        <v>25</v>
      </c>
      <c r="N1016" s="89" t="s">
        <v>26</v>
      </c>
    </row>
    <row r="1017" spans="1:14" x14ac:dyDescent="0.25">
      <c r="A1017" s="92">
        <v>43187</v>
      </c>
      <c r="B1017" s="29" t="s">
        <v>313</v>
      </c>
      <c r="C1017" s="89" t="s">
        <v>21</v>
      </c>
      <c r="D1017" s="29" t="s">
        <v>219</v>
      </c>
      <c r="E1017" s="87"/>
      <c r="F1017" s="87">
        <v>2000</v>
      </c>
      <c r="G1017" s="107">
        <f t="shared" si="31"/>
        <v>3.7850400078728836</v>
      </c>
      <c r="H1017" s="106">
        <v>528.39599999999996</v>
      </c>
      <c r="I1017" s="96">
        <f t="shared" si="32"/>
        <v>10550646</v>
      </c>
      <c r="J1017" s="29" t="s">
        <v>109</v>
      </c>
      <c r="K1017" s="29" t="s">
        <v>24</v>
      </c>
      <c r="L1017" s="29" t="s">
        <v>1005</v>
      </c>
      <c r="M1017" s="89" t="s">
        <v>25</v>
      </c>
      <c r="N1017" s="89" t="s">
        <v>26</v>
      </c>
    </row>
    <row r="1018" spans="1:14" x14ac:dyDescent="0.25">
      <c r="A1018" s="92">
        <v>43187</v>
      </c>
      <c r="B1018" s="29" t="s">
        <v>327</v>
      </c>
      <c r="C1018" s="89" t="s">
        <v>21</v>
      </c>
      <c r="D1018" s="94" t="s">
        <v>22</v>
      </c>
      <c r="E1018" s="87"/>
      <c r="F1018" s="87">
        <v>1500</v>
      </c>
      <c r="G1018" s="107">
        <f t="shared" si="31"/>
        <v>2.8387800059046628</v>
      </c>
      <c r="H1018" s="106">
        <v>528.39599999999996</v>
      </c>
      <c r="I1018" s="96">
        <f t="shared" si="32"/>
        <v>10549146</v>
      </c>
      <c r="J1018" s="29" t="s">
        <v>310</v>
      </c>
      <c r="K1018" s="29" t="s">
        <v>24</v>
      </c>
      <c r="L1018" s="29" t="s">
        <v>1005</v>
      </c>
      <c r="M1018" s="89" t="s">
        <v>25</v>
      </c>
      <c r="N1018" s="29" t="s">
        <v>26</v>
      </c>
    </row>
    <row r="1019" spans="1:14" x14ac:dyDescent="0.25">
      <c r="A1019" s="92">
        <v>43187</v>
      </c>
      <c r="B1019" s="29" t="s">
        <v>328</v>
      </c>
      <c r="C1019" s="89" t="s">
        <v>21</v>
      </c>
      <c r="D1019" s="94" t="s">
        <v>22</v>
      </c>
      <c r="E1019" s="87"/>
      <c r="F1019" s="87">
        <v>700</v>
      </c>
      <c r="G1019" s="107">
        <f t="shared" si="31"/>
        <v>1.3247640027555092</v>
      </c>
      <c r="H1019" s="106">
        <v>528.39599999999996</v>
      </c>
      <c r="I1019" s="96">
        <f t="shared" si="32"/>
        <v>10548446</v>
      </c>
      <c r="J1019" s="29" t="s">
        <v>310</v>
      </c>
      <c r="K1019" s="29" t="s">
        <v>24</v>
      </c>
      <c r="L1019" s="29" t="s">
        <v>1005</v>
      </c>
      <c r="M1019" s="89" t="s">
        <v>25</v>
      </c>
      <c r="N1019" s="29" t="s">
        <v>26</v>
      </c>
    </row>
    <row r="1020" spans="1:14" x14ac:dyDescent="0.25">
      <c r="A1020" s="92">
        <v>43187</v>
      </c>
      <c r="B1020" s="29" t="s">
        <v>329</v>
      </c>
      <c r="C1020" s="89" t="s">
        <v>21</v>
      </c>
      <c r="D1020" s="94" t="s">
        <v>22</v>
      </c>
      <c r="E1020" s="87"/>
      <c r="F1020" s="87">
        <v>1000</v>
      </c>
      <c r="G1020" s="107">
        <f t="shared" si="31"/>
        <v>1.8925200039364418</v>
      </c>
      <c r="H1020" s="106">
        <v>528.39599999999996</v>
      </c>
      <c r="I1020" s="96">
        <f t="shared" si="32"/>
        <v>10547446</v>
      </c>
      <c r="J1020" s="29" t="s">
        <v>310</v>
      </c>
      <c r="K1020" s="29" t="s">
        <v>24</v>
      </c>
      <c r="L1020" s="29" t="s">
        <v>1005</v>
      </c>
      <c r="M1020" s="89" t="s">
        <v>25</v>
      </c>
      <c r="N1020" s="29" t="s">
        <v>26</v>
      </c>
    </row>
    <row r="1021" spans="1:14" x14ac:dyDescent="0.25">
      <c r="A1021" s="92">
        <v>43187</v>
      </c>
      <c r="B1021" s="29" t="s">
        <v>330</v>
      </c>
      <c r="C1021" s="89" t="s">
        <v>21</v>
      </c>
      <c r="D1021" s="94" t="s">
        <v>22</v>
      </c>
      <c r="E1021" s="87"/>
      <c r="F1021" s="87">
        <v>1000</v>
      </c>
      <c r="G1021" s="107">
        <f t="shared" si="31"/>
        <v>1.8925200039364418</v>
      </c>
      <c r="H1021" s="106">
        <v>528.39599999999996</v>
      </c>
      <c r="I1021" s="96">
        <f t="shared" si="32"/>
        <v>10546446</v>
      </c>
      <c r="J1021" s="29" t="s">
        <v>310</v>
      </c>
      <c r="K1021" s="29" t="s">
        <v>24</v>
      </c>
      <c r="L1021" s="29" t="s">
        <v>1005</v>
      </c>
      <c r="M1021" s="89" t="s">
        <v>25</v>
      </c>
      <c r="N1021" s="29" t="s">
        <v>26</v>
      </c>
    </row>
    <row r="1022" spans="1:14" x14ac:dyDescent="0.25">
      <c r="A1022" s="92">
        <v>43187</v>
      </c>
      <c r="B1022" s="29" t="s">
        <v>331</v>
      </c>
      <c r="C1022" s="89" t="s">
        <v>21</v>
      </c>
      <c r="D1022" s="94" t="s">
        <v>22</v>
      </c>
      <c r="E1022" s="87"/>
      <c r="F1022" s="87">
        <v>1000</v>
      </c>
      <c r="G1022" s="107">
        <f t="shared" si="31"/>
        <v>1.8925200039364418</v>
      </c>
      <c r="H1022" s="106">
        <v>528.39599999999996</v>
      </c>
      <c r="I1022" s="96">
        <f t="shared" si="32"/>
        <v>10545446</v>
      </c>
      <c r="J1022" s="29" t="s">
        <v>310</v>
      </c>
      <c r="K1022" s="29" t="s">
        <v>24</v>
      </c>
      <c r="L1022" s="29" t="s">
        <v>1005</v>
      </c>
      <c r="M1022" s="89" t="s">
        <v>25</v>
      </c>
      <c r="N1022" s="29" t="s">
        <v>26</v>
      </c>
    </row>
    <row r="1023" spans="1:14" x14ac:dyDescent="0.25">
      <c r="A1023" s="92">
        <v>43187</v>
      </c>
      <c r="B1023" s="29" t="s">
        <v>418</v>
      </c>
      <c r="C1023" s="89" t="s">
        <v>21</v>
      </c>
      <c r="D1023" s="94" t="s">
        <v>22</v>
      </c>
      <c r="E1023" s="87"/>
      <c r="F1023" s="87">
        <v>1000</v>
      </c>
      <c r="G1023" s="107">
        <f t="shared" si="31"/>
        <v>1.8925200039364418</v>
      </c>
      <c r="H1023" s="106">
        <v>528.39599999999996</v>
      </c>
      <c r="I1023" s="96">
        <f t="shared" si="32"/>
        <v>10544446</v>
      </c>
      <c r="J1023" s="29" t="s">
        <v>244</v>
      </c>
      <c r="K1023" s="29" t="s">
        <v>24</v>
      </c>
      <c r="L1023" s="29" t="s">
        <v>1005</v>
      </c>
      <c r="M1023" s="89" t="s">
        <v>25</v>
      </c>
      <c r="N1023" s="29" t="s">
        <v>26</v>
      </c>
    </row>
    <row r="1024" spans="1:14" x14ac:dyDescent="0.25">
      <c r="A1024" s="92">
        <v>43187</v>
      </c>
      <c r="B1024" s="29" t="s">
        <v>425</v>
      </c>
      <c r="C1024" s="89" t="s">
        <v>21</v>
      </c>
      <c r="D1024" s="94" t="s">
        <v>22</v>
      </c>
      <c r="E1024" s="87"/>
      <c r="F1024" s="87">
        <v>1000</v>
      </c>
      <c r="G1024" s="107">
        <f t="shared" si="31"/>
        <v>1.8925200039364418</v>
      </c>
      <c r="H1024" s="106">
        <v>528.39599999999996</v>
      </c>
      <c r="I1024" s="96">
        <f t="shared" si="32"/>
        <v>10543446</v>
      </c>
      <c r="J1024" s="29" t="s">
        <v>244</v>
      </c>
      <c r="K1024" s="29" t="s">
        <v>24</v>
      </c>
      <c r="L1024" s="29" t="s">
        <v>1005</v>
      </c>
      <c r="M1024" s="89" t="s">
        <v>25</v>
      </c>
      <c r="N1024" s="29" t="s">
        <v>26</v>
      </c>
    </row>
    <row r="1025" spans="1:14" x14ac:dyDescent="0.25">
      <c r="A1025" s="92">
        <v>43187</v>
      </c>
      <c r="B1025" s="29" t="s">
        <v>426</v>
      </c>
      <c r="C1025" s="89" t="s">
        <v>21</v>
      </c>
      <c r="D1025" s="94" t="s">
        <v>22</v>
      </c>
      <c r="E1025" s="87"/>
      <c r="F1025" s="87">
        <v>1000</v>
      </c>
      <c r="G1025" s="107">
        <f t="shared" si="31"/>
        <v>1.8925200039364418</v>
      </c>
      <c r="H1025" s="106">
        <v>528.39599999999996</v>
      </c>
      <c r="I1025" s="96">
        <f t="shared" si="32"/>
        <v>10542446</v>
      </c>
      <c r="J1025" s="29" t="s">
        <v>244</v>
      </c>
      <c r="K1025" s="29" t="s">
        <v>24</v>
      </c>
      <c r="L1025" s="29" t="s">
        <v>1005</v>
      </c>
      <c r="M1025" s="89" t="s">
        <v>25</v>
      </c>
      <c r="N1025" s="29" t="s">
        <v>26</v>
      </c>
    </row>
    <row r="1026" spans="1:14" x14ac:dyDescent="0.25">
      <c r="A1026" s="92">
        <v>43187</v>
      </c>
      <c r="B1026" s="29" t="s">
        <v>427</v>
      </c>
      <c r="C1026" s="29" t="s">
        <v>308</v>
      </c>
      <c r="D1026" s="94" t="s">
        <v>22</v>
      </c>
      <c r="E1026" s="87"/>
      <c r="F1026" s="87">
        <v>1000</v>
      </c>
      <c r="G1026" s="107">
        <f t="shared" si="31"/>
        <v>1.8925200039364418</v>
      </c>
      <c r="H1026" s="106">
        <v>528.39599999999996</v>
      </c>
      <c r="I1026" s="96">
        <f t="shared" si="32"/>
        <v>10541446</v>
      </c>
      <c r="J1026" s="29" t="s">
        <v>244</v>
      </c>
      <c r="K1026" s="29" t="s">
        <v>24</v>
      </c>
      <c r="L1026" s="29" t="s">
        <v>1005</v>
      </c>
      <c r="M1026" s="89" t="s">
        <v>25</v>
      </c>
      <c r="N1026" s="29" t="s">
        <v>26</v>
      </c>
    </row>
    <row r="1027" spans="1:14" x14ac:dyDescent="0.25">
      <c r="A1027" s="92">
        <v>43187</v>
      </c>
      <c r="B1027" s="29" t="s">
        <v>417</v>
      </c>
      <c r="C1027" s="89" t="s">
        <v>21</v>
      </c>
      <c r="D1027" s="94" t="s">
        <v>22</v>
      </c>
      <c r="E1027" s="87"/>
      <c r="F1027" s="87">
        <v>1000</v>
      </c>
      <c r="G1027" s="107">
        <f t="shared" si="31"/>
        <v>1.8925200039364418</v>
      </c>
      <c r="H1027" s="106">
        <v>528.39599999999996</v>
      </c>
      <c r="I1027" s="96">
        <f t="shared" si="32"/>
        <v>10540446</v>
      </c>
      <c r="J1027" s="29" t="s">
        <v>244</v>
      </c>
      <c r="K1027" s="29" t="s">
        <v>24</v>
      </c>
      <c r="L1027" s="29" t="s">
        <v>1005</v>
      </c>
      <c r="M1027" s="89" t="s">
        <v>25</v>
      </c>
      <c r="N1027" s="29" t="s">
        <v>26</v>
      </c>
    </row>
    <row r="1028" spans="1:14" x14ac:dyDescent="0.25">
      <c r="A1028" s="92">
        <v>43187</v>
      </c>
      <c r="B1028" s="29" t="s">
        <v>623</v>
      </c>
      <c r="C1028" s="89" t="s">
        <v>21</v>
      </c>
      <c r="D1028" s="29" t="s">
        <v>225</v>
      </c>
      <c r="E1028" s="87"/>
      <c r="F1028" s="88">
        <v>4000</v>
      </c>
      <c r="G1028" s="107">
        <f t="shared" si="31"/>
        <v>7.5700800157457673</v>
      </c>
      <c r="H1028" s="106">
        <v>528.39599999999996</v>
      </c>
      <c r="I1028" s="96">
        <f t="shared" si="32"/>
        <v>10536446</v>
      </c>
      <c r="J1028" s="29" t="s">
        <v>228</v>
      </c>
      <c r="K1028" s="29" t="s">
        <v>24</v>
      </c>
      <c r="L1028" s="29" t="s">
        <v>1004</v>
      </c>
      <c r="M1028" s="89" t="s">
        <v>25</v>
      </c>
      <c r="N1028" s="29" t="s">
        <v>590</v>
      </c>
    </row>
    <row r="1029" spans="1:14" s="114" customFormat="1" x14ac:dyDescent="0.25">
      <c r="A1029" s="92">
        <v>43187</v>
      </c>
      <c r="B1029" s="29" t="s">
        <v>910</v>
      </c>
      <c r="C1029" s="29" t="s">
        <v>611</v>
      </c>
      <c r="D1029" s="29" t="s">
        <v>53</v>
      </c>
      <c r="E1029" s="87"/>
      <c r="F1029" s="88">
        <v>59200</v>
      </c>
      <c r="G1029" s="107">
        <f t="shared" si="31"/>
        <v>112.03718423303735</v>
      </c>
      <c r="H1029" s="106">
        <v>528.39599999999996</v>
      </c>
      <c r="I1029" s="96">
        <f t="shared" si="32"/>
        <v>10477246</v>
      </c>
      <c r="J1029" s="29" t="s">
        <v>228</v>
      </c>
      <c r="K1029" s="29" t="s">
        <v>624</v>
      </c>
      <c r="L1029" s="29" t="s">
        <v>1004</v>
      </c>
      <c r="M1029" s="89" t="s">
        <v>25</v>
      </c>
      <c r="N1029" s="29" t="s">
        <v>34</v>
      </c>
    </row>
    <row r="1030" spans="1:14" x14ac:dyDescent="0.25">
      <c r="A1030" s="92">
        <v>43187</v>
      </c>
      <c r="B1030" s="29" t="s">
        <v>415</v>
      </c>
      <c r="C1030" s="89" t="s">
        <v>21</v>
      </c>
      <c r="D1030" s="29" t="s">
        <v>225</v>
      </c>
      <c r="E1030" s="90"/>
      <c r="F1030" s="87">
        <v>1000</v>
      </c>
      <c r="G1030" s="107">
        <f t="shared" si="31"/>
        <v>1.8925200039364418</v>
      </c>
      <c r="H1030" s="106">
        <v>528.39599999999996</v>
      </c>
      <c r="I1030" s="96">
        <f t="shared" si="32"/>
        <v>10476246</v>
      </c>
      <c r="J1030" s="29" t="s">
        <v>240</v>
      </c>
      <c r="K1030" s="29" t="s">
        <v>558</v>
      </c>
      <c r="L1030" s="29" t="s">
        <v>1004</v>
      </c>
      <c r="M1030" s="89" t="s">
        <v>25</v>
      </c>
      <c r="N1030" s="89" t="s">
        <v>26</v>
      </c>
    </row>
    <row r="1031" spans="1:14" x14ac:dyDescent="0.25">
      <c r="A1031" s="92">
        <v>43187</v>
      </c>
      <c r="B1031" s="29" t="s">
        <v>418</v>
      </c>
      <c r="C1031" s="89" t="s">
        <v>21</v>
      </c>
      <c r="D1031" s="29" t="s">
        <v>225</v>
      </c>
      <c r="E1031" s="90"/>
      <c r="F1031" s="87">
        <v>1000</v>
      </c>
      <c r="G1031" s="107">
        <f t="shared" si="31"/>
        <v>1.8925200039364418</v>
      </c>
      <c r="H1031" s="106">
        <v>528.39599999999996</v>
      </c>
      <c r="I1031" s="96">
        <f t="shared" si="32"/>
        <v>10475246</v>
      </c>
      <c r="J1031" s="29" t="s">
        <v>240</v>
      </c>
      <c r="K1031" s="29" t="s">
        <v>558</v>
      </c>
      <c r="L1031" s="29" t="s">
        <v>1004</v>
      </c>
      <c r="M1031" s="89" t="s">
        <v>25</v>
      </c>
      <c r="N1031" s="89" t="s">
        <v>26</v>
      </c>
    </row>
    <row r="1032" spans="1:14" x14ac:dyDescent="0.25">
      <c r="A1032" s="92">
        <v>43187</v>
      </c>
      <c r="B1032" s="29" t="s">
        <v>349</v>
      </c>
      <c r="C1032" s="29" t="s">
        <v>308</v>
      </c>
      <c r="D1032" s="29" t="s">
        <v>225</v>
      </c>
      <c r="E1032" s="90"/>
      <c r="F1032" s="87">
        <v>1000</v>
      </c>
      <c r="G1032" s="107">
        <f t="shared" si="31"/>
        <v>1.8925200039364418</v>
      </c>
      <c r="H1032" s="106">
        <v>528.39599999999996</v>
      </c>
      <c r="I1032" s="96">
        <f t="shared" si="32"/>
        <v>10474246</v>
      </c>
      <c r="J1032" s="29" t="s">
        <v>240</v>
      </c>
      <c r="K1032" s="29" t="s">
        <v>558</v>
      </c>
      <c r="L1032" s="29" t="s">
        <v>1004</v>
      </c>
      <c r="M1032" s="89" t="s">
        <v>25</v>
      </c>
      <c r="N1032" s="89" t="s">
        <v>26</v>
      </c>
    </row>
    <row r="1033" spans="1:14" x14ac:dyDescent="0.25">
      <c r="A1033" s="92">
        <v>43187</v>
      </c>
      <c r="B1033" s="29" t="s">
        <v>748</v>
      </c>
      <c r="C1033" s="89" t="s">
        <v>626</v>
      </c>
      <c r="D1033" s="29" t="s">
        <v>53</v>
      </c>
      <c r="E1033" s="90"/>
      <c r="F1033" s="87">
        <v>3000</v>
      </c>
      <c r="G1033" s="107">
        <f t="shared" si="31"/>
        <v>5.6775600118093257</v>
      </c>
      <c r="H1033" s="106">
        <v>528.39599999999996</v>
      </c>
      <c r="I1033" s="96">
        <f t="shared" si="32"/>
        <v>10471246</v>
      </c>
      <c r="J1033" s="29" t="s">
        <v>240</v>
      </c>
      <c r="K1033" s="29" t="s">
        <v>558</v>
      </c>
      <c r="L1033" s="29" t="s">
        <v>1004</v>
      </c>
      <c r="M1033" s="89" t="s">
        <v>25</v>
      </c>
      <c r="N1033" s="89" t="s">
        <v>26</v>
      </c>
    </row>
    <row r="1034" spans="1:14" x14ac:dyDescent="0.25">
      <c r="A1034" s="92">
        <v>43187</v>
      </c>
      <c r="B1034" s="29" t="s">
        <v>746</v>
      </c>
      <c r="C1034" s="89" t="s">
        <v>21</v>
      </c>
      <c r="D1034" s="29" t="s">
        <v>225</v>
      </c>
      <c r="E1034" s="90"/>
      <c r="F1034" s="87">
        <v>500</v>
      </c>
      <c r="G1034" s="107">
        <f t="shared" si="31"/>
        <v>0.94626000196822091</v>
      </c>
      <c r="H1034" s="106">
        <v>528.39599999999996</v>
      </c>
      <c r="I1034" s="96">
        <f t="shared" si="32"/>
        <v>10470746</v>
      </c>
      <c r="J1034" s="29" t="s">
        <v>240</v>
      </c>
      <c r="K1034" s="29" t="s">
        <v>558</v>
      </c>
      <c r="L1034" s="29" t="s">
        <v>1004</v>
      </c>
      <c r="M1034" s="89" t="s">
        <v>25</v>
      </c>
      <c r="N1034" s="89" t="s">
        <v>26</v>
      </c>
    </row>
    <row r="1035" spans="1:14" x14ac:dyDescent="0.25">
      <c r="A1035" s="92">
        <v>43187</v>
      </c>
      <c r="B1035" s="29" t="s">
        <v>747</v>
      </c>
      <c r="C1035" s="89" t="s">
        <v>21</v>
      </c>
      <c r="D1035" s="29" t="s">
        <v>225</v>
      </c>
      <c r="E1035" s="90"/>
      <c r="F1035" s="87">
        <v>500</v>
      </c>
      <c r="G1035" s="107">
        <f t="shared" si="31"/>
        <v>0.94626000196822091</v>
      </c>
      <c r="H1035" s="106">
        <v>528.39599999999996</v>
      </c>
      <c r="I1035" s="96">
        <f t="shared" si="32"/>
        <v>10470246</v>
      </c>
      <c r="J1035" s="29" t="s">
        <v>240</v>
      </c>
      <c r="K1035" s="29" t="s">
        <v>558</v>
      </c>
      <c r="L1035" s="29" t="s">
        <v>1004</v>
      </c>
      <c r="M1035" s="89" t="s">
        <v>25</v>
      </c>
      <c r="N1035" s="89" t="s">
        <v>26</v>
      </c>
    </row>
    <row r="1036" spans="1:14" x14ac:dyDescent="0.25">
      <c r="A1036" s="92">
        <v>43187</v>
      </c>
      <c r="B1036" s="29" t="s">
        <v>345</v>
      </c>
      <c r="C1036" s="89" t="s">
        <v>21</v>
      </c>
      <c r="D1036" s="94" t="s">
        <v>22</v>
      </c>
      <c r="E1036" s="87"/>
      <c r="F1036" s="87">
        <v>1000</v>
      </c>
      <c r="G1036" s="107">
        <f t="shared" si="31"/>
        <v>1.8925200039364418</v>
      </c>
      <c r="H1036" s="106">
        <v>528.39599999999996</v>
      </c>
      <c r="I1036" s="96">
        <f t="shared" si="32"/>
        <v>10469246</v>
      </c>
      <c r="J1036" s="29" t="s">
        <v>251</v>
      </c>
      <c r="K1036" s="29" t="s">
        <v>24</v>
      </c>
      <c r="L1036" s="29" t="s">
        <v>1005</v>
      </c>
      <c r="M1036" s="89" t="s">
        <v>25</v>
      </c>
      <c r="N1036" s="89" t="s">
        <v>26</v>
      </c>
    </row>
    <row r="1037" spans="1:14" x14ac:dyDescent="0.25">
      <c r="A1037" s="92">
        <v>43187</v>
      </c>
      <c r="B1037" s="29" t="s">
        <v>349</v>
      </c>
      <c r="C1037" s="29" t="s">
        <v>308</v>
      </c>
      <c r="D1037" s="94" t="s">
        <v>22</v>
      </c>
      <c r="E1037" s="87"/>
      <c r="F1037" s="87">
        <v>1000</v>
      </c>
      <c r="G1037" s="107">
        <f t="shared" si="31"/>
        <v>1.8925200039364418</v>
      </c>
      <c r="H1037" s="106">
        <v>528.39599999999996</v>
      </c>
      <c r="I1037" s="96">
        <f t="shared" si="32"/>
        <v>10468246</v>
      </c>
      <c r="J1037" s="29" t="s">
        <v>251</v>
      </c>
      <c r="K1037" s="29" t="s">
        <v>24</v>
      </c>
      <c r="L1037" s="29" t="s">
        <v>1005</v>
      </c>
      <c r="M1037" s="89" t="s">
        <v>25</v>
      </c>
      <c r="N1037" s="89" t="s">
        <v>26</v>
      </c>
    </row>
    <row r="1038" spans="1:14" x14ac:dyDescent="0.25">
      <c r="A1038" s="92">
        <v>43187</v>
      </c>
      <c r="B1038" s="29" t="s">
        <v>350</v>
      </c>
      <c r="C1038" s="89" t="s">
        <v>21</v>
      </c>
      <c r="D1038" s="94" t="s">
        <v>22</v>
      </c>
      <c r="E1038" s="87"/>
      <c r="F1038" s="87">
        <v>1000</v>
      </c>
      <c r="G1038" s="107">
        <f t="shared" ref="G1038:G1099" si="33">+F1038/H1038</f>
        <v>1.8925200039364418</v>
      </c>
      <c r="H1038" s="106">
        <v>528.39599999999996</v>
      </c>
      <c r="I1038" s="96">
        <f t="shared" ref="I1038:I1099" si="34">+I1037+E1038-F1038</f>
        <v>10467246</v>
      </c>
      <c r="J1038" s="29" t="s">
        <v>251</v>
      </c>
      <c r="K1038" s="29" t="s">
        <v>24</v>
      </c>
      <c r="L1038" s="29" t="s">
        <v>1005</v>
      </c>
      <c r="M1038" s="89" t="s">
        <v>25</v>
      </c>
      <c r="N1038" s="89" t="s">
        <v>26</v>
      </c>
    </row>
    <row r="1039" spans="1:14" s="114" customFormat="1" x14ac:dyDescent="0.25">
      <c r="A1039" s="92">
        <v>43188</v>
      </c>
      <c r="B1039" s="29" t="s">
        <v>315</v>
      </c>
      <c r="C1039" s="89" t="s">
        <v>21</v>
      </c>
      <c r="D1039" s="29" t="s">
        <v>219</v>
      </c>
      <c r="E1039" s="87"/>
      <c r="F1039" s="87">
        <v>15000</v>
      </c>
      <c r="G1039" s="107">
        <f t="shared" si="33"/>
        <v>28.387800059046626</v>
      </c>
      <c r="H1039" s="106">
        <v>528.39599999999996</v>
      </c>
      <c r="I1039" s="96">
        <f t="shared" si="34"/>
        <v>10452246</v>
      </c>
      <c r="J1039" s="29" t="s">
        <v>109</v>
      </c>
      <c r="K1039" s="29" t="s">
        <v>316</v>
      </c>
      <c r="L1039" s="29" t="s">
        <v>1005</v>
      </c>
      <c r="M1039" s="89" t="s">
        <v>25</v>
      </c>
      <c r="N1039" s="89" t="s">
        <v>34</v>
      </c>
    </row>
    <row r="1040" spans="1:14" x14ac:dyDescent="0.25">
      <c r="A1040" s="92">
        <v>43188</v>
      </c>
      <c r="B1040" s="29" t="s">
        <v>317</v>
      </c>
      <c r="C1040" s="89" t="s">
        <v>21</v>
      </c>
      <c r="D1040" s="29" t="s">
        <v>219</v>
      </c>
      <c r="E1040" s="87"/>
      <c r="F1040" s="87">
        <v>2000</v>
      </c>
      <c r="G1040" s="107">
        <f t="shared" si="33"/>
        <v>3.7850400078728836</v>
      </c>
      <c r="H1040" s="106">
        <v>528.39599999999996</v>
      </c>
      <c r="I1040" s="96">
        <f t="shared" si="34"/>
        <v>10450246</v>
      </c>
      <c r="J1040" s="29" t="s">
        <v>109</v>
      </c>
      <c r="K1040" s="29" t="s">
        <v>24</v>
      </c>
      <c r="L1040" s="29" t="s">
        <v>1005</v>
      </c>
      <c r="M1040" s="89" t="s">
        <v>25</v>
      </c>
      <c r="N1040" s="89" t="s">
        <v>26</v>
      </c>
    </row>
    <row r="1041" spans="1:14" x14ac:dyDescent="0.25">
      <c r="A1041" s="92">
        <v>43188</v>
      </c>
      <c r="B1041" s="29" t="s">
        <v>332</v>
      </c>
      <c r="C1041" s="89" t="s">
        <v>21</v>
      </c>
      <c r="D1041" s="94" t="s">
        <v>22</v>
      </c>
      <c r="E1041" s="87"/>
      <c r="F1041" s="87">
        <v>1000</v>
      </c>
      <c r="G1041" s="107">
        <f t="shared" si="33"/>
        <v>1.8925200039364418</v>
      </c>
      <c r="H1041" s="106">
        <v>528.39599999999996</v>
      </c>
      <c r="I1041" s="96">
        <f t="shared" si="34"/>
        <v>10449246</v>
      </c>
      <c r="J1041" s="29" t="s">
        <v>310</v>
      </c>
      <c r="K1041" s="29" t="s">
        <v>24</v>
      </c>
      <c r="L1041" s="29" t="s">
        <v>1005</v>
      </c>
      <c r="M1041" s="89" t="s">
        <v>25</v>
      </c>
      <c r="N1041" s="29" t="s">
        <v>26</v>
      </c>
    </row>
    <row r="1042" spans="1:14" x14ac:dyDescent="0.25">
      <c r="A1042" s="92">
        <v>43188</v>
      </c>
      <c r="B1042" s="29" t="s">
        <v>333</v>
      </c>
      <c r="C1042" s="89" t="s">
        <v>21</v>
      </c>
      <c r="D1042" s="94" t="s">
        <v>22</v>
      </c>
      <c r="E1042" s="87"/>
      <c r="F1042" s="87">
        <v>1000</v>
      </c>
      <c r="G1042" s="107">
        <f t="shared" si="33"/>
        <v>1.8925200039364418</v>
      </c>
      <c r="H1042" s="106">
        <v>528.39599999999996</v>
      </c>
      <c r="I1042" s="96">
        <f t="shared" si="34"/>
        <v>10448246</v>
      </c>
      <c r="J1042" s="29" t="s">
        <v>310</v>
      </c>
      <c r="K1042" s="29" t="s">
        <v>24</v>
      </c>
      <c r="L1042" s="29" t="s">
        <v>1005</v>
      </c>
      <c r="M1042" s="89" t="s">
        <v>25</v>
      </c>
      <c r="N1042" s="29" t="s">
        <v>26</v>
      </c>
    </row>
    <row r="1043" spans="1:14" x14ac:dyDescent="0.25">
      <c r="A1043" s="92">
        <v>43188</v>
      </c>
      <c r="B1043" s="29" t="s">
        <v>334</v>
      </c>
      <c r="C1043" s="89" t="s">
        <v>21</v>
      </c>
      <c r="D1043" s="94" t="s">
        <v>22</v>
      </c>
      <c r="E1043" s="87"/>
      <c r="F1043" s="87">
        <v>1000</v>
      </c>
      <c r="G1043" s="107">
        <f t="shared" si="33"/>
        <v>1.8925200039364418</v>
      </c>
      <c r="H1043" s="106">
        <v>528.39599999999996</v>
      </c>
      <c r="I1043" s="96">
        <f t="shared" si="34"/>
        <v>10447246</v>
      </c>
      <c r="J1043" s="29" t="s">
        <v>310</v>
      </c>
      <c r="K1043" s="29" t="s">
        <v>24</v>
      </c>
      <c r="L1043" s="29" t="s">
        <v>1005</v>
      </c>
      <c r="M1043" s="89" t="s">
        <v>25</v>
      </c>
      <c r="N1043" s="29" t="s">
        <v>26</v>
      </c>
    </row>
    <row r="1044" spans="1:14" x14ac:dyDescent="0.25">
      <c r="A1044" s="92">
        <v>43188</v>
      </c>
      <c r="B1044" s="29" t="s">
        <v>335</v>
      </c>
      <c r="C1044" s="89" t="s">
        <v>21</v>
      </c>
      <c r="D1044" s="94" t="s">
        <v>22</v>
      </c>
      <c r="E1044" s="87"/>
      <c r="F1044" s="87">
        <v>2000</v>
      </c>
      <c r="G1044" s="107">
        <f t="shared" si="33"/>
        <v>3.7850400078728836</v>
      </c>
      <c r="H1044" s="106">
        <v>528.39599999999996</v>
      </c>
      <c r="I1044" s="96">
        <f t="shared" si="34"/>
        <v>10445246</v>
      </c>
      <c r="J1044" s="29" t="s">
        <v>310</v>
      </c>
      <c r="K1044" s="29" t="s">
        <v>24</v>
      </c>
      <c r="L1044" s="29" t="s">
        <v>1005</v>
      </c>
      <c r="M1044" s="89" t="s">
        <v>25</v>
      </c>
      <c r="N1044" s="29" t="s">
        <v>26</v>
      </c>
    </row>
    <row r="1045" spans="1:14" s="114" customFormat="1" x14ac:dyDescent="0.25">
      <c r="A1045" s="92">
        <v>43188</v>
      </c>
      <c r="B1045" s="29" t="s">
        <v>912</v>
      </c>
      <c r="C1045" s="29" t="s">
        <v>33</v>
      </c>
      <c r="D1045" s="94" t="s">
        <v>22</v>
      </c>
      <c r="E1045" s="87"/>
      <c r="F1045" s="87">
        <v>40000</v>
      </c>
      <c r="G1045" s="107">
        <f t="shared" si="33"/>
        <v>75.700800157457664</v>
      </c>
      <c r="H1045" s="106">
        <v>528.39599999999996</v>
      </c>
      <c r="I1045" s="96">
        <f t="shared" si="34"/>
        <v>10405246</v>
      </c>
      <c r="J1045" s="29" t="s">
        <v>310</v>
      </c>
      <c r="K1045" s="100">
        <v>2411040583</v>
      </c>
      <c r="L1045" s="29" t="s">
        <v>1005</v>
      </c>
      <c r="M1045" s="89" t="s">
        <v>25</v>
      </c>
      <c r="N1045" s="29" t="s">
        <v>34</v>
      </c>
    </row>
    <row r="1046" spans="1:14" x14ac:dyDescent="0.25">
      <c r="A1046" s="92">
        <v>43188</v>
      </c>
      <c r="B1046" s="89" t="s">
        <v>343</v>
      </c>
      <c r="C1046" s="89" t="s">
        <v>21</v>
      </c>
      <c r="D1046" s="29" t="s">
        <v>219</v>
      </c>
      <c r="E1046" s="88"/>
      <c r="F1046" s="88">
        <v>5000</v>
      </c>
      <c r="G1046" s="107">
        <f t="shared" si="33"/>
        <v>9.462600019682208</v>
      </c>
      <c r="H1046" s="106">
        <v>528.39599999999996</v>
      </c>
      <c r="I1046" s="96">
        <f t="shared" si="34"/>
        <v>10400246</v>
      </c>
      <c r="J1046" s="89" t="s">
        <v>340</v>
      </c>
      <c r="K1046" s="29" t="s">
        <v>24</v>
      </c>
      <c r="L1046" s="29" t="s">
        <v>1005</v>
      </c>
      <c r="M1046" s="89" t="s">
        <v>25</v>
      </c>
      <c r="N1046" s="29" t="s">
        <v>26</v>
      </c>
    </row>
    <row r="1047" spans="1:14" x14ac:dyDescent="0.25">
      <c r="A1047" s="92">
        <v>43188</v>
      </c>
      <c r="B1047" s="29" t="s">
        <v>418</v>
      </c>
      <c r="C1047" s="89" t="s">
        <v>21</v>
      </c>
      <c r="D1047" s="94" t="s">
        <v>22</v>
      </c>
      <c r="E1047" s="87"/>
      <c r="F1047" s="87">
        <v>1000</v>
      </c>
      <c r="G1047" s="107">
        <f t="shared" si="33"/>
        <v>1.8925200039364418</v>
      </c>
      <c r="H1047" s="106">
        <v>528.39599999999996</v>
      </c>
      <c r="I1047" s="96">
        <f t="shared" si="34"/>
        <v>10399246</v>
      </c>
      <c r="J1047" s="29" t="s">
        <v>244</v>
      </c>
      <c r="K1047" s="29" t="s">
        <v>24</v>
      </c>
      <c r="L1047" s="29" t="s">
        <v>1005</v>
      </c>
      <c r="M1047" s="89" t="s">
        <v>25</v>
      </c>
      <c r="N1047" s="29" t="s">
        <v>26</v>
      </c>
    </row>
    <row r="1048" spans="1:14" x14ac:dyDescent="0.25">
      <c r="A1048" s="92">
        <v>43188</v>
      </c>
      <c r="B1048" s="29" t="s">
        <v>428</v>
      </c>
      <c r="C1048" s="89" t="s">
        <v>21</v>
      </c>
      <c r="D1048" s="94" t="s">
        <v>22</v>
      </c>
      <c r="E1048" s="87"/>
      <c r="F1048" s="87">
        <v>1000</v>
      </c>
      <c r="G1048" s="107">
        <f t="shared" si="33"/>
        <v>1.8925200039364418</v>
      </c>
      <c r="H1048" s="106">
        <v>528.39599999999996</v>
      </c>
      <c r="I1048" s="96">
        <f t="shared" si="34"/>
        <v>10398246</v>
      </c>
      <c r="J1048" s="29" t="s">
        <v>244</v>
      </c>
      <c r="K1048" s="29" t="s">
        <v>24</v>
      </c>
      <c r="L1048" s="29" t="s">
        <v>1005</v>
      </c>
      <c r="M1048" s="89" t="s">
        <v>25</v>
      </c>
      <c r="N1048" s="29" t="s">
        <v>26</v>
      </c>
    </row>
    <row r="1049" spans="1:14" x14ac:dyDescent="0.25">
      <c r="A1049" s="92">
        <v>43188</v>
      </c>
      <c r="B1049" s="29" t="s">
        <v>429</v>
      </c>
      <c r="C1049" s="89" t="s">
        <v>21</v>
      </c>
      <c r="D1049" s="94" t="s">
        <v>22</v>
      </c>
      <c r="E1049" s="87"/>
      <c r="F1049" s="87">
        <v>1000</v>
      </c>
      <c r="G1049" s="107">
        <f t="shared" si="33"/>
        <v>1.8925200039364418</v>
      </c>
      <c r="H1049" s="106">
        <v>528.39599999999996</v>
      </c>
      <c r="I1049" s="96">
        <f t="shared" si="34"/>
        <v>10397246</v>
      </c>
      <c r="J1049" s="29" t="s">
        <v>244</v>
      </c>
      <c r="K1049" s="29" t="s">
        <v>24</v>
      </c>
      <c r="L1049" s="29" t="s">
        <v>1005</v>
      </c>
      <c r="M1049" s="89" t="s">
        <v>25</v>
      </c>
      <c r="N1049" s="29" t="s">
        <v>26</v>
      </c>
    </row>
    <row r="1050" spans="1:14" x14ac:dyDescent="0.25">
      <c r="A1050" s="92">
        <v>43188</v>
      </c>
      <c r="B1050" s="29" t="s">
        <v>349</v>
      </c>
      <c r="C1050" s="29" t="s">
        <v>308</v>
      </c>
      <c r="D1050" s="94" t="s">
        <v>22</v>
      </c>
      <c r="E1050" s="87"/>
      <c r="F1050" s="87">
        <v>1000</v>
      </c>
      <c r="G1050" s="107">
        <f t="shared" si="33"/>
        <v>1.8925200039364418</v>
      </c>
      <c r="H1050" s="106">
        <v>528.39599999999996</v>
      </c>
      <c r="I1050" s="96">
        <f t="shared" si="34"/>
        <v>10396246</v>
      </c>
      <c r="J1050" s="29" t="s">
        <v>244</v>
      </c>
      <c r="K1050" s="29" t="s">
        <v>24</v>
      </c>
      <c r="L1050" s="29" t="s">
        <v>1005</v>
      </c>
      <c r="M1050" s="89" t="s">
        <v>25</v>
      </c>
      <c r="N1050" s="29" t="s">
        <v>26</v>
      </c>
    </row>
    <row r="1051" spans="1:14" x14ac:dyDescent="0.25">
      <c r="A1051" s="92">
        <v>43188</v>
      </c>
      <c r="B1051" s="29" t="s">
        <v>417</v>
      </c>
      <c r="C1051" s="89" t="s">
        <v>21</v>
      </c>
      <c r="D1051" s="94" t="s">
        <v>22</v>
      </c>
      <c r="E1051" s="87"/>
      <c r="F1051" s="87">
        <v>1000</v>
      </c>
      <c r="G1051" s="107">
        <f t="shared" si="33"/>
        <v>1.8925200039364418</v>
      </c>
      <c r="H1051" s="106">
        <v>528.39599999999996</v>
      </c>
      <c r="I1051" s="96">
        <f t="shared" si="34"/>
        <v>10395246</v>
      </c>
      <c r="J1051" s="29" t="s">
        <v>244</v>
      </c>
      <c r="K1051" s="29" t="s">
        <v>24</v>
      </c>
      <c r="L1051" s="29" t="s">
        <v>1005</v>
      </c>
      <c r="M1051" s="89" t="s">
        <v>25</v>
      </c>
      <c r="N1051" s="29" t="s">
        <v>26</v>
      </c>
    </row>
    <row r="1052" spans="1:14" x14ac:dyDescent="0.25">
      <c r="A1052" s="92">
        <v>43188</v>
      </c>
      <c r="B1052" s="29" t="s">
        <v>415</v>
      </c>
      <c r="C1052" s="89" t="s">
        <v>21</v>
      </c>
      <c r="D1052" s="29" t="s">
        <v>225</v>
      </c>
      <c r="E1052" s="90"/>
      <c r="F1052" s="87">
        <v>1000</v>
      </c>
      <c r="G1052" s="107">
        <f t="shared" si="33"/>
        <v>1.8925200039364418</v>
      </c>
      <c r="H1052" s="106">
        <v>528.39599999999996</v>
      </c>
      <c r="I1052" s="96">
        <f t="shared" si="34"/>
        <v>10394246</v>
      </c>
      <c r="J1052" s="29" t="s">
        <v>240</v>
      </c>
      <c r="K1052" s="29" t="s">
        <v>558</v>
      </c>
      <c r="L1052" s="29" t="s">
        <v>1004</v>
      </c>
      <c r="M1052" s="89" t="s">
        <v>25</v>
      </c>
      <c r="N1052" s="89" t="s">
        <v>26</v>
      </c>
    </row>
    <row r="1053" spans="1:14" x14ac:dyDescent="0.25">
      <c r="A1053" s="92">
        <v>43188</v>
      </c>
      <c r="B1053" s="29" t="s">
        <v>418</v>
      </c>
      <c r="C1053" s="89" t="s">
        <v>21</v>
      </c>
      <c r="D1053" s="29" t="s">
        <v>225</v>
      </c>
      <c r="E1053" s="90"/>
      <c r="F1053" s="87">
        <v>1000</v>
      </c>
      <c r="G1053" s="107">
        <f t="shared" si="33"/>
        <v>1.8925200039364418</v>
      </c>
      <c r="H1053" s="106">
        <v>528.39599999999996</v>
      </c>
      <c r="I1053" s="96">
        <f t="shared" si="34"/>
        <v>10393246</v>
      </c>
      <c r="J1053" s="29" t="s">
        <v>240</v>
      </c>
      <c r="K1053" s="29" t="s">
        <v>558</v>
      </c>
      <c r="L1053" s="29" t="s">
        <v>1004</v>
      </c>
      <c r="M1053" s="89" t="s">
        <v>25</v>
      </c>
      <c r="N1053" s="89" t="s">
        <v>26</v>
      </c>
    </row>
    <row r="1054" spans="1:14" x14ac:dyDescent="0.25">
      <c r="A1054" s="92">
        <v>43188</v>
      </c>
      <c r="B1054" s="29" t="s">
        <v>349</v>
      </c>
      <c r="C1054" s="29" t="s">
        <v>308</v>
      </c>
      <c r="D1054" s="29" t="s">
        <v>225</v>
      </c>
      <c r="E1054" s="90"/>
      <c r="F1054" s="87">
        <v>1000</v>
      </c>
      <c r="G1054" s="107">
        <f t="shared" si="33"/>
        <v>1.8925200039364418</v>
      </c>
      <c r="H1054" s="106">
        <v>528.39599999999996</v>
      </c>
      <c r="I1054" s="96">
        <f t="shared" si="34"/>
        <v>10392246</v>
      </c>
      <c r="J1054" s="29" t="s">
        <v>240</v>
      </c>
      <c r="K1054" s="29" t="s">
        <v>558</v>
      </c>
      <c r="L1054" s="29" t="s">
        <v>1004</v>
      </c>
      <c r="M1054" s="89" t="s">
        <v>25</v>
      </c>
      <c r="N1054" s="89" t="s">
        <v>26</v>
      </c>
    </row>
    <row r="1055" spans="1:14" x14ac:dyDescent="0.25">
      <c r="A1055" s="92">
        <v>43188</v>
      </c>
      <c r="B1055" s="29" t="s">
        <v>749</v>
      </c>
      <c r="C1055" s="89" t="s">
        <v>21</v>
      </c>
      <c r="D1055" s="29" t="s">
        <v>225</v>
      </c>
      <c r="E1055" s="90"/>
      <c r="F1055" s="87">
        <v>1500</v>
      </c>
      <c r="G1055" s="107">
        <f t="shared" si="33"/>
        <v>2.8387800059046628</v>
      </c>
      <c r="H1055" s="106">
        <v>528.39599999999996</v>
      </c>
      <c r="I1055" s="96">
        <f t="shared" si="34"/>
        <v>10390746</v>
      </c>
      <c r="J1055" s="29" t="s">
        <v>240</v>
      </c>
      <c r="K1055" s="29" t="s">
        <v>558</v>
      </c>
      <c r="L1055" s="29" t="s">
        <v>1004</v>
      </c>
      <c r="M1055" s="89" t="s">
        <v>25</v>
      </c>
      <c r="N1055" s="89" t="s">
        <v>26</v>
      </c>
    </row>
    <row r="1056" spans="1:14" x14ac:dyDescent="0.25">
      <c r="A1056" s="92">
        <v>43188</v>
      </c>
      <c r="B1056" s="29" t="s">
        <v>750</v>
      </c>
      <c r="C1056" s="89" t="s">
        <v>21</v>
      </c>
      <c r="D1056" s="29" t="s">
        <v>225</v>
      </c>
      <c r="E1056" s="90"/>
      <c r="F1056" s="87">
        <v>1500</v>
      </c>
      <c r="G1056" s="107">
        <f t="shared" si="33"/>
        <v>2.8387800059046628</v>
      </c>
      <c r="H1056" s="106">
        <v>528.39599999999996</v>
      </c>
      <c r="I1056" s="96">
        <f t="shared" si="34"/>
        <v>10389246</v>
      </c>
      <c r="J1056" s="29" t="s">
        <v>240</v>
      </c>
      <c r="K1056" s="29" t="s">
        <v>558</v>
      </c>
      <c r="L1056" s="29" t="s">
        <v>1004</v>
      </c>
      <c r="M1056" s="89" t="s">
        <v>25</v>
      </c>
      <c r="N1056" s="89" t="s">
        <v>26</v>
      </c>
    </row>
    <row r="1057" spans="1:14" x14ac:dyDescent="0.25">
      <c r="A1057" s="92">
        <v>43188</v>
      </c>
      <c r="B1057" s="29" t="s">
        <v>345</v>
      </c>
      <c r="C1057" s="89" t="s">
        <v>21</v>
      </c>
      <c r="D1057" s="94" t="s">
        <v>22</v>
      </c>
      <c r="E1057" s="87"/>
      <c r="F1057" s="87">
        <v>1000</v>
      </c>
      <c r="G1057" s="107">
        <f t="shared" si="33"/>
        <v>1.8925200039364418</v>
      </c>
      <c r="H1057" s="106">
        <v>528.39599999999996</v>
      </c>
      <c r="I1057" s="96">
        <f t="shared" si="34"/>
        <v>10388246</v>
      </c>
      <c r="J1057" s="29" t="s">
        <v>251</v>
      </c>
      <c r="K1057" s="29" t="s">
        <v>24</v>
      </c>
      <c r="L1057" s="29" t="s">
        <v>1005</v>
      </c>
      <c r="M1057" s="89" t="s">
        <v>25</v>
      </c>
      <c r="N1057" s="89" t="s">
        <v>26</v>
      </c>
    </row>
    <row r="1058" spans="1:14" x14ac:dyDescent="0.25">
      <c r="A1058" s="92">
        <v>43188</v>
      </c>
      <c r="B1058" s="29" t="s">
        <v>349</v>
      </c>
      <c r="C1058" s="29" t="s">
        <v>308</v>
      </c>
      <c r="D1058" s="94" t="s">
        <v>22</v>
      </c>
      <c r="E1058" s="87"/>
      <c r="F1058" s="87">
        <v>1000</v>
      </c>
      <c r="G1058" s="107">
        <f t="shared" si="33"/>
        <v>1.8925200039364418</v>
      </c>
      <c r="H1058" s="106">
        <v>528.39599999999996</v>
      </c>
      <c r="I1058" s="96">
        <f t="shared" si="34"/>
        <v>10387246</v>
      </c>
      <c r="J1058" s="29" t="s">
        <v>251</v>
      </c>
      <c r="K1058" s="29" t="s">
        <v>24</v>
      </c>
      <c r="L1058" s="29" t="s">
        <v>1005</v>
      </c>
      <c r="M1058" s="89" t="s">
        <v>25</v>
      </c>
      <c r="N1058" s="89" t="s">
        <v>26</v>
      </c>
    </row>
    <row r="1059" spans="1:14" x14ac:dyDescent="0.25">
      <c r="A1059" s="92">
        <v>43188</v>
      </c>
      <c r="B1059" s="29" t="s">
        <v>350</v>
      </c>
      <c r="C1059" s="89" t="s">
        <v>21</v>
      </c>
      <c r="D1059" s="94" t="s">
        <v>22</v>
      </c>
      <c r="E1059" s="87"/>
      <c r="F1059" s="87">
        <v>1000</v>
      </c>
      <c r="G1059" s="107">
        <f t="shared" si="33"/>
        <v>1.8925200039364418</v>
      </c>
      <c r="H1059" s="106">
        <v>528.39599999999996</v>
      </c>
      <c r="I1059" s="96">
        <f t="shared" si="34"/>
        <v>10386246</v>
      </c>
      <c r="J1059" s="29" t="s">
        <v>251</v>
      </c>
      <c r="K1059" s="29" t="s">
        <v>24</v>
      </c>
      <c r="L1059" s="29" t="s">
        <v>1005</v>
      </c>
      <c r="M1059" s="89" t="s">
        <v>25</v>
      </c>
      <c r="N1059" s="89" t="s">
        <v>26</v>
      </c>
    </row>
    <row r="1060" spans="1:14" s="114" customFormat="1" x14ac:dyDescent="0.25">
      <c r="A1060" s="92">
        <v>43188</v>
      </c>
      <c r="B1060" s="29" t="s">
        <v>898</v>
      </c>
      <c r="C1060" s="29" t="s">
        <v>250</v>
      </c>
      <c r="D1060" s="29" t="s">
        <v>53</v>
      </c>
      <c r="E1060" s="87"/>
      <c r="F1060" s="87">
        <v>225000</v>
      </c>
      <c r="G1060" s="107">
        <f t="shared" si="33"/>
        <v>425.81700088569937</v>
      </c>
      <c r="H1060" s="106">
        <v>528.39599999999996</v>
      </c>
      <c r="I1060" s="96">
        <f t="shared" si="34"/>
        <v>10161246</v>
      </c>
      <c r="J1060" s="97" t="s">
        <v>253</v>
      </c>
      <c r="K1060" s="29" t="s">
        <v>897</v>
      </c>
      <c r="L1060" s="29" t="s">
        <v>1004</v>
      </c>
      <c r="M1060" s="89" t="s">
        <v>25</v>
      </c>
      <c r="N1060" s="89" t="s">
        <v>34</v>
      </c>
    </row>
    <row r="1061" spans="1:14" s="114" customFormat="1" x14ac:dyDescent="0.25">
      <c r="A1061" s="92">
        <v>43188</v>
      </c>
      <c r="B1061" s="29" t="s">
        <v>1027</v>
      </c>
      <c r="C1061" s="29" t="s">
        <v>250</v>
      </c>
      <c r="D1061" s="29" t="s">
        <v>53</v>
      </c>
      <c r="E1061" s="87"/>
      <c r="F1061" s="87">
        <v>225000</v>
      </c>
      <c r="G1061" s="107">
        <f t="shared" si="33"/>
        <v>425.81700088569937</v>
      </c>
      <c r="H1061" s="106">
        <v>528.39599999999996</v>
      </c>
      <c r="I1061" s="96">
        <f t="shared" si="34"/>
        <v>9936246</v>
      </c>
      <c r="J1061" s="97" t="s">
        <v>253</v>
      </c>
      <c r="K1061" s="29" t="s">
        <v>897</v>
      </c>
      <c r="L1061" s="29" t="s">
        <v>1004</v>
      </c>
      <c r="M1061" s="89" t="s">
        <v>25</v>
      </c>
      <c r="N1061" s="89" t="s">
        <v>34</v>
      </c>
    </row>
    <row r="1062" spans="1:14" s="114" customFormat="1" x14ac:dyDescent="0.25">
      <c r="A1062" s="92">
        <v>43188</v>
      </c>
      <c r="B1062" s="29" t="s">
        <v>900</v>
      </c>
      <c r="C1062" s="29" t="s">
        <v>308</v>
      </c>
      <c r="D1062" s="94" t="s">
        <v>22</v>
      </c>
      <c r="E1062" s="87"/>
      <c r="F1062" s="87">
        <v>450000</v>
      </c>
      <c r="G1062" s="107">
        <f t="shared" si="33"/>
        <v>851.63400177139874</v>
      </c>
      <c r="H1062" s="106">
        <v>528.39599999999996</v>
      </c>
      <c r="I1062" s="96">
        <f t="shared" si="34"/>
        <v>9486246</v>
      </c>
      <c r="J1062" s="97" t="s">
        <v>253</v>
      </c>
      <c r="K1062" s="29" t="s">
        <v>899</v>
      </c>
      <c r="L1062" s="29" t="s">
        <v>1005</v>
      </c>
      <c r="M1062" s="89" t="s">
        <v>25</v>
      </c>
      <c r="N1062" s="89" t="s">
        <v>34</v>
      </c>
    </row>
    <row r="1063" spans="1:14" s="114" customFormat="1" x14ac:dyDescent="0.25">
      <c r="A1063" s="92">
        <v>43188</v>
      </c>
      <c r="B1063" s="29" t="s">
        <v>901</v>
      </c>
      <c r="C1063" s="29" t="s">
        <v>308</v>
      </c>
      <c r="D1063" s="29" t="s">
        <v>218</v>
      </c>
      <c r="E1063" s="87"/>
      <c r="F1063" s="87">
        <v>140000</v>
      </c>
      <c r="G1063" s="107">
        <f t="shared" si="33"/>
        <v>264.95280055110186</v>
      </c>
      <c r="H1063" s="106">
        <v>528.39599999999996</v>
      </c>
      <c r="I1063" s="96">
        <f t="shared" si="34"/>
        <v>9346246</v>
      </c>
      <c r="J1063" s="97" t="s">
        <v>253</v>
      </c>
      <c r="K1063" s="29" t="s">
        <v>899</v>
      </c>
      <c r="L1063" s="29" t="s">
        <v>1005</v>
      </c>
      <c r="M1063" s="89" t="s">
        <v>25</v>
      </c>
      <c r="N1063" s="89" t="s">
        <v>34</v>
      </c>
    </row>
    <row r="1064" spans="1:14" s="114" customFormat="1" x14ac:dyDescent="0.25">
      <c r="A1064" s="92">
        <v>43188</v>
      </c>
      <c r="B1064" s="29" t="s">
        <v>902</v>
      </c>
      <c r="C1064" s="29" t="s">
        <v>308</v>
      </c>
      <c r="D1064" s="29" t="s">
        <v>225</v>
      </c>
      <c r="E1064" s="87"/>
      <c r="F1064" s="87">
        <v>193600</v>
      </c>
      <c r="G1064" s="107">
        <f t="shared" si="33"/>
        <v>366.39187276209515</v>
      </c>
      <c r="H1064" s="106">
        <v>528.39599999999996</v>
      </c>
      <c r="I1064" s="96">
        <f t="shared" si="34"/>
        <v>9152646</v>
      </c>
      <c r="J1064" s="97" t="s">
        <v>253</v>
      </c>
      <c r="K1064" s="29" t="s">
        <v>899</v>
      </c>
      <c r="L1064" s="29" t="s">
        <v>1004</v>
      </c>
      <c r="M1064" s="89" t="s">
        <v>25</v>
      </c>
      <c r="N1064" s="89" t="s">
        <v>34</v>
      </c>
    </row>
    <row r="1065" spans="1:14" s="114" customFormat="1" x14ac:dyDescent="0.25">
      <c r="A1065" s="92">
        <v>43188</v>
      </c>
      <c r="B1065" s="29" t="s">
        <v>903</v>
      </c>
      <c r="C1065" s="29" t="s">
        <v>308</v>
      </c>
      <c r="D1065" s="94" t="s">
        <v>22</v>
      </c>
      <c r="E1065" s="87"/>
      <c r="F1065" s="87">
        <v>230000</v>
      </c>
      <c r="G1065" s="107">
        <f t="shared" si="33"/>
        <v>435.27960090538159</v>
      </c>
      <c r="H1065" s="106">
        <v>528.39599999999996</v>
      </c>
      <c r="I1065" s="96">
        <f t="shared" si="34"/>
        <v>8922646</v>
      </c>
      <c r="J1065" s="97" t="s">
        <v>253</v>
      </c>
      <c r="K1065" s="29" t="s">
        <v>899</v>
      </c>
      <c r="L1065" s="29" t="s">
        <v>1005</v>
      </c>
      <c r="M1065" s="89" t="s">
        <v>25</v>
      </c>
      <c r="N1065" s="89" t="s">
        <v>34</v>
      </c>
    </row>
    <row r="1066" spans="1:14" s="114" customFormat="1" x14ac:dyDescent="0.25">
      <c r="A1066" s="92">
        <v>43188</v>
      </c>
      <c r="B1066" s="29" t="s">
        <v>904</v>
      </c>
      <c r="C1066" s="29" t="s">
        <v>308</v>
      </c>
      <c r="D1066" s="29" t="s">
        <v>219</v>
      </c>
      <c r="E1066" s="87"/>
      <c r="F1066" s="87">
        <v>330000</v>
      </c>
      <c r="G1066" s="107">
        <f t="shared" si="33"/>
        <v>624.53160129902574</v>
      </c>
      <c r="H1066" s="106">
        <v>528.39599999999996</v>
      </c>
      <c r="I1066" s="96">
        <f t="shared" si="34"/>
        <v>8592646</v>
      </c>
      <c r="J1066" s="97" t="s">
        <v>253</v>
      </c>
      <c r="K1066" s="29" t="s">
        <v>899</v>
      </c>
      <c r="L1066" s="29" t="s">
        <v>1005</v>
      </c>
      <c r="M1066" s="89" t="s">
        <v>25</v>
      </c>
      <c r="N1066" s="89" t="s">
        <v>34</v>
      </c>
    </row>
    <row r="1067" spans="1:14" s="114" customFormat="1" x14ac:dyDescent="0.25">
      <c r="A1067" s="92">
        <v>43188</v>
      </c>
      <c r="B1067" s="29" t="s">
        <v>905</v>
      </c>
      <c r="C1067" s="97" t="s">
        <v>908</v>
      </c>
      <c r="D1067" s="29" t="s">
        <v>53</v>
      </c>
      <c r="E1067" s="90"/>
      <c r="F1067" s="87">
        <v>8347</v>
      </c>
      <c r="G1067" s="107">
        <f t="shared" si="33"/>
        <v>15.796864472857479</v>
      </c>
      <c r="H1067" s="106">
        <v>528.39599999999996</v>
      </c>
      <c r="I1067" s="96">
        <f t="shared" si="34"/>
        <v>8584299</v>
      </c>
      <c r="J1067" s="97" t="s">
        <v>253</v>
      </c>
      <c r="K1067" s="29" t="s">
        <v>860</v>
      </c>
      <c r="L1067" s="29" t="s">
        <v>1004</v>
      </c>
      <c r="M1067" s="89" t="s">
        <v>25</v>
      </c>
      <c r="N1067" s="89" t="s">
        <v>34</v>
      </c>
    </row>
    <row r="1068" spans="1:14" s="114" customFormat="1" x14ac:dyDescent="0.25">
      <c r="A1068" s="92">
        <v>43189</v>
      </c>
      <c r="B1068" s="29" t="s">
        <v>318</v>
      </c>
      <c r="C1068" s="29" t="s">
        <v>45</v>
      </c>
      <c r="D1068" s="94" t="s">
        <v>22</v>
      </c>
      <c r="E1068" s="87"/>
      <c r="F1068" s="87">
        <v>113000</v>
      </c>
      <c r="G1068" s="107">
        <f t="shared" si="33"/>
        <v>213.85476044481791</v>
      </c>
      <c r="H1068" s="106">
        <v>528.39599999999996</v>
      </c>
      <c r="I1068" s="96">
        <f t="shared" si="34"/>
        <v>8471299</v>
      </c>
      <c r="J1068" s="29" t="s">
        <v>109</v>
      </c>
      <c r="K1068" s="29">
        <v>17</v>
      </c>
      <c r="L1068" s="29" t="s">
        <v>1005</v>
      </c>
      <c r="M1068" s="89" t="s">
        <v>25</v>
      </c>
      <c r="N1068" s="89" t="s">
        <v>34</v>
      </c>
    </row>
    <row r="1069" spans="1:14" x14ac:dyDescent="0.25">
      <c r="A1069" s="92">
        <v>43189</v>
      </c>
      <c r="B1069" s="29" t="s">
        <v>313</v>
      </c>
      <c r="C1069" s="89" t="s">
        <v>21</v>
      </c>
      <c r="D1069" s="29" t="s">
        <v>219</v>
      </c>
      <c r="E1069" s="87"/>
      <c r="F1069" s="87">
        <v>2000</v>
      </c>
      <c r="G1069" s="107">
        <f t="shared" si="33"/>
        <v>3.7850400078728836</v>
      </c>
      <c r="H1069" s="106">
        <v>528.39599999999996</v>
      </c>
      <c r="I1069" s="96">
        <f t="shared" si="34"/>
        <v>8469299</v>
      </c>
      <c r="J1069" s="29" t="s">
        <v>109</v>
      </c>
      <c r="K1069" s="29" t="s">
        <v>24</v>
      </c>
      <c r="L1069" s="29" t="s">
        <v>1005</v>
      </c>
      <c r="M1069" s="89" t="s">
        <v>25</v>
      </c>
      <c r="N1069" s="89" t="s">
        <v>26</v>
      </c>
    </row>
    <row r="1070" spans="1:14" x14ac:dyDescent="0.25">
      <c r="A1070" s="92">
        <v>43189</v>
      </c>
      <c r="B1070" s="29" t="s">
        <v>319</v>
      </c>
      <c r="C1070" s="89" t="s">
        <v>21</v>
      </c>
      <c r="D1070" s="29" t="s">
        <v>219</v>
      </c>
      <c r="E1070" s="87"/>
      <c r="F1070" s="87">
        <v>2000</v>
      </c>
      <c r="G1070" s="107">
        <f t="shared" si="33"/>
        <v>3.7850400078728836</v>
      </c>
      <c r="H1070" s="106">
        <v>528.39599999999996</v>
      </c>
      <c r="I1070" s="96">
        <f t="shared" si="34"/>
        <v>8467299</v>
      </c>
      <c r="J1070" s="29" t="s">
        <v>109</v>
      </c>
      <c r="K1070" s="29" t="s">
        <v>24</v>
      </c>
      <c r="L1070" s="29" t="s">
        <v>1005</v>
      </c>
      <c r="M1070" s="89" t="s">
        <v>25</v>
      </c>
      <c r="N1070" s="89" t="s">
        <v>26</v>
      </c>
    </row>
    <row r="1071" spans="1:14" x14ac:dyDescent="0.25">
      <c r="A1071" s="92">
        <v>43189</v>
      </c>
      <c r="B1071" s="29" t="s">
        <v>320</v>
      </c>
      <c r="C1071" s="89" t="s">
        <v>21</v>
      </c>
      <c r="D1071" s="29" t="s">
        <v>219</v>
      </c>
      <c r="E1071" s="87"/>
      <c r="F1071" s="87">
        <v>2000</v>
      </c>
      <c r="G1071" s="107">
        <f t="shared" si="33"/>
        <v>3.7850400078728836</v>
      </c>
      <c r="H1071" s="106">
        <v>528.39599999999996</v>
      </c>
      <c r="I1071" s="96">
        <f t="shared" si="34"/>
        <v>8465299</v>
      </c>
      <c r="J1071" s="29" t="s">
        <v>109</v>
      </c>
      <c r="K1071" s="29" t="s">
        <v>24</v>
      </c>
      <c r="L1071" s="29" t="s">
        <v>1005</v>
      </c>
      <c r="M1071" s="89" t="s">
        <v>25</v>
      </c>
      <c r="N1071" s="89" t="s">
        <v>26</v>
      </c>
    </row>
    <row r="1072" spans="1:14" x14ac:dyDescent="0.25">
      <c r="A1072" s="92">
        <v>43189</v>
      </c>
      <c r="B1072" s="29" t="s">
        <v>336</v>
      </c>
      <c r="C1072" s="89" t="s">
        <v>21</v>
      </c>
      <c r="D1072" s="94" t="s">
        <v>22</v>
      </c>
      <c r="E1072" s="87"/>
      <c r="F1072" s="87">
        <v>1000</v>
      </c>
      <c r="G1072" s="107">
        <f t="shared" si="33"/>
        <v>1.8925200039364418</v>
      </c>
      <c r="H1072" s="106">
        <v>528.39599999999996</v>
      </c>
      <c r="I1072" s="96">
        <f t="shared" si="34"/>
        <v>8464299</v>
      </c>
      <c r="J1072" s="29" t="s">
        <v>310</v>
      </c>
      <c r="K1072" s="29" t="s">
        <v>24</v>
      </c>
      <c r="L1072" s="29" t="s">
        <v>1005</v>
      </c>
      <c r="M1072" s="89" t="s">
        <v>25</v>
      </c>
      <c r="N1072" s="29" t="s">
        <v>26</v>
      </c>
    </row>
    <row r="1073" spans="1:14" x14ac:dyDescent="0.25">
      <c r="A1073" s="92">
        <v>43189</v>
      </c>
      <c r="B1073" s="29" t="s">
        <v>337</v>
      </c>
      <c r="C1073" s="89" t="s">
        <v>21</v>
      </c>
      <c r="D1073" s="94" t="s">
        <v>22</v>
      </c>
      <c r="E1073" s="87"/>
      <c r="F1073" s="87">
        <v>1500</v>
      </c>
      <c r="G1073" s="107">
        <f t="shared" si="33"/>
        <v>2.8387800059046628</v>
      </c>
      <c r="H1073" s="106">
        <v>528.39599999999996</v>
      </c>
      <c r="I1073" s="96">
        <f t="shared" si="34"/>
        <v>8462799</v>
      </c>
      <c r="J1073" s="29" t="s">
        <v>310</v>
      </c>
      <c r="K1073" s="29" t="s">
        <v>24</v>
      </c>
      <c r="L1073" s="29" t="s">
        <v>1005</v>
      </c>
      <c r="M1073" s="89" t="s">
        <v>25</v>
      </c>
      <c r="N1073" s="29" t="s">
        <v>26</v>
      </c>
    </row>
    <row r="1074" spans="1:14" x14ac:dyDescent="0.25">
      <c r="A1074" s="92">
        <v>43189</v>
      </c>
      <c r="B1074" s="29" t="s">
        <v>338</v>
      </c>
      <c r="C1074" s="89" t="s">
        <v>43</v>
      </c>
      <c r="D1074" s="94" t="s">
        <v>22</v>
      </c>
      <c r="E1074" s="87"/>
      <c r="F1074" s="87">
        <v>30000</v>
      </c>
      <c r="G1074" s="107">
        <f t="shared" si="33"/>
        <v>56.775600118093251</v>
      </c>
      <c r="H1074" s="106">
        <v>528.39599999999996</v>
      </c>
      <c r="I1074" s="96">
        <f t="shared" si="34"/>
        <v>8432799</v>
      </c>
      <c r="J1074" s="29" t="s">
        <v>310</v>
      </c>
      <c r="K1074" s="29" t="s">
        <v>24</v>
      </c>
      <c r="L1074" s="29" t="s">
        <v>1005</v>
      </c>
      <c r="M1074" s="89" t="s">
        <v>25</v>
      </c>
      <c r="N1074" s="29" t="s">
        <v>26</v>
      </c>
    </row>
    <row r="1075" spans="1:14" x14ac:dyDescent="0.25">
      <c r="A1075" s="92">
        <v>43189</v>
      </c>
      <c r="B1075" s="29" t="s">
        <v>418</v>
      </c>
      <c r="C1075" s="89" t="s">
        <v>21</v>
      </c>
      <c r="D1075" s="94" t="s">
        <v>22</v>
      </c>
      <c r="E1075" s="87"/>
      <c r="F1075" s="87">
        <v>1000</v>
      </c>
      <c r="G1075" s="107">
        <f t="shared" si="33"/>
        <v>1.8925200039364418</v>
      </c>
      <c r="H1075" s="106">
        <v>528.39599999999996</v>
      </c>
      <c r="I1075" s="96">
        <f t="shared" si="34"/>
        <v>8431799</v>
      </c>
      <c r="J1075" s="29" t="s">
        <v>244</v>
      </c>
      <c r="K1075" s="29" t="s">
        <v>24</v>
      </c>
      <c r="L1075" s="29" t="s">
        <v>1005</v>
      </c>
      <c r="M1075" s="89" t="s">
        <v>25</v>
      </c>
      <c r="N1075" s="29" t="s">
        <v>26</v>
      </c>
    </row>
    <row r="1076" spans="1:14" x14ac:dyDescent="0.25">
      <c r="A1076" s="92">
        <v>43189</v>
      </c>
      <c r="B1076" s="29" t="s">
        <v>349</v>
      </c>
      <c r="C1076" s="29" t="s">
        <v>308</v>
      </c>
      <c r="D1076" s="94" t="s">
        <v>22</v>
      </c>
      <c r="E1076" s="87"/>
      <c r="F1076" s="87">
        <v>1000</v>
      </c>
      <c r="G1076" s="107">
        <f t="shared" si="33"/>
        <v>1.8925200039364418</v>
      </c>
      <c r="H1076" s="106">
        <v>528.39599999999996</v>
      </c>
      <c r="I1076" s="96">
        <f t="shared" si="34"/>
        <v>8430799</v>
      </c>
      <c r="J1076" s="29" t="s">
        <v>244</v>
      </c>
      <c r="K1076" s="29" t="s">
        <v>24</v>
      </c>
      <c r="L1076" s="29" t="s">
        <v>1005</v>
      </c>
      <c r="M1076" s="89" t="s">
        <v>25</v>
      </c>
      <c r="N1076" s="29" t="s">
        <v>26</v>
      </c>
    </row>
    <row r="1077" spans="1:14" x14ac:dyDescent="0.25">
      <c r="A1077" s="92">
        <v>43189</v>
      </c>
      <c r="B1077" s="29" t="s">
        <v>417</v>
      </c>
      <c r="C1077" s="89" t="s">
        <v>21</v>
      </c>
      <c r="D1077" s="94" t="s">
        <v>22</v>
      </c>
      <c r="E1077" s="87"/>
      <c r="F1077" s="87">
        <v>1000</v>
      </c>
      <c r="G1077" s="107">
        <f t="shared" si="33"/>
        <v>1.8925200039364418</v>
      </c>
      <c r="H1077" s="106">
        <v>528.39599999999996</v>
      </c>
      <c r="I1077" s="96">
        <f t="shared" si="34"/>
        <v>8429799</v>
      </c>
      <c r="J1077" s="29" t="s">
        <v>244</v>
      </c>
      <c r="K1077" s="29" t="s">
        <v>24</v>
      </c>
      <c r="L1077" s="29" t="s">
        <v>1005</v>
      </c>
      <c r="M1077" s="89" t="s">
        <v>25</v>
      </c>
      <c r="N1077" s="29" t="s">
        <v>26</v>
      </c>
    </row>
    <row r="1078" spans="1:14" x14ac:dyDescent="0.25">
      <c r="A1078" s="92">
        <v>43189</v>
      </c>
      <c r="B1078" s="29" t="s">
        <v>415</v>
      </c>
      <c r="C1078" s="89" t="s">
        <v>21</v>
      </c>
      <c r="D1078" s="29" t="s">
        <v>225</v>
      </c>
      <c r="E1078" s="90"/>
      <c r="F1078" s="87">
        <v>1000</v>
      </c>
      <c r="G1078" s="107">
        <f t="shared" si="33"/>
        <v>1.8925200039364418</v>
      </c>
      <c r="H1078" s="106">
        <v>528.39599999999996</v>
      </c>
      <c r="I1078" s="96">
        <f t="shared" si="34"/>
        <v>8428799</v>
      </c>
      <c r="J1078" s="29" t="s">
        <v>240</v>
      </c>
      <c r="K1078" s="29" t="s">
        <v>558</v>
      </c>
      <c r="L1078" s="29" t="s">
        <v>1004</v>
      </c>
      <c r="M1078" s="89" t="s">
        <v>25</v>
      </c>
      <c r="N1078" s="89" t="s">
        <v>26</v>
      </c>
    </row>
    <row r="1079" spans="1:14" x14ac:dyDescent="0.25">
      <c r="A1079" s="92">
        <v>43189</v>
      </c>
      <c r="B1079" s="29" t="s">
        <v>418</v>
      </c>
      <c r="C1079" s="89" t="s">
        <v>21</v>
      </c>
      <c r="D1079" s="29" t="s">
        <v>225</v>
      </c>
      <c r="E1079" s="90"/>
      <c r="F1079" s="87">
        <v>1000</v>
      </c>
      <c r="G1079" s="107">
        <f t="shared" si="33"/>
        <v>1.8925200039364418</v>
      </c>
      <c r="H1079" s="106">
        <v>528.39599999999996</v>
      </c>
      <c r="I1079" s="96">
        <f t="shared" si="34"/>
        <v>8427799</v>
      </c>
      <c r="J1079" s="29" t="s">
        <v>240</v>
      </c>
      <c r="K1079" s="29" t="s">
        <v>558</v>
      </c>
      <c r="L1079" s="29" t="s">
        <v>1004</v>
      </c>
      <c r="M1079" s="89" t="s">
        <v>25</v>
      </c>
      <c r="N1079" s="89" t="s">
        <v>26</v>
      </c>
    </row>
    <row r="1080" spans="1:14" x14ac:dyDescent="0.25">
      <c r="A1080" s="92">
        <v>43189</v>
      </c>
      <c r="B1080" s="29" t="s">
        <v>349</v>
      </c>
      <c r="C1080" s="29" t="s">
        <v>308</v>
      </c>
      <c r="D1080" s="29" t="s">
        <v>225</v>
      </c>
      <c r="E1080" s="90"/>
      <c r="F1080" s="87">
        <v>1000</v>
      </c>
      <c r="G1080" s="107">
        <f t="shared" si="33"/>
        <v>1.8925200039364418</v>
      </c>
      <c r="H1080" s="106">
        <v>528.39599999999996</v>
      </c>
      <c r="I1080" s="96">
        <f t="shared" si="34"/>
        <v>8426799</v>
      </c>
      <c r="J1080" s="29" t="s">
        <v>240</v>
      </c>
      <c r="K1080" s="29" t="s">
        <v>558</v>
      </c>
      <c r="L1080" s="29" t="s">
        <v>1004</v>
      </c>
      <c r="M1080" s="89" t="s">
        <v>25</v>
      </c>
      <c r="N1080" s="89" t="s">
        <v>26</v>
      </c>
    </row>
    <row r="1081" spans="1:14" x14ac:dyDescent="0.25">
      <c r="A1081" s="92">
        <v>43189</v>
      </c>
      <c r="B1081" s="29" t="s">
        <v>751</v>
      </c>
      <c r="C1081" s="89" t="s">
        <v>21</v>
      </c>
      <c r="D1081" s="29" t="s">
        <v>225</v>
      </c>
      <c r="E1081" s="90"/>
      <c r="F1081" s="87">
        <v>1500</v>
      </c>
      <c r="G1081" s="107">
        <f t="shared" si="33"/>
        <v>2.8387800059046628</v>
      </c>
      <c r="H1081" s="106">
        <v>528.39599999999996</v>
      </c>
      <c r="I1081" s="96">
        <f t="shared" si="34"/>
        <v>8425299</v>
      </c>
      <c r="J1081" s="29" t="s">
        <v>240</v>
      </c>
      <c r="K1081" s="29" t="s">
        <v>558</v>
      </c>
      <c r="L1081" s="29" t="s">
        <v>1004</v>
      </c>
      <c r="M1081" s="89" t="s">
        <v>25</v>
      </c>
      <c r="N1081" s="89" t="s">
        <v>26</v>
      </c>
    </row>
    <row r="1082" spans="1:14" x14ac:dyDescent="0.25">
      <c r="A1082" s="92">
        <v>43189</v>
      </c>
      <c r="B1082" s="29" t="s">
        <v>752</v>
      </c>
      <c r="C1082" s="89" t="s">
        <v>21</v>
      </c>
      <c r="D1082" s="29" t="s">
        <v>225</v>
      </c>
      <c r="E1082" s="90"/>
      <c r="F1082" s="87">
        <v>1500</v>
      </c>
      <c r="G1082" s="107">
        <f t="shared" si="33"/>
        <v>2.8387800059046628</v>
      </c>
      <c r="H1082" s="106">
        <v>528.39599999999996</v>
      </c>
      <c r="I1082" s="96">
        <f t="shared" si="34"/>
        <v>8423799</v>
      </c>
      <c r="J1082" s="29" t="s">
        <v>240</v>
      </c>
      <c r="K1082" s="29" t="s">
        <v>558</v>
      </c>
      <c r="L1082" s="29" t="s">
        <v>1004</v>
      </c>
      <c r="M1082" s="89" t="s">
        <v>25</v>
      </c>
      <c r="N1082" s="89" t="s">
        <v>26</v>
      </c>
    </row>
    <row r="1083" spans="1:14" x14ac:dyDescent="0.25">
      <c r="A1083" s="92">
        <v>43189</v>
      </c>
      <c r="B1083" s="29" t="s">
        <v>345</v>
      </c>
      <c r="C1083" s="89" t="s">
        <v>21</v>
      </c>
      <c r="D1083" s="94" t="s">
        <v>22</v>
      </c>
      <c r="E1083" s="87"/>
      <c r="F1083" s="87">
        <v>1000</v>
      </c>
      <c r="G1083" s="107">
        <f t="shared" si="33"/>
        <v>1.8925200039364418</v>
      </c>
      <c r="H1083" s="106">
        <v>528.39599999999996</v>
      </c>
      <c r="I1083" s="96">
        <f t="shared" si="34"/>
        <v>8422799</v>
      </c>
      <c r="J1083" s="29" t="s">
        <v>251</v>
      </c>
      <c r="K1083" s="29" t="s">
        <v>24</v>
      </c>
      <c r="L1083" s="29" t="s">
        <v>1005</v>
      </c>
      <c r="M1083" s="89" t="s">
        <v>25</v>
      </c>
      <c r="N1083" s="89" t="s">
        <v>26</v>
      </c>
    </row>
    <row r="1084" spans="1:14" x14ac:dyDescent="0.25">
      <c r="A1084" s="92">
        <v>43189</v>
      </c>
      <c r="B1084" s="29" t="s">
        <v>349</v>
      </c>
      <c r="C1084" s="29" t="s">
        <v>308</v>
      </c>
      <c r="D1084" s="94" t="s">
        <v>22</v>
      </c>
      <c r="E1084" s="87"/>
      <c r="F1084" s="87">
        <v>1000</v>
      </c>
      <c r="G1084" s="107">
        <f t="shared" si="33"/>
        <v>1.8925200039364418</v>
      </c>
      <c r="H1084" s="106">
        <v>528.39599999999996</v>
      </c>
      <c r="I1084" s="96">
        <f t="shared" si="34"/>
        <v>8421799</v>
      </c>
      <c r="J1084" s="29" t="s">
        <v>251</v>
      </c>
      <c r="K1084" s="29" t="s">
        <v>24</v>
      </c>
      <c r="L1084" s="29" t="s">
        <v>1005</v>
      </c>
      <c r="M1084" s="89" t="s">
        <v>25</v>
      </c>
      <c r="N1084" s="89" t="s">
        <v>26</v>
      </c>
    </row>
    <row r="1085" spans="1:14" x14ac:dyDescent="0.25">
      <c r="A1085" s="92">
        <v>43189</v>
      </c>
      <c r="B1085" s="29" t="s">
        <v>350</v>
      </c>
      <c r="C1085" s="89" t="s">
        <v>21</v>
      </c>
      <c r="D1085" s="94" t="s">
        <v>22</v>
      </c>
      <c r="E1085" s="87"/>
      <c r="F1085" s="87">
        <v>1000</v>
      </c>
      <c r="G1085" s="107">
        <f t="shared" si="33"/>
        <v>1.8925200039364418</v>
      </c>
      <c r="H1085" s="106">
        <v>528.39599999999996</v>
      </c>
      <c r="I1085" s="96">
        <f t="shared" si="34"/>
        <v>8420799</v>
      </c>
      <c r="J1085" s="29" t="s">
        <v>251</v>
      </c>
      <c r="K1085" s="29" t="s">
        <v>24</v>
      </c>
      <c r="L1085" s="29" t="s">
        <v>1005</v>
      </c>
      <c r="M1085" s="89" t="s">
        <v>25</v>
      </c>
      <c r="N1085" s="89" t="s">
        <v>26</v>
      </c>
    </row>
    <row r="1086" spans="1:14" s="114" customFormat="1" x14ac:dyDescent="0.25">
      <c r="A1086" s="92">
        <v>43189</v>
      </c>
      <c r="B1086" s="29" t="s">
        <v>883</v>
      </c>
      <c r="C1086" s="29" t="s">
        <v>308</v>
      </c>
      <c r="D1086" s="29" t="s">
        <v>225</v>
      </c>
      <c r="E1086" s="90"/>
      <c r="F1086" s="87">
        <v>200000</v>
      </c>
      <c r="G1086" s="107">
        <f t="shared" si="33"/>
        <v>378.50400078728836</v>
      </c>
      <c r="H1086" s="106">
        <v>528.39599999999996</v>
      </c>
      <c r="I1086" s="96">
        <f t="shared" si="34"/>
        <v>8220799</v>
      </c>
      <c r="J1086" s="97" t="s">
        <v>253</v>
      </c>
      <c r="K1086" s="29">
        <v>3593737</v>
      </c>
      <c r="L1086" s="29" t="s">
        <v>1004</v>
      </c>
      <c r="M1086" s="89" t="s">
        <v>25</v>
      </c>
      <c r="N1086" s="89" t="s">
        <v>34</v>
      </c>
    </row>
    <row r="1087" spans="1:14" s="114" customFormat="1" x14ac:dyDescent="0.25">
      <c r="A1087" s="92">
        <v>43189</v>
      </c>
      <c r="B1087" s="29" t="s">
        <v>884</v>
      </c>
      <c r="C1087" s="97" t="s">
        <v>908</v>
      </c>
      <c r="D1087" s="29" t="s">
        <v>53</v>
      </c>
      <c r="E1087" s="90"/>
      <c r="F1087" s="87">
        <v>3401</v>
      </c>
      <c r="G1087" s="107">
        <f t="shared" si="33"/>
        <v>6.4364605333878382</v>
      </c>
      <c r="H1087" s="106">
        <v>528.39599999999996</v>
      </c>
      <c r="I1087" s="96">
        <f t="shared" si="34"/>
        <v>8217398</v>
      </c>
      <c r="J1087" s="97" t="s">
        <v>253</v>
      </c>
      <c r="K1087" s="29">
        <v>3593737</v>
      </c>
      <c r="L1087" s="29" t="s">
        <v>1004</v>
      </c>
      <c r="M1087" s="89" t="s">
        <v>25</v>
      </c>
      <c r="N1087" s="89" t="s">
        <v>34</v>
      </c>
    </row>
    <row r="1088" spans="1:14" s="114" customFormat="1" x14ac:dyDescent="0.25">
      <c r="A1088" s="92">
        <v>43189</v>
      </c>
      <c r="B1088" s="29" t="s">
        <v>885</v>
      </c>
      <c r="C1088" s="29" t="s">
        <v>308</v>
      </c>
      <c r="D1088" s="94" t="s">
        <v>22</v>
      </c>
      <c r="E1088" s="90"/>
      <c r="F1088" s="87">
        <v>193600</v>
      </c>
      <c r="G1088" s="107">
        <f t="shared" si="33"/>
        <v>366.39187276209515</v>
      </c>
      <c r="H1088" s="106">
        <v>528.39599999999996</v>
      </c>
      <c r="I1088" s="96">
        <f t="shared" si="34"/>
        <v>8023798</v>
      </c>
      <c r="J1088" s="97" t="s">
        <v>253</v>
      </c>
      <c r="K1088" s="29">
        <v>3593740</v>
      </c>
      <c r="L1088" s="29" t="s">
        <v>1005</v>
      </c>
      <c r="M1088" s="89" t="s">
        <v>25</v>
      </c>
      <c r="N1088" s="89" t="s">
        <v>34</v>
      </c>
    </row>
    <row r="1089" spans="1:14" s="114" customFormat="1" x14ac:dyDescent="0.25">
      <c r="A1089" s="92">
        <v>43189</v>
      </c>
      <c r="B1089" s="29" t="s">
        <v>886</v>
      </c>
      <c r="C1089" s="97" t="s">
        <v>908</v>
      </c>
      <c r="D1089" s="29" t="s">
        <v>53</v>
      </c>
      <c r="E1089" s="90"/>
      <c r="F1089" s="87">
        <v>3401</v>
      </c>
      <c r="G1089" s="107">
        <f t="shared" si="33"/>
        <v>6.4364605333878382</v>
      </c>
      <c r="H1089" s="106">
        <v>528.39599999999996</v>
      </c>
      <c r="I1089" s="96">
        <f t="shared" si="34"/>
        <v>8020397</v>
      </c>
      <c r="J1089" s="97" t="s">
        <v>253</v>
      </c>
      <c r="K1089" s="29">
        <v>3593740</v>
      </c>
      <c r="L1089" s="29" t="s">
        <v>1004</v>
      </c>
      <c r="M1089" s="89" t="s">
        <v>25</v>
      </c>
      <c r="N1089" s="89" t="s">
        <v>34</v>
      </c>
    </row>
    <row r="1090" spans="1:14" s="114" customFormat="1" x14ac:dyDescent="0.25">
      <c r="A1090" s="92">
        <v>43189</v>
      </c>
      <c r="B1090" s="29" t="s">
        <v>887</v>
      </c>
      <c r="C1090" s="29" t="s">
        <v>308</v>
      </c>
      <c r="D1090" s="94" t="s">
        <v>22</v>
      </c>
      <c r="E1090" s="87"/>
      <c r="F1090" s="87">
        <v>166755</v>
      </c>
      <c r="G1090" s="107">
        <f t="shared" si="33"/>
        <v>315.58717325642135</v>
      </c>
      <c r="H1090" s="106">
        <v>528.39599999999996</v>
      </c>
      <c r="I1090" s="96">
        <f t="shared" si="34"/>
        <v>7853642</v>
      </c>
      <c r="J1090" s="97" t="s">
        <v>253</v>
      </c>
      <c r="K1090" s="29">
        <v>3593742</v>
      </c>
      <c r="L1090" s="29" t="s">
        <v>1005</v>
      </c>
      <c r="M1090" s="89" t="s">
        <v>25</v>
      </c>
      <c r="N1090" s="89" t="s">
        <v>34</v>
      </c>
    </row>
    <row r="1091" spans="1:14" s="114" customFormat="1" x14ac:dyDescent="0.25">
      <c r="A1091" s="92">
        <v>43189</v>
      </c>
      <c r="B1091" s="29" t="s">
        <v>888</v>
      </c>
      <c r="C1091" s="97" t="s">
        <v>908</v>
      </c>
      <c r="D1091" s="29" t="s">
        <v>53</v>
      </c>
      <c r="E1091" s="87"/>
      <c r="F1091" s="87">
        <v>3401</v>
      </c>
      <c r="G1091" s="107">
        <f t="shared" si="33"/>
        <v>6.4364605333878382</v>
      </c>
      <c r="H1091" s="106">
        <v>528.39599999999996</v>
      </c>
      <c r="I1091" s="96">
        <f t="shared" si="34"/>
        <v>7850241</v>
      </c>
      <c r="J1091" s="97" t="s">
        <v>253</v>
      </c>
      <c r="K1091" s="29">
        <v>3593742</v>
      </c>
      <c r="L1091" s="29" t="s">
        <v>1004</v>
      </c>
      <c r="M1091" s="89" t="s">
        <v>25</v>
      </c>
      <c r="N1091" s="89" t="s">
        <v>34</v>
      </c>
    </row>
    <row r="1092" spans="1:14" s="114" customFormat="1" x14ac:dyDescent="0.25">
      <c r="A1092" s="92">
        <v>43189</v>
      </c>
      <c r="B1092" s="29" t="s">
        <v>889</v>
      </c>
      <c r="C1092" s="29" t="s">
        <v>308</v>
      </c>
      <c r="D1092" s="29" t="s">
        <v>225</v>
      </c>
      <c r="E1092" s="87"/>
      <c r="F1092" s="87">
        <v>150000</v>
      </c>
      <c r="G1092" s="107">
        <f t="shared" si="33"/>
        <v>283.87800059046629</v>
      </c>
      <c r="H1092" s="106">
        <v>528.39599999999996</v>
      </c>
      <c r="I1092" s="96">
        <f t="shared" si="34"/>
        <v>7700241</v>
      </c>
      <c r="J1092" s="97" t="s">
        <v>253</v>
      </c>
      <c r="K1092" s="29">
        <v>3593738</v>
      </c>
      <c r="L1092" s="29" t="s">
        <v>1004</v>
      </c>
      <c r="M1092" s="89" t="s">
        <v>25</v>
      </c>
      <c r="N1092" s="89" t="s">
        <v>34</v>
      </c>
    </row>
    <row r="1093" spans="1:14" s="114" customFormat="1" x14ac:dyDescent="0.25">
      <c r="A1093" s="92">
        <v>43189</v>
      </c>
      <c r="B1093" s="29" t="s">
        <v>890</v>
      </c>
      <c r="C1093" s="97" t="s">
        <v>908</v>
      </c>
      <c r="D1093" s="29" t="s">
        <v>53</v>
      </c>
      <c r="E1093" s="90"/>
      <c r="F1093" s="87">
        <v>3401</v>
      </c>
      <c r="G1093" s="107">
        <f t="shared" si="33"/>
        <v>6.4364605333878382</v>
      </c>
      <c r="H1093" s="106">
        <v>528.39599999999996</v>
      </c>
      <c r="I1093" s="96">
        <f t="shared" si="34"/>
        <v>7696840</v>
      </c>
      <c r="J1093" s="97" t="s">
        <v>253</v>
      </c>
      <c r="K1093" s="29">
        <v>3593738</v>
      </c>
      <c r="L1093" s="29" t="s">
        <v>1004</v>
      </c>
      <c r="M1093" s="89" t="s">
        <v>25</v>
      </c>
      <c r="N1093" s="89" t="s">
        <v>34</v>
      </c>
    </row>
    <row r="1094" spans="1:14" s="114" customFormat="1" x14ac:dyDescent="0.25">
      <c r="A1094" s="92">
        <v>43189</v>
      </c>
      <c r="B1094" s="29" t="s">
        <v>891</v>
      </c>
      <c r="C1094" s="29" t="s">
        <v>308</v>
      </c>
      <c r="D1094" s="29" t="s">
        <v>225</v>
      </c>
      <c r="E1094" s="87"/>
      <c r="F1094" s="87">
        <v>180000</v>
      </c>
      <c r="G1094" s="107">
        <f t="shared" si="33"/>
        <v>340.65360070855951</v>
      </c>
      <c r="H1094" s="106">
        <v>528.39599999999996</v>
      </c>
      <c r="I1094" s="96">
        <f t="shared" si="34"/>
        <v>7516840</v>
      </c>
      <c r="J1094" s="97" t="s">
        <v>253</v>
      </c>
      <c r="K1094" s="29">
        <v>3593739</v>
      </c>
      <c r="L1094" s="29" t="s">
        <v>1004</v>
      </c>
      <c r="M1094" s="89" t="s">
        <v>25</v>
      </c>
      <c r="N1094" s="89" t="s">
        <v>34</v>
      </c>
    </row>
    <row r="1095" spans="1:14" s="114" customFormat="1" x14ac:dyDescent="0.25">
      <c r="A1095" s="92">
        <v>43189</v>
      </c>
      <c r="B1095" s="29" t="s">
        <v>892</v>
      </c>
      <c r="C1095" s="97" t="s">
        <v>908</v>
      </c>
      <c r="D1095" s="29" t="s">
        <v>53</v>
      </c>
      <c r="E1095" s="87"/>
      <c r="F1095" s="87">
        <v>3401</v>
      </c>
      <c r="G1095" s="107">
        <f t="shared" si="33"/>
        <v>6.4364605333878382</v>
      </c>
      <c r="H1095" s="106">
        <v>528.39599999999996</v>
      </c>
      <c r="I1095" s="96">
        <f t="shared" si="34"/>
        <v>7513439</v>
      </c>
      <c r="J1095" s="97" t="s">
        <v>253</v>
      </c>
      <c r="K1095" s="29">
        <v>3593739</v>
      </c>
      <c r="L1095" s="29" t="s">
        <v>1004</v>
      </c>
      <c r="M1095" s="89" t="s">
        <v>25</v>
      </c>
      <c r="N1095" s="89" t="s">
        <v>34</v>
      </c>
    </row>
    <row r="1096" spans="1:14" s="114" customFormat="1" x14ac:dyDescent="0.25">
      <c r="A1096" s="92">
        <v>43189</v>
      </c>
      <c r="B1096" s="29" t="s">
        <v>895</v>
      </c>
      <c r="C1096" s="29" t="s">
        <v>308</v>
      </c>
      <c r="D1096" s="94" t="s">
        <v>22</v>
      </c>
      <c r="E1096" s="87"/>
      <c r="F1096" s="87">
        <v>166755</v>
      </c>
      <c r="G1096" s="107">
        <f t="shared" si="33"/>
        <v>315.58717325642135</v>
      </c>
      <c r="H1096" s="106">
        <v>528.39599999999996</v>
      </c>
      <c r="I1096" s="96">
        <f t="shared" si="34"/>
        <v>7346684</v>
      </c>
      <c r="J1096" s="97" t="s">
        <v>253</v>
      </c>
      <c r="K1096" s="29">
        <v>3593741</v>
      </c>
      <c r="L1096" s="29" t="s">
        <v>1005</v>
      </c>
      <c r="M1096" s="89" t="s">
        <v>25</v>
      </c>
      <c r="N1096" s="89" t="s">
        <v>34</v>
      </c>
    </row>
    <row r="1097" spans="1:14" s="114" customFormat="1" x14ac:dyDescent="0.25">
      <c r="A1097" s="92">
        <v>43189</v>
      </c>
      <c r="B1097" s="29" t="s">
        <v>896</v>
      </c>
      <c r="C1097" s="97" t="s">
        <v>908</v>
      </c>
      <c r="D1097" s="29" t="s">
        <v>53</v>
      </c>
      <c r="E1097" s="90"/>
      <c r="F1097" s="87">
        <v>3401</v>
      </c>
      <c r="G1097" s="107">
        <f t="shared" si="33"/>
        <v>6.4364605333878382</v>
      </c>
      <c r="H1097" s="106">
        <v>528.39599999999996</v>
      </c>
      <c r="I1097" s="96">
        <f t="shared" si="34"/>
        <v>7343283</v>
      </c>
      <c r="J1097" s="97" t="s">
        <v>253</v>
      </c>
      <c r="K1097" s="29">
        <v>3593741</v>
      </c>
      <c r="L1097" s="29" t="s">
        <v>1004</v>
      </c>
      <c r="M1097" s="89" t="s">
        <v>25</v>
      </c>
      <c r="N1097" s="89" t="s">
        <v>34</v>
      </c>
    </row>
    <row r="1098" spans="1:14" s="113" customFormat="1" x14ac:dyDescent="0.25">
      <c r="A1098" s="92">
        <v>43190</v>
      </c>
      <c r="B1098" s="89" t="s">
        <v>344</v>
      </c>
      <c r="C1098" s="89" t="s">
        <v>626</v>
      </c>
      <c r="D1098" s="89" t="s">
        <v>53</v>
      </c>
      <c r="E1098" s="88"/>
      <c r="F1098" s="88">
        <v>29000</v>
      </c>
      <c r="G1098" s="107">
        <f t="shared" si="33"/>
        <v>54.883080114156812</v>
      </c>
      <c r="H1098" s="106">
        <v>528.39599999999996</v>
      </c>
      <c r="I1098" s="96">
        <f t="shared" si="34"/>
        <v>7314283</v>
      </c>
      <c r="J1098" s="89" t="s">
        <v>340</v>
      </c>
      <c r="K1098" s="29" t="s">
        <v>99</v>
      </c>
      <c r="L1098" s="29" t="s">
        <v>1004</v>
      </c>
      <c r="M1098" s="89" t="s">
        <v>25</v>
      </c>
      <c r="N1098" s="29" t="s">
        <v>46</v>
      </c>
    </row>
    <row r="1099" spans="1:14" s="113" customFormat="1" x14ac:dyDescent="0.25">
      <c r="A1099" s="92">
        <v>43190</v>
      </c>
      <c r="B1099" s="89" t="s">
        <v>924</v>
      </c>
      <c r="C1099" s="89" t="s">
        <v>248</v>
      </c>
      <c r="D1099" s="89" t="s">
        <v>53</v>
      </c>
      <c r="E1099" s="88"/>
      <c r="F1099" s="88">
        <v>6000</v>
      </c>
      <c r="G1099" s="107">
        <f t="shared" si="33"/>
        <v>11.355120023618651</v>
      </c>
      <c r="H1099" s="106">
        <v>528.39599999999996</v>
      </c>
      <c r="I1099" s="96">
        <f t="shared" si="34"/>
        <v>7308283</v>
      </c>
      <c r="J1099" s="89" t="s">
        <v>340</v>
      </c>
      <c r="K1099" s="29" t="s">
        <v>99</v>
      </c>
      <c r="L1099" s="29" t="s">
        <v>1004</v>
      </c>
      <c r="M1099" s="89" t="s">
        <v>25</v>
      </c>
      <c r="N1099" s="29" t="s">
        <v>46</v>
      </c>
    </row>
    <row r="1100" spans="1:14" s="115" customFormat="1" x14ac:dyDescent="0.25">
      <c r="A1100" s="116"/>
      <c r="B1100" s="116"/>
      <c r="C1100" s="116"/>
      <c r="D1100" s="116"/>
      <c r="E1100" s="102"/>
      <c r="F1100" s="102"/>
      <c r="G1100" s="102"/>
      <c r="H1100" s="102"/>
      <c r="I1100" s="116"/>
      <c r="J1100" s="116"/>
      <c r="K1100" s="116"/>
      <c r="L1100" s="116"/>
      <c r="M1100" s="116"/>
      <c r="N1100" s="116"/>
    </row>
  </sheetData>
  <autoFilter ref="A11:N109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4" workbookViewId="0">
      <selection activeCell="O28" sqref="O28"/>
    </sheetView>
  </sheetViews>
  <sheetFormatPr baseColWidth="10" defaultColWidth="9.140625" defaultRowHeight="15" x14ac:dyDescent="0.25"/>
  <cols>
    <col min="1" max="1" width="6.85546875" customWidth="1"/>
    <col min="2" max="2" width="17.140625" customWidth="1"/>
    <col min="3" max="3" width="15" customWidth="1"/>
    <col min="4" max="4" width="13.42578125" customWidth="1"/>
    <col min="5" max="5" width="13.28515625" customWidth="1"/>
    <col min="6" max="6" width="12.42578125" bestFit="1" customWidth="1"/>
    <col min="7" max="7" width="14.140625" customWidth="1"/>
    <col min="8" max="8" width="12" customWidth="1"/>
    <col min="9" max="9" width="10.28515625" bestFit="1" customWidth="1"/>
    <col min="10" max="10" width="15.7109375" customWidth="1"/>
    <col min="12" max="13" width="10.28515625" bestFit="1" customWidth="1"/>
    <col min="14" max="14" width="13" customWidth="1"/>
    <col min="15" max="15" width="13.5703125" customWidth="1"/>
    <col min="16" max="16" width="13.85546875" customWidth="1"/>
    <col min="18" max="18" width="15" customWidth="1"/>
  </cols>
  <sheetData>
    <row r="1" spans="1:20" x14ac:dyDescent="0.25">
      <c r="F1" s="34" t="s">
        <v>969</v>
      </c>
    </row>
    <row r="2" spans="1:20" x14ac:dyDescent="0.25">
      <c r="A2" s="2" t="s">
        <v>970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x14ac:dyDescent="0.25">
      <c r="A3" s="123" t="s">
        <v>1001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5"/>
      <c r="R3" s="35"/>
      <c r="S3" s="36"/>
      <c r="T3" s="36"/>
    </row>
    <row r="4" spans="1:20" ht="16.5" x14ac:dyDescent="0.3">
      <c r="A4" s="37"/>
      <c r="B4" s="31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1"/>
      <c r="O4" s="31"/>
      <c r="P4" s="31"/>
      <c r="Q4" s="31"/>
      <c r="R4" s="31"/>
      <c r="S4" s="36"/>
      <c r="T4" s="36"/>
    </row>
    <row r="5" spans="1:20" ht="18" x14ac:dyDescent="0.25">
      <c r="A5" s="124" t="s">
        <v>971</v>
      </c>
      <c r="B5" s="126" t="s">
        <v>972</v>
      </c>
      <c r="C5" s="128" t="s">
        <v>1002</v>
      </c>
      <c r="D5" s="128" t="s">
        <v>973</v>
      </c>
      <c r="E5" s="128" t="s">
        <v>1000</v>
      </c>
      <c r="F5" s="130" t="s">
        <v>974</v>
      </c>
      <c r="G5" s="131"/>
      <c r="H5" s="131"/>
      <c r="I5" s="131"/>
      <c r="J5" s="131"/>
      <c r="K5" s="131"/>
      <c r="L5" s="131"/>
      <c r="M5" s="132"/>
      <c r="N5" s="133" t="s">
        <v>975</v>
      </c>
      <c r="O5" s="135" t="s">
        <v>976</v>
      </c>
      <c r="P5" s="137" t="s">
        <v>1018</v>
      </c>
      <c r="Q5" s="39"/>
      <c r="R5" s="120" t="s">
        <v>977</v>
      </c>
      <c r="S5" s="120"/>
      <c r="T5" s="120"/>
    </row>
    <row r="6" spans="1:20" ht="16.5" x14ac:dyDescent="0.25">
      <c r="A6" s="125"/>
      <c r="B6" s="127"/>
      <c r="C6" s="129"/>
      <c r="D6" s="129"/>
      <c r="E6" s="129"/>
      <c r="F6" s="40" t="s">
        <v>253</v>
      </c>
      <c r="G6" s="41" t="s">
        <v>109</v>
      </c>
      <c r="H6" s="41" t="s">
        <v>84</v>
      </c>
      <c r="I6" s="40" t="s">
        <v>243</v>
      </c>
      <c r="J6" s="40" t="s">
        <v>282</v>
      </c>
      <c r="K6" s="40" t="s">
        <v>224</v>
      </c>
      <c r="L6" s="40" t="s">
        <v>23</v>
      </c>
      <c r="M6" s="40" t="s">
        <v>228</v>
      </c>
      <c r="N6" s="134"/>
      <c r="O6" s="136"/>
      <c r="P6" s="138"/>
      <c r="Q6" s="39"/>
      <c r="R6" s="42" t="s">
        <v>978</v>
      </c>
      <c r="S6" s="43" t="s">
        <v>979</v>
      </c>
      <c r="T6" s="42" t="s">
        <v>980</v>
      </c>
    </row>
    <row r="7" spans="1:20" ht="16.5" x14ac:dyDescent="0.3">
      <c r="A7" s="44"/>
      <c r="B7" s="45" t="s">
        <v>981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48"/>
      <c r="P7" s="49"/>
      <c r="Q7" s="50"/>
      <c r="R7" s="4"/>
      <c r="S7" s="32"/>
      <c r="T7" s="10"/>
    </row>
    <row r="8" spans="1:20" ht="16.5" x14ac:dyDescent="0.3">
      <c r="A8" s="51" t="s">
        <v>992</v>
      </c>
      <c r="B8" s="52" t="s">
        <v>23</v>
      </c>
      <c r="C8" s="53">
        <v>125875</v>
      </c>
      <c r="D8" s="53"/>
      <c r="E8" s="53"/>
      <c r="F8" s="53"/>
      <c r="G8" s="53">
        <v>90000</v>
      </c>
      <c r="H8" s="53">
        <v>500000</v>
      </c>
      <c r="I8" s="53">
        <v>130000</v>
      </c>
      <c r="J8" s="53"/>
      <c r="K8" s="53"/>
      <c r="L8" s="53"/>
      <c r="M8" s="53"/>
      <c r="N8" s="54">
        <v>500000</v>
      </c>
      <c r="O8" s="55">
        <v>325100</v>
      </c>
      <c r="P8" s="56">
        <f>+C8+D8+E8+F8+G8+H8+I8+J8+K8+L8+M8-N8-O8</f>
        <v>20775</v>
      </c>
      <c r="Q8" s="50"/>
      <c r="R8" s="57">
        <v>20775</v>
      </c>
      <c r="S8" s="4">
        <f>+P8-R8</f>
        <v>0</v>
      </c>
      <c r="T8" s="10" t="s">
        <v>982</v>
      </c>
    </row>
    <row r="9" spans="1:20" ht="16.5" x14ac:dyDescent="0.3">
      <c r="A9" s="51" t="s">
        <v>992</v>
      </c>
      <c r="B9" s="52" t="s">
        <v>95</v>
      </c>
      <c r="C9" s="53">
        <v>75950</v>
      </c>
      <c r="D9" s="53"/>
      <c r="E9" s="53"/>
      <c r="F9" s="53"/>
      <c r="G9" s="53">
        <v>453000</v>
      </c>
      <c r="H9" s="53"/>
      <c r="I9" s="53">
        <v>30000</v>
      </c>
      <c r="J9" s="53">
        <v>100000</v>
      </c>
      <c r="K9" s="53"/>
      <c r="L9" s="53"/>
      <c r="M9" s="53"/>
      <c r="N9" s="54"/>
      <c r="O9" s="55">
        <v>589450</v>
      </c>
      <c r="P9" s="56">
        <f>+C9+D9+E9+F9+G9+H9+I9+J9+K9+L9+M9-N9-O9</f>
        <v>69500</v>
      </c>
      <c r="Q9" s="50"/>
      <c r="R9" s="57">
        <v>69500</v>
      </c>
      <c r="S9" s="4">
        <f t="shared" ref="S9:S23" si="0">+P9-R9</f>
        <v>0</v>
      </c>
      <c r="T9" s="10" t="s">
        <v>982</v>
      </c>
    </row>
    <row r="10" spans="1:20" ht="16.5" x14ac:dyDescent="0.3">
      <c r="A10" s="51" t="s">
        <v>992</v>
      </c>
      <c r="B10" s="52" t="s">
        <v>244</v>
      </c>
      <c r="C10" s="53">
        <v>13500</v>
      </c>
      <c r="D10" s="53"/>
      <c r="E10" s="53"/>
      <c r="F10" s="53"/>
      <c r="G10" s="53">
        <v>250000</v>
      </c>
      <c r="H10" s="53"/>
      <c r="I10" s="53">
        <v>175000</v>
      </c>
      <c r="J10" s="53"/>
      <c r="K10" s="53"/>
      <c r="L10" s="53"/>
      <c r="M10" s="53"/>
      <c r="N10" s="54"/>
      <c r="O10" s="55">
        <v>432150</v>
      </c>
      <c r="P10" s="56">
        <f t="shared" ref="P10:P23" si="1">+C10+D10+E10+F10+G10+H10+I10+J10+K10+L10+M10-N10-O10</f>
        <v>6350</v>
      </c>
      <c r="Q10" s="50"/>
      <c r="R10" s="57">
        <v>6350</v>
      </c>
      <c r="S10" s="4">
        <f>+P10-R10</f>
        <v>0</v>
      </c>
      <c r="T10" s="10" t="s">
        <v>982</v>
      </c>
    </row>
    <row r="11" spans="1:20" ht="16.5" x14ac:dyDescent="0.3">
      <c r="A11" s="51" t="s">
        <v>992</v>
      </c>
      <c r="B11" s="58" t="s">
        <v>983</v>
      </c>
      <c r="C11" s="59">
        <v>31955</v>
      </c>
      <c r="D11" s="59"/>
      <c r="E11" s="59"/>
      <c r="F11" s="59"/>
      <c r="G11" s="59">
        <v>30000</v>
      </c>
      <c r="H11" s="59">
        <v>20000</v>
      </c>
      <c r="I11" s="59"/>
      <c r="J11" s="59"/>
      <c r="K11" s="59"/>
      <c r="L11" s="59"/>
      <c r="M11" s="59"/>
      <c r="N11" s="60"/>
      <c r="O11" s="60">
        <v>69800</v>
      </c>
      <c r="P11" s="56">
        <f t="shared" si="1"/>
        <v>12155</v>
      </c>
      <c r="Q11" s="50"/>
      <c r="R11" s="57">
        <v>12155</v>
      </c>
      <c r="S11" s="4">
        <f t="shared" si="0"/>
        <v>0</v>
      </c>
      <c r="T11" s="10" t="s">
        <v>982</v>
      </c>
    </row>
    <row r="12" spans="1:20" ht="16.5" x14ac:dyDescent="0.3">
      <c r="A12" s="51" t="s">
        <v>992</v>
      </c>
      <c r="B12" s="58" t="s">
        <v>984</v>
      </c>
      <c r="C12" s="59">
        <v>41500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0"/>
      <c r="P12" s="56">
        <f t="shared" si="1"/>
        <v>41500</v>
      </c>
      <c r="Q12" s="50"/>
      <c r="R12" s="57">
        <v>41500</v>
      </c>
      <c r="S12" s="4">
        <f t="shared" si="0"/>
        <v>0</v>
      </c>
      <c r="T12" s="10" t="s">
        <v>982</v>
      </c>
    </row>
    <row r="13" spans="1:20" ht="16.5" x14ac:dyDescent="0.3">
      <c r="A13" s="51" t="s">
        <v>992</v>
      </c>
      <c r="B13" s="58" t="s">
        <v>985</v>
      </c>
      <c r="C13" s="59">
        <v>283296</v>
      </c>
      <c r="D13" s="59"/>
      <c r="E13" s="59"/>
      <c r="F13" s="59"/>
      <c r="G13" s="59">
        <v>690000</v>
      </c>
      <c r="H13" s="59"/>
      <c r="I13" s="59"/>
      <c r="J13" s="59"/>
      <c r="K13" s="59"/>
      <c r="L13" s="59">
        <v>500000</v>
      </c>
      <c r="M13" s="59"/>
      <c r="N13" s="60">
        <v>575000</v>
      </c>
      <c r="O13" s="61">
        <v>674725</v>
      </c>
      <c r="P13" s="56">
        <f t="shared" si="1"/>
        <v>223571</v>
      </c>
      <c r="Q13" s="50"/>
      <c r="R13" s="57">
        <v>223571</v>
      </c>
      <c r="S13" s="4">
        <f t="shared" si="0"/>
        <v>0</v>
      </c>
      <c r="T13" s="10" t="s">
        <v>982</v>
      </c>
    </row>
    <row r="14" spans="1:20" ht="16.5" x14ac:dyDescent="0.3">
      <c r="A14" s="51" t="s">
        <v>992</v>
      </c>
      <c r="B14" s="58" t="s">
        <v>240</v>
      </c>
      <c r="C14" s="59">
        <v>161600</v>
      </c>
      <c r="D14" s="59"/>
      <c r="E14" s="59"/>
      <c r="F14" s="59"/>
      <c r="G14" s="59">
        <v>377000</v>
      </c>
      <c r="H14" s="59"/>
      <c r="I14" s="59"/>
      <c r="J14" s="59"/>
      <c r="K14" s="59"/>
      <c r="L14" s="59"/>
      <c r="M14" s="59"/>
      <c r="N14" s="60"/>
      <c r="O14" s="61">
        <v>501000</v>
      </c>
      <c r="P14" s="56">
        <f t="shared" si="1"/>
        <v>37600</v>
      </c>
      <c r="Q14" s="50"/>
      <c r="R14" s="57">
        <v>37600</v>
      </c>
      <c r="S14" s="4">
        <f t="shared" si="0"/>
        <v>0</v>
      </c>
      <c r="T14" s="10" t="s">
        <v>982</v>
      </c>
    </row>
    <row r="15" spans="1:20" ht="16.5" x14ac:dyDescent="0.3">
      <c r="A15" s="51" t="s">
        <v>992</v>
      </c>
      <c r="B15" s="58" t="s">
        <v>231</v>
      </c>
      <c r="C15" s="59">
        <v>206135</v>
      </c>
      <c r="D15" s="59"/>
      <c r="E15" s="59"/>
      <c r="F15" s="59"/>
      <c r="G15" s="59">
        <v>310000</v>
      </c>
      <c r="H15" s="59"/>
      <c r="I15" s="59"/>
      <c r="J15" s="59"/>
      <c r="K15" s="59"/>
      <c r="L15" s="59"/>
      <c r="M15" s="59">
        <v>105000</v>
      </c>
      <c r="N15" s="60"/>
      <c r="O15" s="61">
        <v>572500</v>
      </c>
      <c r="P15" s="56">
        <f t="shared" si="1"/>
        <v>48635</v>
      </c>
      <c r="Q15" s="50"/>
      <c r="R15" s="57">
        <v>48635</v>
      </c>
      <c r="S15" s="4">
        <f t="shared" si="0"/>
        <v>0</v>
      </c>
      <c r="T15" s="10" t="s">
        <v>982</v>
      </c>
    </row>
    <row r="16" spans="1:20" ht="16.5" x14ac:dyDescent="0.3">
      <c r="A16" s="51" t="s">
        <v>992</v>
      </c>
      <c r="B16" s="58" t="s">
        <v>297</v>
      </c>
      <c r="C16" s="59">
        <v>171269</v>
      </c>
      <c r="D16" s="59"/>
      <c r="E16" s="59"/>
      <c r="F16" s="59"/>
      <c r="G16" s="59">
        <v>135000</v>
      </c>
      <c r="H16" s="59"/>
      <c r="I16" s="59"/>
      <c r="J16" s="62"/>
      <c r="K16" s="62"/>
      <c r="L16" s="62"/>
      <c r="M16" s="62">
        <v>115000</v>
      </c>
      <c r="N16" s="60"/>
      <c r="O16" s="30">
        <v>218700</v>
      </c>
      <c r="P16" s="56">
        <f t="shared" si="1"/>
        <v>202569</v>
      </c>
      <c r="Q16" s="50"/>
      <c r="R16" s="57">
        <v>202569</v>
      </c>
      <c r="S16" s="4">
        <f t="shared" si="0"/>
        <v>0</v>
      </c>
      <c r="T16" s="10" t="s">
        <v>982</v>
      </c>
    </row>
    <row r="17" spans="1:20" ht="16.5" x14ac:dyDescent="0.3">
      <c r="A17" s="51" t="s">
        <v>992</v>
      </c>
      <c r="B17" s="58" t="s">
        <v>228</v>
      </c>
      <c r="C17" s="59">
        <v>348760</v>
      </c>
      <c r="D17" s="59"/>
      <c r="E17" s="59"/>
      <c r="F17" s="59"/>
      <c r="G17" s="59">
        <v>303100</v>
      </c>
      <c r="H17" s="59">
        <v>334000</v>
      </c>
      <c r="I17" s="59"/>
      <c r="J17" s="59"/>
      <c r="K17" s="59"/>
      <c r="L17" s="59"/>
      <c r="M17" s="59"/>
      <c r="N17" s="60">
        <v>320000</v>
      </c>
      <c r="O17" s="61">
        <v>474746</v>
      </c>
      <c r="P17" s="56">
        <f t="shared" si="1"/>
        <v>191114</v>
      </c>
      <c r="Q17" s="50"/>
      <c r="R17" s="57">
        <v>191114</v>
      </c>
      <c r="S17" s="4">
        <f t="shared" si="0"/>
        <v>0</v>
      </c>
      <c r="T17" s="10" t="s">
        <v>982</v>
      </c>
    </row>
    <row r="18" spans="1:20" ht="16.5" x14ac:dyDescent="0.3">
      <c r="A18" s="51" t="s">
        <v>992</v>
      </c>
      <c r="B18" s="58" t="s">
        <v>299</v>
      </c>
      <c r="C18" s="59">
        <v>284986</v>
      </c>
      <c r="D18" s="59"/>
      <c r="E18" s="59"/>
      <c r="F18" s="59"/>
      <c r="G18" s="59">
        <v>262000</v>
      </c>
      <c r="H18" s="59"/>
      <c r="I18" s="59"/>
      <c r="J18" s="59"/>
      <c r="K18" s="59"/>
      <c r="L18" s="59"/>
      <c r="M18" s="59">
        <v>100000</v>
      </c>
      <c r="N18" s="60">
        <v>50000</v>
      </c>
      <c r="O18" s="61">
        <v>443700</v>
      </c>
      <c r="P18" s="56">
        <f t="shared" si="1"/>
        <v>153286</v>
      </c>
      <c r="Q18" s="50"/>
      <c r="R18" s="57">
        <v>153286</v>
      </c>
      <c r="S18" s="4">
        <f t="shared" si="0"/>
        <v>0</v>
      </c>
      <c r="T18" s="10" t="s">
        <v>982</v>
      </c>
    </row>
    <row r="19" spans="1:20" ht="16.5" x14ac:dyDescent="0.3">
      <c r="A19" s="51" t="s">
        <v>992</v>
      </c>
      <c r="B19" s="58" t="s">
        <v>282</v>
      </c>
      <c r="C19" s="59">
        <v>61945</v>
      </c>
      <c r="D19" s="59"/>
      <c r="E19" s="59"/>
      <c r="F19" s="59"/>
      <c r="G19" s="59">
        <v>160000</v>
      </c>
      <c r="H19" s="59">
        <v>500000</v>
      </c>
      <c r="I19" s="59">
        <v>165000</v>
      </c>
      <c r="J19" s="59"/>
      <c r="K19" s="59"/>
      <c r="L19" s="59"/>
      <c r="M19" s="59"/>
      <c r="N19" s="60">
        <v>425000</v>
      </c>
      <c r="O19" s="61">
        <v>403450</v>
      </c>
      <c r="P19" s="56">
        <f t="shared" si="1"/>
        <v>58495</v>
      </c>
      <c r="Q19" s="50"/>
      <c r="R19" s="57">
        <v>58495</v>
      </c>
      <c r="S19" s="4">
        <f t="shared" si="0"/>
        <v>0</v>
      </c>
      <c r="T19" s="10" t="s">
        <v>982</v>
      </c>
    </row>
    <row r="20" spans="1:20" ht="16.5" x14ac:dyDescent="0.3">
      <c r="A20" s="51" t="s">
        <v>992</v>
      </c>
      <c r="B20" s="63" t="s">
        <v>986</v>
      </c>
      <c r="C20" s="59">
        <v>6505443</v>
      </c>
      <c r="D20" s="59"/>
      <c r="E20" s="59"/>
      <c r="F20" s="59">
        <v>6000000</v>
      </c>
      <c r="G20" s="59"/>
      <c r="H20" s="59"/>
      <c r="I20" s="59"/>
      <c r="J20" s="64">
        <v>120000</v>
      </c>
      <c r="K20" s="64">
        <v>50000</v>
      </c>
      <c r="L20" s="64"/>
      <c r="M20" s="64"/>
      <c r="N20" s="65">
        <v>4871300</v>
      </c>
      <c r="O20" s="66">
        <v>2504040</v>
      </c>
      <c r="P20" s="56">
        <f t="shared" si="1"/>
        <v>5300103</v>
      </c>
      <c r="Q20" s="50"/>
      <c r="R20" s="57">
        <v>5300103</v>
      </c>
      <c r="S20" s="4">
        <f t="shared" si="0"/>
        <v>0</v>
      </c>
      <c r="T20" s="10" t="s">
        <v>982</v>
      </c>
    </row>
    <row r="21" spans="1:20" ht="16.5" x14ac:dyDescent="0.3">
      <c r="A21" s="51" t="s">
        <v>992</v>
      </c>
      <c r="B21" s="58" t="s">
        <v>987</v>
      </c>
      <c r="C21" s="59">
        <v>108753</v>
      </c>
      <c r="D21" s="59"/>
      <c r="E21" s="59"/>
      <c r="F21" s="59"/>
      <c r="G21" s="59">
        <v>123200</v>
      </c>
      <c r="H21" s="59"/>
      <c r="I21" s="67"/>
      <c r="J21" s="67"/>
      <c r="K21" s="67"/>
      <c r="L21" s="67"/>
      <c r="M21" s="67"/>
      <c r="N21" s="60"/>
      <c r="O21" s="61">
        <v>90700</v>
      </c>
      <c r="P21" s="56">
        <f t="shared" si="1"/>
        <v>141253</v>
      </c>
      <c r="Q21" s="50"/>
      <c r="R21" s="57">
        <v>141253</v>
      </c>
      <c r="S21" s="4">
        <f t="shared" si="0"/>
        <v>0</v>
      </c>
      <c r="T21" s="10" t="s">
        <v>982</v>
      </c>
    </row>
    <row r="22" spans="1:20" ht="16.5" x14ac:dyDescent="0.3">
      <c r="A22" s="51" t="s">
        <v>992</v>
      </c>
      <c r="B22" s="58" t="s">
        <v>988</v>
      </c>
      <c r="C22" s="59">
        <v>253338</v>
      </c>
      <c r="D22" s="59"/>
      <c r="E22" s="59"/>
      <c r="F22" s="59"/>
      <c r="G22" s="68">
        <v>1439000</v>
      </c>
      <c r="H22" s="59"/>
      <c r="I22" s="59"/>
      <c r="J22" s="59"/>
      <c r="K22" s="59"/>
      <c r="L22" s="59"/>
      <c r="M22" s="59"/>
      <c r="N22" s="60">
        <v>1354000</v>
      </c>
      <c r="O22" s="61">
        <v>52000</v>
      </c>
      <c r="P22" s="56">
        <f t="shared" si="1"/>
        <v>286338</v>
      </c>
      <c r="Q22" s="50"/>
      <c r="R22" s="57">
        <v>286338</v>
      </c>
      <c r="S22" s="4">
        <f t="shared" si="0"/>
        <v>0</v>
      </c>
      <c r="T22" s="10" t="s">
        <v>982</v>
      </c>
    </row>
    <row r="23" spans="1:20" ht="16.5" x14ac:dyDescent="0.3">
      <c r="A23" s="51" t="s">
        <v>992</v>
      </c>
      <c r="B23" s="58" t="s">
        <v>251</v>
      </c>
      <c r="C23" s="53">
        <v>6700</v>
      </c>
      <c r="D23" s="53"/>
      <c r="E23" s="59"/>
      <c r="F23" s="59"/>
      <c r="G23" s="59">
        <v>249000</v>
      </c>
      <c r="H23" s="59"/>
      <c r="I23" s="59">
        <v>75000</v>
      </c>
      <c r="J23" s="59">
        <v>205000</v>
      </c>
      <c r="K23" s="59"/>
      <c r="L23" s="59"/>
      <c r="M23" s="59"/>
      <c r="N23" s="60"/>
      <c r="O23" s="61">
        <v>489500</v>
      </c>
      <c r="P23" s="56">
        <f t="shared" si="1"/>
        <v>46200</v>
      </c>
      <c r="Q23" s="50"/>
      <c r="R23" s="57">
        <v>46200</v>
      </c>
      <c r="S23" s="4">
        <f t="shared" si="0"/>
        <v>0</v>
      </c>
      <c r="T23" s="10" t="s">
        <v>982</v>
      </c>
    </row>
    <row r="24" spans="1:20" ht="16.5" x14ac:dyDescent="0.3">
      <c r="A24" s="44"/>
      <c r="B24" s="45" t="s">
        <v>989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8"/>
      <c r="Q24" s="50"/>
      <c r="R24" s="69"/>
      <c r="S24" s="70"/>
      <c r="T24" s="10"/>
    </row>
    <row r="25" spans="1:20" ht="16.5" x14ac:dyDescent="0.3">
      <c r="A25" s="51" t="s">
        <v>992</v>
      </c>
      <c r="B25" s="71" t="s">
        <v>990</v>
      </c>
      <c r="C25" s="59">
        <v>1274816</v>
      </c>
      <c r="D25" s="59">
        <f>+Datas!E316</f>
        <v>10315800</v>
      </c>
      <c r="E25" s="59">
        <f>+Datas!E517</f>
        <v>10233055</v>
      </c>
      <c r="F25" s="59"/>
      <c r="G25" s="59"/>
      <c r="H25" s="59"/>
      <c r="I25" s="59"/>
      <c r="J25" s="59"/>
      <c r="K25" s="59"/>
      <c r="L25" s="59"/>
      <c r="M25" s="59"/>
      <c r="N25" s="60">
        <v>6000000</v>
      </c>
      <c r="O25" s="61">
        <v>5399011</v>
      </c>
      <c r="P25" s="56">
        <f>+C25+D25+E25+F25+G25+H25+I25+J25+K25+L25+M25-N25-O25</f>
        <v>10424660</v>
      </c>
      <c r="Q25" s="50"/>
      <c r="R25" s="57">
        <v>10424660</v>
      </c>
      <c r="S25" s="32">
        <f>+P25-R25</f>
        <v>0</v>
      </c>
      <c r="T25" s="10" t="s">
        <v>982</v>
      </c>
    </row>
    <row r="26" spans="1:20" ht="16.5" x14ac:dyDescent="0.3">
      <c r="A26" s="121" t="s">
        <v>991</v>
      </c>
      <c r="B26" s="122"/>
      <c r="C26" s="14">
        <f>SUM(C8:C25)</f>
        <v>9955821</v>
      </c>
      <c r="D26" s="14">
        <f>+SUM(D8:D25)</f>
        <v>10315800</v>
      </c>
      <c r="E26" s="14">
        <f t="shared" ref="E26:P26" si="2">+SUM(E8:E25)</f>
        <v>10233055</v>
      </c>
      <c r="F26" s="14">
        <f t="shared" si="2"/>
        <v>6000000</v>
      </c>
      <c r="G26" s="14">
        <f t="shared" si="2"/>
        <v>4871300</v>
      </c>
      <c r="H26" s="14">
        <f t="shared" si="2"/>
        <v>1354000</v>
      </c>
      <c r="I26" s="14">
        <f t="shared" si="2"/>
        <v>575000</v>
      </c>
      <c r="J26" s="14">
        <f t="shared" si="2"/>
        <v>425000</v>
      </c>
      <c r="K26" s="14">
        <f t="shared" si="2"/>
        <v>50000</v>
      </c>
      <c r="L26" s="14">
        <f t="shared" si="2"/>
        <v>500000</v>
      </c>
      <c r="M26" s="14">
        <f t="shared" si="2"/>
        <v>320000</v>
      </c>
      <c r="N26" s="14">
        <f t="shared" si="2"/>
        <v>14095300</v>
      </c>
      <c r="O26" s="14">
        <f t="shared" si="2"/>
        <v>13240572</v>
      </c>
      <c r="P26" s="14">
        <f t="shared" si="2"/>
        <v>17264104</v>
      </c>
      <c r="Q26" s="72"/>
      <c r="R26" s="14"/>
      <c r="S26" s="33"/>
      <c r="T26" s="10"/>
    </row>
    <row r="27" spans="1:20" ht="16.5" x14ac:dyDescent="0.3">
      <c r="A27" s="31"/>
      <c r="B27" s="3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1"/>
      <c r="O27" s="31"/>
      <c r="P27" s="73"/>
      <c r="Q27" s="73"/>
      <c r="R27" s="73"/>
      <c r="S27" s="3"/>
      <c r="T27" s="3"/>
    </row>
    <row r="29" spans="1:20" ht="17.25" thickBot="1" x14ac:dyDescent="0.35">
      <c r="B29" s="31" t="s">
        <v>1019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20" ht="17.25" thickBot="1" x14ac:dyDescent="0.35">
      <c r="B30" s="74">
        <f>+C26</f>
        <v>9955821</v>
      </c>
      <c r="C30" s="75">
        <f>+D26+E26</f>
        <v>20548855</v>
      </c>
      <c r="D30" s="75">
        <f>+O26</f>
        <v>13240572</v>
      </c>
      <c r="E30" s="75"/>
      <c r="F30" s="104">
        <f>+B30+C30-D30</f>
        <v>17264104</v>
      </c>
      <c r="G30" s="103"/>
      <c r="H30" s="76"/>
      <c r="I30" s="76"/>
    </row>
  </sheetData>
  <mergeCells count="12">
    <mergeCell ref="R5:T5"/>
    <mergeCell ref="A26:B26"/>
    <mergeCell ref="A3:P3"/>
    <mergeCell ref="A5:A6"/>
    <mergeCell ref="B5:B6"/>
    <mergeCell ref="C5:C6"/>
    <mergeCell ref="E5:E6"/>
    <mergeCell ref="F5:M5"/>
    <mergeCell ref="N5:N6"/>
    <mergeCell ref="O5:O6"/>
    <mergeCell ref="P5:P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30" sqref="F30"/>
    </sheetView>
  </sheetViews>
  <sheetFormatPr baseColWidth="10" defaultRowHeight="15" x14ac:dyDescent="0.25"/>
  <cols>
    <col min="1" max="1" width="22.42578125" style="30" bestFit="1" customWidth="1"/>
    <col min="2" max="2" width="36.28515625" style="30" customWidth="1"/>
    <col min="3" max="3" width="21.28515625" style="30" customWidth="1"/>
    <col min="4" max="16384" width="11.42578125" style="30"/>
  </cols>
  <sheetData>
    <row r="1" spans="1:3" x14ac:dyDescent="0.25">
      <c r="A1" s="34" t="s">
        <v>0</v>
      </c>
    </row>
    <row r="3" spans="1:3" ht="15.75" x14ac:dyDescent="0.25">
      <c r="A3" s="119" t="s">
        <v>1026</v>
      </c>
      <c r="B3" s="119"/>
      <c r="C3" s="119"/>
    </row>
    <row r="6" spans="1:3" x14ac:dyDescent="0.25">
      <c r="A6" s="109" t="s">
        <v>1013</v>
      </c>
      <c r="B6" s="108" t="s">
        <v>1016</v>
      </c>
      <c r="C6" s="108" t="s">
        <v>1024</v>
      </c>
    </row>
    <row r="7" spans="1:3" x14ac:dyDescent="0.25">
      <c r="A7" s="110" t="s">
        <v>225</v>
      </c>
      <c r="B7" s="108">
        <v>3190800</v>
      </c>
      <c r="C7" s="117">
        <v>6038.6528285604054</v>
      </c>
    </row>
    <row r="8" spans="1:3" x14ac:dyDescent="0.25">
      <c r="A8" s="110" t="s">
        <v>22</v>
      </c>
      <c r="B8" s="108">
        <v>6299170</v>
      </c>
      <c r="C8" s="117">
        <v>11921.305233196288</v>
      </c>
    </row>
    <row r="9" spans="1:3" x14ac:dyDescent="0.25">
      <c r="A9" s="110" t="s">
        <v>219</v>
      </c>
      <c r="B9" s="108">
        <v>393000</v>
      </c>
      <c r="C9" s="117">
        <v>743.7603615470216</v>
      </c>
    </row>
    <row r="10" spans="1:3" x14ac:dyDescent="0.25">
      <c r="A10" s="110" t="s">
        <v>218</v>
      </c>
      <c r="B10" s="108">
        <v>1114800</v>
      </c>
      <c r="C10" s="117">
        <v>2109.7813003883439</v>
      </c>
    </row>
    <row r="11" spans="1:3" x14ac:dyDescent="0.25">
      <c r="A11" s="110" t="s">
        <v>53</v>
      </c>
      <c r="B11" s="108">
        <v>1426077</v>
      </c>
      <c r="C11" s="117">
        <v>2698.8792496536685</v>
      </c>
    </row>
    <row r="12" spans="1:3" x14ac:dyDescent="0.25">
      <c r="A12" s="110" t="s">
        <v>235</v>
      </c>
      <c r="B12" s="108">
        <v>778000</v>
      </c>
      <c r="C12" s="117">
        <v>1472.3805630625518</v>
      </c>
    </row>
    <row r="13" spans="1:3" x14ac:dyDescent="0.25">
      <c r="A13" s="110" t="s">
        <v>652</v>
      </c>
      <c r="B13" s="108">
        <v>38725</v>
      </c>
      <c r="C13" s="117">
        <v>73.287837152438698</v>
      </c>
    </row>
    <row r="14" spans="1:3" hidden="1" x14ac:dyDescent="0.25">
      <c r="A14" s="110" t="s">
        <v>1015</v>
      </c>
      <c r="B14" s="108"/>
      <c r="C14" s="117">
        <v>0</v>
      </c>
    </row>
    <row r="15" spans="1:3" x14ac:dyDescent="0.25">
      <c r="A15" s="110" t="s">
        <v>1014</v>
      </c>
      <c r="B15" s="108">
        <v>13240572</v>
      </c>
      <c r="C15" s="117">
        <v>25058.047373560719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234"/>
  <sheetViews>
    <sheetView workbookViewId="0">
      <selection activeCell="N183" sqref="N183"/>
    </sheetView>
  </sheetViews>
  <sheetFormatPr baseColWidth="10" defaultColWidth="9.140625" defaultRowHeight="15" x14ac:dyDescent="0.25"/>
  <cols>
    <col min="1" max="1" width="12.7109375" customWidth="1"/>
    <col min="2" max="2" width="24" customWidth="1"/>
    <col min="3" max="3" width="13" customWidth="1"/>
    <col min="4" max="4" width="14.85546875" customWidth="1"/>
    <col min="5" max="6" width="12.85546875" style="30" customWidth="1"/>
    <col min="7" max="7" width="11.42578125" bestFit="1" customWidth="1"/>
    <col min="9" max="9" width="12.28515625" bestFit="1" customWidth="1"/>
  </cols>
  <sheetData>
    <row r="1" spans="1:12" x14ac:dyDescent="0.25">
      <c r="A1" s="1" t="s">
        <v>0</v>
      </c>
      <c r="B1" s="2"/>
      <c r="C1" s="2"/>
      <c r="D1" s="3"/>
      <c r="E1" s="4"/>
      <c r="F1" s="4"/>
      <c r="G1" s="3"/>
      <c r="H1" s="3"/>
      <c r="I1" s="3"/>
      <c r="J1" s="3"/>
      <c r="K1" s="3"/>
      <c r="L1" s="3"/>
    </row>
    <row r="2" spans="1:12" ht="27" x14ac:dyDescent="0.35">
      <c r="A2" s="5" t="s">
        <v>1031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</row>
    <row r="3" spans="1:12" ht="16.5" x14ac:dyDescent="0.3">
      <c r="A3" s="8"/>
      <c r="B3" s="9"/>
      <c r="C3" s="9"/>
      <c r="D3" s="9"/>
      <c r="E3" s="10"/>
      <c r="F3" s="10"/>
      <c r="G3" s="9"/>
      <c r="H3" s="9"/>
      <c r="I3" s="9"/>
      <c r="J3" s="9"/>
      <c r="K3" s="9"/>
      <c r="L3" s="9"/>
    </row>
    <row r="4" spans="1:12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9"/>
      <c r="I4" s="9"/>
      <c r="J4" s="9"/>
      <c r="K4" s="9"/>
      <c r="L4" s="9"/>
    </row>
    <row r="5" spans="1:12" ht="16.5" x14ac:dyDescent="0.3">
      <c r="A5" s="8"/>
      <c r="B5" s="11" t="s">
        <v>4</v>
      </c>
      <c r="C5" s="14">
        <f>+SUM(E12:E1233)</f>
        <v>14095300</v>
      </c>
      <c r="D5" s="15" t="e">
        <f>+C5/#REF!</f>
        <v>#REF!</v>
      </c>
      <c r="E5" s="10"/>
      <c r="F5" s="16"/>
      <c r="G5" s="17"/>
      <c r="H5" s="9"/>
      <c r="I5" s="9"/>
      <c r="J5" s="9"/>
      <c r="K5" s="9"/>
      <c r="L5" s="9"/>
    </row>
    <row r="6" spans="1:12" ht="16.5" x14ac:dyDescent="0.3">
      <c r="A6" s="8"/>
      <c r="B6" s="11" t="s">
        <v>5</v>
      </c>
      <c r="C6" s="14">
        <f>+SUM(F12:F1233)</f>
        <v>14095300</v>
      </c>
      <c r="D6" s="15" t="e">
        <f>+C6/#REF!</f>
        <v>#REF!</v>
      </c>
      <c r="E6" s="10"/>
      <c r="F6" s="18"/>
      <c r="G6" s="19"/>
      <c r="H6" s="9"/>
      <c r="I6" s="9"/>
      <c r="J6" s="9"/>
      <c r="K6" s="9"/>
      <c r="L6" s="9"/>
    </row>
    <row r="7" spans="1:12" ht="16.5" x14ac:dyDescent="0.3">
      <c r="A7" s="8"/>
      <c r="B7" s="11" t="s">
        <v>6</v>
      </c>
      <c r="C7" s="14">
        <f>+C5-C6</f>
        <v>0</v>
      </c>
      <c r="D7" s="15" t="e">
        <f>+D5-D6</f>
        <v>#REF!</v>
      </c>
      <c r="E7" s="10"/>
      <c r="F7" s="10"/>
      <c r="G7" s="10"/>
      <c r="H7" s="9"/>
      <c r="I7" s="9"/>
      <c r="J7" s="9"/>
      <c r="K7" s="9"/>
      <c r="L7" s="9"/>
    </row>
    <row r="8" spans="1:12" ht="16.5" x14ac:dyDescent="0.3">
      <c r="A8" s="8"/>
      <c r="B8" s="9"/>
      <c r="C8" s="9"/>
      <c r="D8" s="9"/>
      <c r="E8" s="10"/>
      <c r="F8" s="29"/>
      <c r="G8" s="9"/>
      <c r="H8" s="9"/>
      <c r="I8" s="9"/>
      <c r="J8" s="9"/>
      <c r="K8" s="9"/>
      <c r="L8" s="9"/>
    </row>
    <row r="9" spans="1:12" ht="16.5" x14ac:dyDescent="0.3">
      <c r="A9" s="8"/>
      <c r="B9" s="20"/>
      <c r="C9" s="9"/>
      <c r="D9" s="9"/>
      <c r="E9" s="10"/>
      <c r="F9" s="29"/>
      <c r="G9" s="9"/>
      <c r="H9" s="9"/>
      <c r="I9" s="9"/>
      <c r="J9" s="9"/>
      <c r="K9" s="9"/>
      <c r="L9" s="9"/>
    </row>
    <row r="10" spans="1:12" ht="16.5" x14ac:dyDescent="0.3">
      <c r="A10" s="21" t="s">
        <v>7</v>
      </c>
      <c r="B10" s="20"/>
      <c r="C10" s="20"/>
      <c r="D10" s="22"/>
      <c r="E10" s="23"/>
      <c r="F10" s="23"/>
      <c r="G10" s="20"/>
      <c r="H10" s="20"/>
      <c r="I10" s="20"/>
      <c r="J10" s="20"/>
      <c r="K10" s="20"/>
      <c r="L10" s="20"/>
    </row>
    <row r="11" spans="1:12" ht="16.5" x14ac:dyDescent="0.3">
      <c r="A11" s="24" t="s">
        <v>8</v>
      </c>
      <c r="B11" s="25" t="s">
        <v>9</v>
      </c>
      <c r="C11" s="25" t="s">
        <v>10</v>
      </c>
      <c r="D11" s="26" t="s">
        <v>11</v>
      </c>
      <c r="E11" s="27" t="s">
        <v>12</v>
      </c>
      <c r="F11" s="27" t="s">
        <v>13</v>
      </c>
      <c r="G11" s="27" t="s">
        <v>14</v>
      </c>
      <c r="H11" s="25" t="s">
        <v>15</v>
      </c>
      <c r="I11" s="25" t="s">
        <v>16</v>
      </c>
      <c r="J11" s="25" t="s">
        <v>17</v>
      </c>
      <c r="K11" s="25" t="s">
        <v>18</v>
      </c>
      <c r="L11" s="25" t="s">
        <v>19</v>
      </c>
    </row>
    <row r="12" spans="1:12" hidden="1" x14ac:dyDescent="0.25">
      <c r="A12" s="92"/>
      <c r="B12" s="93"/>
      <c r="C12" s="89"/>
      <c r="D12" s="94"/>
      <c r="E12" s="95"/>
      <c r="F12" s="96"/>
      <c r="G12" s="96"/>
      <c r="H12" s="89"/>
      <c r="I12" s="97"/>
      <c r="J12" s="29"/>
      <c r="K12" s="89"/>
      <c r="L12" s="89"/>
    </row>
    <row r="13" spans="1:12" hidden="1" x14ac:dyDescent="0.25">
      <c r="A13" s="92"/>
      <c r="B13" s="93"/>
      <c r="C13" s="89"/>
      <c r="D13" s="94"/>
      <c r="E13" s="95"/>
      <c r="F13" s="96"/>
      <c r="G13" s="96"/>
      <c r="H13" s="89"/>
      <c r="I13" s="97"/>
      <c r="J13" s="29"/>
      <c r="K13" s="89"/>
      <c r="L13" s="89"/>
    </row>
    <row r="14" spans="1:12" hidden="1" x14ac:dyDescent="0.25">
      <c r="A14" s="92"/>
      <c r="B14" s="93"/>
      <c r="C14" s="89"/>
      <c r="D14" s="94"/>
      <c r="E14" s="95"/>
      <c r="F14" s="96"/>
      <c r="G14" s="96"/>
      <c r="H14" s="89"/>
      <c r="I14" s="97"/>
      <c r="J14" s="29"/>
      <c r="K14" s="89"/>
      <c r="L14" s="89"/>
    </row>
    <row r="15" spans="1:12" hidden="1" x14ac:dyDescent="0.25">
      <c r="A15" s="92"/>
      <c r="B15" s="93"/>
      <c r="C15" s="89"/>
      <c r="D15" s="94"/>
      <c r="E15" s="95"/>
      <c r="F15" s="96"/>
      <c r="G15" s="96"/>
      <c r="H15" s="89"/>
      <c r="I15" s="97"/>
      <c r="J15" s="29"/>
      <c r="K15" s="89"/>
      <c r="L15" s="89"/>
    </row>
    <row r="16" spans="1:12" hidden="1" x14ac:dyDescent="0.25">
      <c r="A16" s="92"/>
      <c r="B16" s="29"/>
      <c r="C16" s="29"/>
      <c r="D16" s="29"/>
      <c r="E16" s="87"/>
      <c r="F16" s="87"/>
      <c r="G16" s="96"/>
      <c r="H16" s="29"/>
      <c r="I16" s="29"/>
      <c r="J16" s="29"/>
      <c r="K16" s="89"/>
      <c r="L16" s="29"/>
    </row>
    <row r="17" spans="1:12" hidden="1" x14ac:dyDescent="0.25">
      <c r="A17" s="92"/>
      <c r="B17" s="29"/>
      <c r="C17" s="29"/>
      <c r="D17" s="29"/>
      <c r="E17" s="87"/>
      <c r="F17" s="87"/>
      <c r="G17" s="96"/>
      <c r="H17" s="29"/>
      <c r="I17" s="29"/>
      <c r="J17" s="29"/>
      <c r="K17" s="89"/>
      <c r="L17" s="29"/>
    </row>
    <row r="18" spans="1:12" hidden="1" x14ac:dyDescent="0.25">
      <c r="A18" s="92"/>
      <c r="B18" s="29"/>
      <c r="C18" s="29"/>
      <c r="D18" s="29"/>
      <c r="E18" s="87"/>
      <c r="F18" s="87"/>
      <c r="G18" s="96"/>
      <c r="H18" s="29"/>
      <c r="I18" s="29"/>
      <c r="J18" s="29"/>
      <c r="K18" s="89"/>
      <c r="L18" s="29"/>
    </row>
    <row r="19" spans="1:12" x14ac:dyDescent="0.25">
      <c r="A19" s="85">
        <v>43160</v>
      </c>
      <c r="B19" s="78" t="s">
        <v>243</v>
      </c>
      <c r="C19" s="83" t="s">
        <v>58</v>
      </c>
      <c r="D19" s="83" t="s">
        <v>22</v>
      </c>
      <c r="E19" s="84">
        <v>30000</v>
      </c>
      <c r="F19" s="84"/>
      <c r="G19" s="96"/>
      <c r="H19" s="83" t="s">
        <v>95</v>
      </c>
      <c r="I19" s="83" t="s">
        <v>99</v>
      </c>
      <c r="J19" s="83"/>
      <c r="K19" s="79" t="s">
        <v>25</v>
      </c>
      <c r="L19" s="79" t="s">
        <v>34</v>
      </c>
    </row>
    <row r="20" spans="1:12" hidden="1" x14ac:dyDescent="0.25">
      <c r="A20" s="92"/>
      <c r="B20" s="29"/>
      <c r="C20" s="29"/>
      <c r="D20" s="29"/>
      <c r="E20" s="87"/>
      <c r="F20" s="87"/>
      <c r="G20" s="96"/>
      <c r="H20" s="29"/>
      <c r="I20" s="29"/>
      <c r="J20" s="29"/>
      <c r="K20" s="89"/>
      <c r="L20" s="29"/>
    </row>
    <row r="21" spans="1:12" hidden="1" x14ac:dyDescent="0.25">
      <c r="A21" s="92"/>
      <c r="B21" s="29"/>
      <c r="C21" s="29"/>
      <c r="D21" s="29"/>
      <c r="E21" s="87"/>
      <c r="F21" s="87"/>
      <c r="G21" s="96"/>
      <c r="H21" s="29"/>
      <c r="I21" s="29"/>
      <c r="J21" s="29"/>
      <c r="K21" s="89"/>
      <c r="L21" s="29"/>
    </row>
    <row r="22" spans="1:12" hidden="1" x14ac:dyDescent="0.25">
      <c r="A22" s="92"/>
      <c r="B22" s="29"/>
      <c r="C22" s="29"/>
      <c r="D22" s="29"/>
      <c r="E22" s="87"/>
      <c r="F22" s="87"/>
      <c r="G22" s="96"/>
      <c r="H22" s="29"/>
      <c r="I22" s="29"/>
      <c r="J22" s="29"/>
      <c r="K22" s="89"/>
      <c r="L22" s="29"/>
    </row>
    <row r="23" spans="1:12" hidden="1" x14ac:dyDescent="0.25">
      <c r="A23" s="92"/>
      <c r="B23" s="29"/>
      <c r="C23" s="29"/>
      <c r="D23" s="29"/>
      <c r="E23" s="87"/>
      <c r="F23" s="87"/>
      <c r="G23" s="96"/>
      <c r="H23" s="29"/>
      <c r="I23" s="29"/>
      <c r="J23" s="29"/>
      <c r="K23" s="89"/>
      <c r="L23" s="29"/>
    </row>
    <row r="24" spans="1:12" hidden="1" x14ac:dyDescent="0.25">
      <c r="A24" s="92"/>
      <c r="B24" s="29"/>
      <c r="C24" s="29"/>
      <c r="D24" s="29"/>
      <c r="E24" s="87"/>
      <c r="F24" s="87"/>
      <c r="G24" s="96"/>
      <c r="H24" s="29"/>
      <c r="I24" s="29"/>
      <c r="J24" s="29"/>
      <c r="K24" s="89"/>
      <c r="L24" s="29"/>
    </row>
    <row r="25" spans="1:12" hidden="1" x14ac:dyDescent="0.25">
      <c r="A25" s="92"/>
      <c r="B25" s="29"/>
      <c r="C25" s="29"/>
      <c r="D25" s="29"/>
      <c r="E25" s="87"/>
      <c r="F25" s="87"/>
      <c r="G25" s="96"/>
      <c r="H25" s="29"/>
      <c r="I25" s="29"/>
      <c r="J25" s="29"/>
      <c r="K25" s="89"/>
      <c r="L25" s="89"/>
    </row>
    <row r="26" spans="1:12" hidden="1" x14ac:dyDescent="0.25">
      <c r="A26" s="92"/>
      <c r="B26" s="29"/>
      <c r="C26" s="29"/>
      <c r="D26" s="29"/>
      <c r="E26" s="87"/>
      <c r="F26" s="87"/>
      <c r="G26" s="96"/>
      <c r="H26" s="29"/>
      <c r="I26" s="29"/>
      <c r="J26" s="29"/>
      <c r="K26" s="89"/>
      <c r="L26" s="89"/>
    </row>
    <row r="27" spans="1:12" hidden="1" x14ac:dyDescent="0.25">
      <c r="A27" s="92"/>
      <c r="B27" s="29"/>
      <c r="C27" s="29"/>
      <c r="D27" s="29"/>
      <c r="E27" s="87"/>
      <c r="F27" s="87"/>
      <c r="G27" s="96"/>
      <c r="H27" s="29"/>
      <c r="I27" s="29"/>
      <c r="J27" s="29"/>
      <c r="K27" s="89"/>
      <c r="L27" s="29"/>
    </row>
    <row r="28" spans="1:12" hidden="1" x14ac:dyDescent="0.25">
      <c r="A28" s="92"/>
      <c r="B28" s="29"/>
      <c r="C28" s="29"/>
      <c r="D28" s="29"/>
      <c r="E28" s="87"/>
      <c r="F28" s="87"/>
      <c r="G28" s="96"/>
      <c r="H28" s="29"/>
      <c r="I28" s="29"/>
      <c r="J28" s="29"/>
      <c r="K28" s="89"/>
      <c r="L28" s="29"/>
    </row>
    <row r="29" spans="1:12" hidden="1" x14ac:dyDescent="0.25">
      <c r="A29" s="92"/>
      <c r="B29" s="29"/>
      <c r="C29" s="29"/>
      <c r="D29" s="29"/>
      <c r="E29" s="87"/>
      <c r="F29" s="87"/>
      <c r="G29" s="96"/>
      <c r="H29" s="29"/>
      <c r="I29" s="29"/>
      <c r="J29" s="29"/>
      <c r="K29" s="89"/>
      <c r="L29" s="29"/>
    </row>
    <row r="30" spans="1:12" hidden="1" x14ac:dyDescent="0.25">
      <c r="A30" s="92"/>
      <c r="B30" s="29"/>
      <c r="C30" s="29"/>
      <c r="D30" s="29"/>
      <c r="E30" s="87"/>
      <c r="F30" s="87"/>
      <c r="G30" s="96"/>
      <c r="H30" s="29"/>
      <c r="I30" s="94"/>
      <c r="J30" s="29"/>
      <c r="K30" s="89"/>
      <c r="L30" s="89"/>
    </row>
    <row r="31" spans="1:12" hidden="1" x14ac:dyDescent="0.25">
      <c r="A31" s="92"/>
      <c r="B31" s="29"/>
      <c r="C31" s="29"/>
      <c r="D31" s="29"/>
      <c r="E31" s="87"/>
      <c r="F31" s="87"/>
      <c r="G31" s="96"/>
      <c r="H31" s="29"/>
      <c r="I31" s="94"/>
      <c r="J31" s="29"/>
      <c r="K31" s="89"/>
      <c r="L31" s="89"/>
    </row>
    <row r="32" spans="1:12" hidden="1" x14ac:dyDescent="0.25">
      <c r="A32" s="92"/>
      <c r="B32" s="29"/>
      <c r="C32" s="29"/>
      <c r="D32" s="29"/>
      <c r="E32" s="87"/>
      <c r="F32" s="87"/>
      <c r="G32" s="96"/>
      <c r="H32" s="29"/>
      <c r="I32" s="94"/>
      <c r="J32" s="29"/>
      <c r="K32" s="89"/>
      <c r="L32" s="89"/>
    </row>
    <row r="33" spans="1:12" hidden="1" x14ac:dyDescent="0.25">
      <c r="A33" s="92"/>
      <c r="B33" s="29"/>
      <c r="C33" s="29"/>
      <c r="D33" s="29"/>
      <c r="E33" s="87"/>
      <c r="F33" s="87"/>
      <c r="G33" s="96"/>
      <c r="H33" s="29"/>
      <c r="I33" s="94"/>
      <c r="J33" s="29"/>
      <c r="K33" s="89"/>
      <c r="L33" s="89"/>
    </row>
    <row r="34" spans="1:12" hidden="1" x14ac:dyDescent="0.25">
      <c r="A34" s="92"/>
      <c r="B34" s="29"/>
      <c r="C34" s="29"/>
      <c r="D34" s="29"/>
      <c r="E34" s="87"/>
      <c r="F34" s="87"/>
      <c r="G34" s="96"/>
      <c r="H34" s="29"/>
      <c r="I34" s="94"/>
      <c r="J34" s="29"/>
      <c r="K34" s="89"/>
      <c r="L34" s="89"/>
    </row>
    <row r="35" spans="1:12" s="77" customFormat="1" hidden="1" x14ac:dyDescent="0.25">
      <c r="A35" s="92"/>
      <c r="B35" s="29"/>
      <c r="C35" s="29"/>
      <c r="D35" s="29"/>
      <c r="E35" s="87"/>
      <c r="F35" s="88"/>
      <c r="G35" s="96"/>
      <c r="H35" s="29"/>
      <c r="I35" s="29"/>
      <c r="J35" s="29"/>
      <c r="K35" s="89"/>
      <c r="L35" s="29"/>
    </row>
    <row r="36" spans="1:12" hidden="1" x14ac:dyDescent="0.25">
      <c r="A36" s="92"/>
      <c r="B36" s="29"/>
      <c r="C36" s="29"/>
      <c r="D36" s="29"/>
      <c r="E36" s="87"/>
      <c r="F36" s="88"/>
      <c r="G36" s="96"/>
      <c r="H36" s="29"/>
      <c r="I36" s="29"/>
      <c r="J36" s="29"/>
      <c r="K36" s="89"/>
      <c r="L36" s="29"/>
    </row>
    <row r="37" spans="1:12" hidden="1" x14ac:dyDescent="0.25">
      <c r="A37" s="92"/>
      <c r="B37" s="29"/>
      <c r="C37" s="29"/>
      <c r="D37" s="29"/>
      <c r="E37" s="87"/>
      <c r="F37" s="88"/>
      <c r="G37" s="96"/>
      <c r="H37" s="29"/>
      <c r="I37" s="29"/>
      <c r="J37" s="29"/>
      <c r="K37" s="89"/>
      <c r="L37" s="29"/>
    </row>
    <row r="38" spans="1:12" hidden="1" x14ac:dyDescent="0.25">
      <c r="A38" s="92"/>
      <c r="B38" s="29"/>
      <c r="C38" s="29"/>
      <c r="D38" s="29"/>
      <c r="E38" s="87"/>
      <c r="F38" s="88"/>
      <c r="G38" s="96"/>
      <c r="H38" s="29"/>
      <c r="I38" s="29"/>
      <c r="J38" s="29"/>
      <c r="K38" s="89"/>
      <c r="L38" s="29"/>
    </row>
    <row r="39" spans="1:12" hidden="1" x14ac:dyDescent="0.25">
      <c r="A39" s="92"/>
      <c r="B39" s="29"/>
      <c r="C39" s="29"/>
      <c r="D39" s="29"/>
      <c r="E39" s="87"/>
      <c r="F39" s="88"/>
      <c r="G39" s="96"/>
      <c r="H39" s="29"/>
      <c r="I39" s="29"/>
      <c r="J39" s="29"/>
      <c r="K39" s="89"/>
      <c r="L39" s="29"/>
    </row>
    <row r="40" spans="1:12" hidden="1" x14ac:dyDescent="0.25">
      <c r="A40" s="92"/>
      <c r="B40" s="89"/>
      <c r="C40" s="89"/>
      <c r="D40" s="89"/>
      <c r="E40" s="96"/>
      <c r="F40" s="96"/>
      <c r="G40" s="96"/>
      <c r="H40" s="89"/>
      <c r="I40" s="89"/>
      <c r="J40" s="29"/>
      <c r="K40" s="89"/>
      <c r="L40" s="89"/>
    </row>
    <row r="41" spans="1:12" hidden="1" x14ac:dyDescent="0.25">
      <c r="A41" s="92"/>
      <c r="B41" s="89"/>
      <c r="C41" s="89"/>
      <c r="D41" s="89"/>
      <c r="E41" s="96"/>
      <c r="F41" s="96"/>
      <c r="G41" s="96"/>
      <c r="H41" s="89"/>
      <c r="I41" s="89"/>
      <c r="J41" s="29"/>
      <c r="K41" s="89"/>
      <c r="L41" s="89"/>
    </row>
    <row r="42" spans="1:12" hidden="1" x14ac:dyDescent="0.25">
      <c r="A42" s="92"/>
      <c r="B42" s="89"/>
      <c r="C42" s="89"/>
      <c r="D42" s="89"/>
      <c r="E42" s="96"/>
      <c r="F42" s="96"/>
      <c r="G42" s="96"/>
      <c r="H42" s="89"/>
      <c r="I42" s="89"/>
      <c r="J42" s="29"/>
      <c r="K42" s="89"/>
      <c r="L42" s="89"/>
    </row>
    <row r="43" spans="1:12" hidden="1" x14ac:dyDescent="0.25">
      <c r="A43" s="92"/>
      <c r="B43" s="89"/>
      <c r="C43" s="89"/>
      <c r="D43" s="89"/>
      <c r="E43" s="96"/>
      <c r="F43" s="96"/>
      <c r="G43" s="96"/>
      <c r="H43" s="89"/>
      <c r="I43" s="89"/>
      <c r="J43" s="29"/>
      <c r="K43" s="89"/>
      <c r="L43" s="89"/>
    </row>
    <row r="44" spans="1:12" hidden="1" x14ac:dyDescent="0.25">
      <c r="A44" s="92"/>
      <c r="B44" s="89"/>
      <c r="C44" s="89"/>
      <c r="D44" s="89"/>
      <c r="E44" s="96"/>
      <c r="F44" s="96"/>
      <c r="G44" s="96"/>
      <c r="H44" s="89"/>
      <c r="I44" s="89"/>
      <c r="J44" s="29"/>
      <c r="K44" s="89"/>
      <c r="L44" s="89"/>
    </row>
    <row r="45" spans="1:12" hidden="1" x14ac:dyDescent="0.25">
      <c r="A45" s="92"/>
      <c r="B45" s="89"/>
      <c r="C45" s="89"/>
      <c r="D45" s="89"/>
      <c r="E45" s="96"/>
      <c r="F45" s="96"/>
      <c r="G45" s="96"/>
      <c r="H45" s="89"/>
      <c r="I45" s="89"/>
      <c r="J45" s="29"/>
      <c r="K45" s="89"/>
      <c r="L45" s="89"/>
    </row>
    <row r="46" spans="1:12" hidden="1" x14ac:dyDescent="0.25">
      <c r="A46" s="92"/>
      <c r="B46" s="89"/>
      <c r="C46" s="89"/>
      <c r="D46" s="89"/>
      <c r="E46" s="96"/>
      <c r="F46" s="96"/>
      <c r="G46" s="96"/>
      <c r="H46" s="89"/>
      <c r="I46" s="89"/>
      <c r="J46" s="29"/>
      <c r="K46" s="89"/>
      <c r="L46" s="89"/>
    </row>
    <row r="47" spans="1:12" x14ac:dyDescent="0.25">
      <c r="A47" s="85">
        <v>43160</v>
      </c>
      <c r="B47" s="79" t="s">
        <v>251</v>
      </c>
      <c r="C47" s="79" t="s">
        <v>79</v>
      </c>
      <c r="D47" s="79" t="s">
        <v>22</v>
      </c>
      <c r="E47" s="82"/>
      <c r="F47" s="82">
        <v>75000</v>
      </c>
      <c r="G47" s="96"/>
      <c r="H47" s="79" t="s">
        <v>98</v>
      </c>
      <c r="I47" s="79" t="s">
        <v>165</v>
      </c>
      <c r="J47" s="79"/>
      <c r="K47" s="79" t="s">
        <v>25</v>
      </c>
      <c r="L47" s="79" t="s">
        <v>34</v>
      </c>
    </row>
    <row r="48" spans="1:12" x14ac:dyDescent="0.25">
      <c r="A48" s="85">
        <v>43160</v>
      </c>
      <c r="B48" s="79" t="s">
        <v>95</v>
      </c>
      <c r="C48" s="79" t="s">
        <v>79</v>
      </c>
      <c r="D48" s="79" t="s">
        <v>22</v>
      </c>
      <c r="E48" s="82"/>
      <c r="F48" s="82">
        <v>30000</v>
      </c>
      <c r="G48" s="96"/>
      <c r="H48" s="79" t="s">
        <v>98</v>
      </c>
      <c r="I48" s="79" t="s">
        <v>165</v>
      </c>
      <c r="J48" s="79"/>
      <c r="K48" s="79" t="s">
        <v>25</v>
      </c>
      <c r="L48" s="79" t="s">
        <v>34</v>
      </c>
    </row>
    <row r="49" spans="1:12" hidden="1" x14ac:dyDescent="0.25">
      <c r="A49" s="92"/>
      <c r="B49" s="29"/>
      <c r="C49" s="29"/>
      <c r="D49" s="29"/>
      <c r="E49" s="90"/>
      <c r="F49" s="87"/>
      <c r="G49" s="96"/>
      <c r="H49" s="29"/>
      <c r="I49" s="29"/>
      <c r="J49" s="29"/>
      <c r="K49" s="89"/>
      <c r="L49" s="89"/>
    </row>
    <row r="50" spans="1:12" hidden="1" x14ac:dyDescent="0.25">
      <c r="A50" s="92"/>
      <c r="B50" s="29"/>
      <c r="C50" s="29"/>
      <c r="D50" s="29"/>
      <c r="E50" s="90"/>
      <c r="F50" s="87"/>
      <c r="G50" s="96"/>
      <c r="H50" s="29"/>
      <c r="I50" s="29"/>
      <c r="J50" s="29"/>
      <c r="K50" s="89"/>
      <c r="L50" s="89"/>
    </row>
    <row r="51" spans="1:12" hidden="1" x14ac:dyDescent="0.25">
      <c r="A51" s="92"/>
      <c r="B51" s="29"/>
      <c r="C51" s="29"/>
      <c r="D51" s="29"/>
      <c r="E51" s="90"/>
      <c r="F51" s="87"/>
      <c r="G51" s="96"/>
      <c r="H51" s="29"/>
      <c r="I51" s="29"/>
      <c r="J51" s="29"/>
      <c r="K51" s="89"/>
      <c r="L51" s="89"/>
    </row>
    <row r="52" spans="1:12" hidden="1" x14ac:dyDescent="0.25">
      <c r="A52" s="92"/>
      <c r="B52" s="29"/>
      <c r="C52" s="89"/>
      <c r="D52" s="29"/>
      <c r="E52" s="90"/>
      <c r="F52" s="87"/>
      <c r="G52" s="96"/>
      <c r="H52" s="29"/>
      <c r="I52" s="29"/>
      <c r="J52" s="29"/>
      <c r="K52" s="89"/>
      <c r="L52" s="89"/>
    </row>
    <row r="53" spans="1:12" hidden="1" x14ac:dyDescent="0.25">
      <c r="A53" s="92"/>
      <c r="B53" s="29"/>
      <c r="C53" s="29"/>
      <c r="D53" s="29"/>
      <c r="E53" s="87"/>
      <c r="F53" s="87"/>
      <c r="G53" s="96"/>
      <c r="H53" s="29"/>
      <c r="I53" s="29"/>
      <c r="J53" s="29"/>
      <c r="K53" s="89"/>
      <c r="L53" s="89"/>
    </row>
    <row r="54" spans="1:12" hidden="1" x14ac:dyDescent="0.25">
      <c r="A54" s="92"/>
      <c r="B54" s="29"/>
      <c r="C54" s="29"/>
      <c r="D54" s="29"/>
      <c r="E54" s="87"/>
      <c r="F54" s="87"/>
      <c r="G54" s="96"/>
      <c r="H54" s="29"/>
      <c r="I54" s="29"/>
      <c r="J54" s="29"/>
      <c r="K54" s="89"/>
      <c r="L54" s="89"/>
    </row>
    <row r="55" spans="1:12" hidden="1" x14ac:dyDescent="0.25">
      <c r="A55" s="92"/>
      <c r="B55" s="29"/>
      <c r="C55" s="29"/>
      <c r="D55" s="29"/>
      <c r="E55" s="87"/>
      <c r="F55" s="87"/>
      <c r="G55" s="96"/>
      <c r="H55" s="29"/>
      <c r="I55" s="29"/>
      <c r="J55" s="29"/>
      <c r="K55" s="89"/>
      <c r="L55" s="89"/>
    </row>
    <row r="56" spans="1:12" hidden="1" x14ac:dyDescent="0.25">
      <c r="A56" s="92"/>
      <c r="B56" s="29"/>
      <c r="C56" s="29"/>
      <c r="D56" s="29"/>
      <c r="E56" s="87"/>
      <c r="F56" s="87"/>
      <c r="G56" s="96"/>
      <c r="H56" s="29"/>
      <c r="I56" s="29"/>
      <c r="J56" s="29"/>
      <c r="K56" s="89"/>
      <c r="L56" s="89"/>
    </row>
    <row r="57" spans="1:12" hidden="1" x14ac:dyDescent="0.25">
      <c r="A57" s="92"/>
      <c r="B57" s="29"/>
      <c r="C57" s="29"/>
      <c r="D57" s="29"/>
      <c r="E57" s="87"/>
      <c r="F57" s="87"/>
      <c r="G57" s="96"/>
      <c r="H57" s="29"/>
      <c r="I57" s="29"/>
      <c r="J57" s="29"/>
      <c r="K57" s="89"/>
      <c r="L57" s="89"/>
    </row>
    <row r="58" spans="1:12" hidden="1" x14ac:dyDescent="0.25">
      <c r="A58" s="92"/>
      <c r="B58" s="29"/>
      <c r="C58" s="29"/>
      <c r="D58" s="29"/>
      <c r="E58" s="87"/>
      <c r="F58" s="87"/>
      <c r="G58" s="96"/>
      <c r="H58" s="29"/>
      <c r="I58" s="29"/>
      <c r="J58" s="29"/>
      <c r="K58" s="89"/>
      <c r="L58" s="89"/>
    </row>
    <row r="59" spans="1:12" hidden="1" x14ac:dyDescent="0.25">
      <c r="A59" s="92"/>
      <c r="B59" s="29"/>
      <c r="C59" s="29"/>
      <c r="D59" s="29"/>
      <c r="E59" s="87"/>
      <c r="F59" s="87"/>
      <c r="G59" s="96"/>
      <c r="H59" s="29"/>
      <c r="I59" s="29"/>
      <c r="J59" s="29"/>
      <c r="K59" s="89"/>
      <c r="L59" s="89"/>
    </row>
    <row r="60" spans="1:12" hidden="1" x14ac:dyDescent="0.25">
      <c r="A60" s="92"/>
      <c r="B60" s="29"/>
      <c r="C60" s="29"/>
      <c r="D60" s="29"/>
      <c r="E60" s="87"/>
      <c r="F60" s="87"/>
      <c r="G60" s="96"/>
      <c r="H60" s="29"/>
      <c r="I60" s="29"/>
      <c r="J60" s="29"/>
      <c r="K60" s="89"/>
      <c r="L60" s="89"/>
    </row>
    <row r="61" spans="1:12" x14ac:dyDescent="0.25">
      <c r="A61" s="85">
        <v>43160</v>
      </c>
      <c r="B61" s="78" t="s">
        <v>243</v>
      </c>
      <c r="C61" s="83" t="s">
        <v>58</v>
      </c>
      <c r="D61" s="83" t="s">
        <v>22</v>
      </c>
      <c r="E61" s="84">
        <v>75000</v>
      </c>
      <c r="F61" s="84"/>
      <c r="G61" s="96"/>
      <c r="H61" s="83" t="s">
        <v>251</v>
      </c>
      <c r="I61" s="83" t="s">
        <v>165</v>
      </c>
      <c r="J61" s="83"/>
      <c r="K61" s="79" t="s">
        <v>25</v>
      </c>
      <c r="L61" s="79" t="s">
        <v>34</v>
      </c>
    </row>
    <row r="62" spans="1:12" s="77" customFormat="1" hidden="1" x14ac:dyDescent="0.25">
      <c r="A62" s="92"/>
      <c r="B62" s="97"/>
      <c r="C62" s="97"/>
      <c r="D62" s="29"/>
      <c r="E62" s="95"/>
      <c r="F62" s="95"/>
      <c r="G62" s="96"/>
      <c r="H62" s="97"/>
      <c r="I62" s="97"/>
      <c r="J62" s="29"/>
      <c r="K62" s="89"/>
      <c r="L62" s="89"/>
    </row>
    <row r="63" spans="1:12" hidden="1" x14ac:dyDescent="0.25">
      <c r="A63" s="92"/>
      <c r="B63" s="97"/>
      <c r="C63" s="97"/>
      <c r="D63" s="29"/>
      <c r="E63" s="95"/>
      <c r="F63" s="95"/>
      <c r="G63" s="96"/>
      <c r="H63" s="97"/>
      <c r="I63" s="97"/>
      <c r="J63" s="29"/>
      <c r="K63" s="89"/>
      <c r="L63" s="89"/>
    </row>
    <row r="64" spans="1:12" hidden="1" x14ac:dyDescent="0.25">
      <c r="A64" s="92"/>
      <c r="B64" s="97"/>
      <c r="C64" s="97"/>
      <c r="D64" s="29"/>
      <c r="E64" s="95"/>
      <c r="F64" s="95"/>
      <c r="G64" s="96"/>
      <c r="H64" s="97"/>
      <c r="I64" s="97"/>
      <c r="J64" s="29"/>
      <c r="K64" s="89"/>
      <c r="L64" s="89"/>
    </row>
    <row r="65" spans="1:12" hidden="1" x14ac:dyDescent="0.25">
      <c r="A65" s="92"/>
      <c r="B65" s="97"/>
      <c r="C65" s="97"/>
      <c r="D65" s="29"/>
      <c r="E65" s="95"/>
      <c r="F65" s="95"/>
      <c r="G65" s="96"/>
      <c r="H65" s="97"/>
      <c r="I65" s="97"/>
      <c r="J65" s="29"/>
      <c r="K65" s="89"/>
      <c r="L65" s="89"/>
    </row>
    <row r="66" spans="1:12" hidden="1" x14ac:dyDescent="0.25">
      <c r="A66" s="92"/>
      <c r="B66" s="97"/>
      <c r="C66" s="97"/>
      <c r="D66" s="29"/>
      <c r="E66" s="95"/>
      <c r="F66" s="95"/>
      <c r="G66" s="96"/>
      <c r="H66" s="97"/>
      <c r="I66" s="97"/>
      <c r="J66" s="29"/>
      <c r="K66" s="89"/>
      <c r="L66" s="89"/>
    </row>
    <row r="67" spans="1:12" hidden="1" x14ac:dyDescent="0.25">
      <c r="A67" s="92"/>
      <c r="B67" s="97"/>
      <c r="C67" s="89"/>
      <c r="D67" s="29"/>
      <c r="E67" s="95"/>
      <c r="F67" s="95"/>
      <c r="G67" s="96"/>
      <c r="H67" s="97"/>
      <c r="I67" s="97"/>
      <c r="J67" s="29"/>
      <c r="K67" s="89"/>
      <c r="L67" s="89"/>
    </row>
    <row r="68" spans="1:12" s="77" customFormat="1" hidden="1" x14ac:dyDescent="0.25">
      <c r="A68" s="92"/>
      <c r="B68" s="29"/>
      <c r="C68" s="97"/>
      <c r="D68" s="29"/>
      <c r="E68" s="90"/>
      <c r="F68" s="87"/>
      <c r="G68" s="96"/>
      <c r="H68" s="97"/>
      <c r="I68" s="29"/>
      <c r="J68" s="29"/>
      <c r="K68" s="89"/>
      <c r="L68" s="89"/>
    </row>
    <row r="69" spans="1:12" s="77" customFormat="1" hidden="1" x14ac:dyDescent="0.25">
      <c r="A69" s="92"/>
      <c r="B69" s="29"/>
      <c r="C69" s="97"/>
      <c r="D69" s="29"/>
      <c r="E69" s="87"/>
      <c r="F69" s="87"/>
      <c r="G69" s="96"/>
      <c r="H69" s="97"/>
      <c r="I69" s="29"/>
      <c r="J69" s="29"/>
      <c r="K69" s="89"/>
      <c r="L69" s="89"/>
    </row>
    <row r="70" spans="1:12" s="77" customFormat="1" hidden="1" x14ac:dyDescent="0.25">
      <c r="A70" s="92"/>
      <c r="B70" s="29"/>
      <c r="C70" s="97"/>
      <c r="D70" s="29"/>
      <c r="E70" s="90"/>
      <c r="F70" s="87"/>
      <c r="G70" s="96"/>
      <c r="H70" s="97"/>
      <c r="I70" s="29"/>
      <c r="J70" s="29"/>
      <c r="K70" s="89"/>
      <c r="L70" s="89"/>
    </row>
    <row r="71" spans="1:12" hidden="1" x14ac:dyDescent="0.25">
      <c r="A71" s="92"/>
      <c r="B71" s="93"/>
      <c r="C71" s="89"/>
      <c r="D71" s="94"/>
      <c r="E71" s="95"/>
      <c r="F71" s="96"/>
      <c r="G71" s="96"/>
      <c r="H71" s="89"/>
      <c r="I71" s="97"/>
      <c r="J71" s="29"/>
      <c r="K71" s="89"/>
      <c r="L71" s="89"/>
    </row>
    <row r="72" spans="1:12" hidden="1" x14ac:dyDescent="0.25">
      <c r="A72" s="92"/>
      <c r="B72" s="93"/>
      <c r="C72" s="89"/>
      <c r="D72" s="94"/>
      <c r="E72" s="95"/>
      <c r="F72" s="96"/>
      <c r="G72" s="96"/>
      <c r="H72" s="89"/>
      <c r="I72" s="97"/>
      <c r="J72" s="29"/>
      <c r="K72" s="89"/>
      <c r="L72" s="89"/>
    </row>
    <row r="73" spans="1:12" hidden="1" x14ac:dyDescent="0.25">
      <c r="A73" s="92"/>
      <c r="B73" s="93"/>
      <c r="C73" s="89"/>
      <c r="D73" s="94"/>
      <c r="E73" s="95"/>
      <c r="F73" s="96"/>
      <c r="G73" s="96"/>
      <c r="H73" s="89"/>
      <c r="I73" s="97"/>
      <c r="J73" s="29"/>
      <c r="K73" s="89"/>
      <c r="L73" s="89"/>
    </row>
    <row r="74" spans="1:12" hidden="1" x14ac:dyDescent="0.25">
      <c r="A74" s="92"/>
      <c r="B74" s="93"/>
      <c r="C74" s="89"/>
      <c r="D74" s="94"/>
      <c r="E74" s="95"/>
      <c r="F74" s="96"/>
      <c r="G74" s="96"/>
      <c r="H74" s="89"/>
      <c r="I74" s="97"/>
      <c r="J74" s="29"/>
      <c r="K74" s="89"/>
      <c r="L74" s="89"/>
    </row>
    <row r="75" spans="1:12" hidden="1" x14ac:dyDescent="0.25">
      <c r="A75" s="92"/>
      <c r="B75" s="93"/>
      <c r="C75" s="89"/>
      <c r="D75" s="94"/>
      <c r="E75" s="95"/>
      <c r="F75" s="96"/>
      <c r="G75" s="96"/>
      <c r="H75" s="89"/>
      <c r="I75" s="97"/>
      <c r="J75" s="29"/>
      <c r="K75" s="89"/>
      <c r="L75" s="89"/>
    </row>
    <row r="76" spans="1:12" hidden="1" x14ac:dyDescent="0.25">
      <c r="A76" s="92"/>
      <c r="B76" s="93"/>
      <c r="C76" s="89"/>
      <c r="D76" s="94"/>
      <c r="E76" s="95"/>
      <c r="F76" s="96"/>
      <c r="G76" s="96"/>
      <c r="H76" s="89"/>
      <c r="I76" s="97"/>
      <c r="J76" s="29"/>
      <c r="K76" s="89"/>
      <c r="L76" s="89"/>
    </row>
    <row r="77" spans="1:12" hidden="1" x14ac:dyDescent="0.25">
      <c r="A77" s="92"/>
      <c r="B77" s="93"/>
      <c r="C77" s="89"/>
      <c r="D77" s="94"/>
      <c r="E77" s="95"/>
      <c r="F77" s="96"/>
      <c r="G77" s="96"/>
      <c r="H77" s="89"/>
      <c r="I77" s="97"/>
      <c r="J77" s="29"/>
      <c r="K77" s="89"/>
      <c r="L77" s="89"/>
    </row>
    <row r="78" spans="1:12" hidden="1" x14ac:dyDescent="0.25">
      <c r="A78" s="92"/>
      <c r="B78" s="93"/>
      <c r="C78" s="89"/>
      <c r="D78" s="94"/>
      <c r="E78" s="95"/>
      <c r="F78" s="96"/>
      <c r="G78" s="96"/>
      <c r="H78" s="89"/>
      <c r="I78" s="97"/>
      <c r="J78" s="29"/>
      <c r="K78" s="89"/>
      <c r="L78" s="89"/>
    </row>
    <row r="79" spans="1:12" hidden="1" x14ac:dyDescent="0.25">
      <c r="A79" s="92"/>
      <c r="B79" s="93"/>
      <c r="C79" s="89"/>
      <c r="D79" s="94"/>
      <c r="E79" s="95"/>
      <c r="F79" s="96"/>
      <c r="G79" s="96"/>
      <c r="H79" s="89"/>
      <c r="I79" s="97"/>
      <c r="J79" s="29"/>
      <c r="K79" s="89"/>
      <c r="L79" s="89"/>
    </row>
    <row r="80" spans="1:12" hidden="1" x14ac:dyDescent="0.25">
      <c r="A80" s="92"/>
      <c r="B80" s="29"/>
      <c r="C80" s="29"/>
      <c r="D80" s="29"/>
      <c r="E80" s="87"/>
      <c r="F80" s="87"/>
      <c r="G80" s="96"/>
      <c r="H80" s="29"/>
      <c r="I80" s="29"/>
      <c r="J80" s="29"/>
      <c r="K80" s="89"/>
      <c r="L80" s="29"/>
    </row>
    <row r="81" spans="1:12" hidden="1" x14ac:dyDescent="0.25">
      <c r="A81" s="92"/>
      <c r="B81" s="29"/>
      <c r="C81" s="29"/>
      <c r="D81" s="29"/>
      <c r="E81" s="87"/>
      <c r="F81" s="87"/>
      <c r="G81" s="96"/>
      <c r="H81" s="29"/>
      <c r="I81" s="29"/>
      <c r="J81" s="29"/>
      <c r="K81" s="89"/>
      <c r="L81" s="29"/>
    </row>
    <row r="82" spans="1:12" hidden="1" x14ac:dyDescent="0.25">
      <c r="A82" s="92"/>
      <c r="B82" s="29"/>
      <c r="C82" s="29"/>
      <c r="D82" s="29"/>
      <c r="E82" s="87"/>
      <c r="F82" s="87"/>
      <c r="G82" s="96"/>
      <c r="H82" s="29"/>
      <c r="I82" s="29"/>
      <c r="J82" s="29"/>
      <c r="K82" s="89"/>
      <c r="L82" s="29"/>
    </row>
    <row r="83" spans="1:12" hidden="1" x14ac:dyDescent="0.25">
      <c r="A83" s="92"/>
      <c r="B83" s="29"/>
      <c r="C83" s="29"/>
      <c r="D83" s="29"/>
      <c r="E83" s="87"/>
      <c r="F83" s="87"/>
      <c r="G83" s="96"/>
      <c r="H83" s="29"/>
      <c r="I83" s="29"/>
      <c r="J83" s="29"/>
      <c r="K83" s="89"/>
      <c r="L83" s="29"/>
    </row>
    <row r="84" spans="1:12" hidden="1" x14ac:dyDescent="0.25">
      <c r="A84" s="92"/>
      <c r="B84" s="29"/>
      <c r="C84" s="29"/>
      <c r="D84" s="29"/>
      <c r="E84" s="87"/>
      <c r="F84" s="87"/>
      <c r="G84" s="96"/>
      <c r="H84" s="29"/>
      <c r="I84" s="29"/>
      <c r="J84" s="29"/>
      <c r="K84" s="89"/>
      <c r="L84" s="29"/>
    </row>
    <row r="85" spans="1:12" s="77" customFormat="1" hidden="1" x14ac:dyDescent="0.25">
      <c r="A85" s="92"/>
      <c r="B85" s="29"/>
      <c r="C85" s="29"/>
      <c r="D85" s="29"/>
      <c r="E85" s="87"/>
      <c r="F85" s="87"/>
      <c r="G85" s="96"/>
      <c r="H85" s="29"/>
      <c r="I85" s="29"/>
      <c r="J85" s="29"/>
      <c r="K85" s="89"/>
      <c r="L85" s="29"/>
    </row>
    <row r="86" spans="1:12" hidden="1" x14ac:dyDescent="0.25">
      <c r="A86" s="92"/>
      <c r="B86" s="29"/>
      <c r="C86" s="29"/>
      <c r="D86" s="29"/>
      <c r="E86" s="87"/>
      <c r="F86" s="87"/>
      <c r="G86" s="96"/>
      <c r="H86" s="29"/>
      <c r="I86" s="29"/>
      <c r="J86" s="29"/>
      <c r="K86" s="89"/>
      <c r="L86" s="29"/>
    </row>
    <row r="87" spans="1:12" hidden="1" x14ac:dyDescent="0.25">
      <c r="A87" s="92"/>
      <c r="B87" s="29"/>
      <c r="C87" s="29"/>
      <c r="D87" s="29"/>
      <c r="E87" s="87"/>
      <c r="F87" s="87"/>
      <c r="G87" s="96"/>
      <c r="H87" s="29"/>
      <c r="I87" s="29"/>
      <c r="J87" s="29"/>
      <c r="K87" s="89"/>
      <c r="L87" s="29"/>
    </row>
    <row r="88" spans="1:12" hidden="1" x14ac:dyDescent="0.25">
      <c r="A88" s="92"/>
      <c r="B88" s="29"/>
      <c r="C88" s="29"/>
      <c r="D88" s="29"/>
      <c r="E88" s="87"/>
      <c r="F88" s="87"/>
      <c r="G88" s="96"/>
      <c r="H88" s="29"/>
      <c r="I88" s="29"/>
      <c r="J88" s="29"/>
      <c r="K88" s="89"/>
      <c r="L88" s="29"/>
    </row>
    <row r="89" spans="1:12" x14ac:dyDescent="0.25">
      <c r="A89" s="85">
        <v>43161</v>
      </c>
      <c r="B89" s="83" t="s">
        <v>109</v>
      </c>
      <c r="C89" s="83" t="s">
        <v>58</v>
      </c>
      <c r="D89" s="83" t="s">
        <v>22</v>
      </c>
      <c r="E89" s="84">
        <v>113000</v>
      </c>
      <c r="F89" s="84"/>
      <c r="G89" s="96"/>
      <c r="H89" s="83" t="s">
        <v>95</v>
      </c>
      <c r="I89" s="83" t="s">
        <v>99</v>
      </c>
      <c r="J89" s="83"/>
      <c r="K89" s="79" t="s">
        <v>25</v>
      </c>
      <c r="L89" s="79" t="s">
        <v>34</v>
      </c>
    </row>
    <row r="90" spans="1:12" x14ac:dyDescent="0.25">
      <c r="A90" s="85">
        <v>43161</v>
      </c>
      <c r="B90" s="79" t="s">
        <v>95</v>
      </c>
      <c r="C90" s="83" t="s">
        <v>58</v>
      </c>
      <c r="D90" s="83" t="s">
        <v>22</v>
      </c>
      <c r="E90" s="84"/>
      <c r="F90" s="84">
        <v>113000</v>
      </c>
      <c r="G90" s="96"/>
      <c r="H90" s="83" t="s">
        <v>109</v>
      </c>
      <c r="I90" s="83" t="s">
        <v>220</v>
      </c>
      <c r="J90" s="83"/>
      <c r="K90" s="79" t="s">
        <v>25</v>
      </c>
      <c r="L90" s="79" t="s">
        <v>34</v>
      </c>
    </row>
    <row r="91" spans="1:12" hidden="1" x14ac:dyDescent="0.25">
      <c r="A91" s="92"/>
      <c r="B91" s="29"/>
      <c r="C91" s="29"/>
      <c r="D91" s="29"/>
      <c r="E91" s="87"/>
      <c r="F91" s="87"/>
      <c r="G91" s="96"/>
      <c r="H91" s="29"/>
      <c r="I91" s="29"/>
      <c r="J91" s="29"/>
      <c r="K91" s="89"/>
      <c r="L91" s="89"/>
    </row>
    <row r="92" spans="1:12" hidden="1" x14ac:dyDescent="0.25">
      <c r="A92" s="92"/>
      <c r="B92" s="29"/>
      <c r="C92" s="29"/>
      <c r="D92" s="29"/>
      <c r="E92" s="87"/>
      <c r="F92" s="87"/>
      <c r="G92" s="96"/>
      <c r="H92" s="29"/>
      <c r="I92" s="29"/>
      <c r="J92" s="29"/>
      <c r="K92" s="89"/>
      <c r="L92" s="89"/>
    </row>
    <row r="93" spans="1:12" hidden="1" x14ac:dyDescent="0.25">
      <c r="A93" s="92"/>
      <c r="B93" s="29"/>
      <c r="C93" s="29"/>
      <c r="D93" s="29"/>
      <c r="E93" s="87"/>
      <c r="F93" s="87"/>
      <c r="G93" s="96"/>
      <c r="H93" s="29"/>
      <c r="I93" s="29"/>
      <c r="J93" s="29"/>
      <c r="K93" s="89"/>
      <c r="L93" s="29"/>
    </row>
    <row r="94" spans="1:12" hidden="1" x14ac:dyDescent="0.25">
      <c r="A94" s="92"/>
      <c r="B94" s="29"/>
      <c r="C94" s="29"/>
      <c r="D94" s="29"/>
      <c r="E94" s="87"/>
      <c r="F94" s="87"/>
      <c r="G94" s="96"/>
      <c r="H94" s="29"/>
      <c r="I94" s="29"/>
      <c r="J94" s="29"/>
      <c r="K94" s="89"/>
      <c r="L94" s="29"/>
    </row>
    <row r="95" spans="1:12" hidden="1" x14ac:dyDescent="0.25">
      <c r="A95" s="92"/>
      <c r="B95" s="29"/>
      <c r="C95" s="29"/>
      <c r="D95" s="29"/>
      <c r="E95" s="87"/>
      <c r="F95" s="87"/>
      <c r="G95" s="96"/>
      <c r="H95" s="29"/>
      <c r="I95" s="29"/>
      <c r="J95" s="29"/>
      <c r="K95" s="89"/>
      <c r="L95" s="29"/>
    </row>
    <row r="96" spans="1:12" hidden="1" x14ac:dyDescent="0.25">
      <c r="A96" s="92"/>
      <c r="B96" s="29"/>
      <c r="C96" s="29"/>
      <c r="D96" s="29"/>
      <c r="E96" s="87"/>
      <c r="F96" s="87"/>
      <c r="G96" s="96"/>
      <c r="H96" s="29"/>
      <c r="I96" s="29"/>
      <c r="J96" s="29"/>
      <c r="K96" s="89"/>
      <c r="L96" s="29"/>
    </row>
    <row r="97" spans="1:12" hidden="1" x14ac:dyDescent="0.25">
      <c r="A97" s="92"/>
      <c r="B97" s="29"/>
      <c r="C97" s="29"/>
      <c r="D97" s="29"/>
      <c r="E97" s="87"/>
      <c r="F97" s="87"/>
      <c r="G97" s="96"/>
      <c r="H97" s="29"/>
      <c r="I97" s="29"/>
      <c r="J97" s="29"/>
      <c r="K97" s="89"/>
      <c r="L97" s="29"/>
    </row>
    <row r="98" spans="1:12" hidden="1" x14ac:dyDescent="0.25">
      <c r="A98" s="92"/>
      <c r="B98" s="29"/>
      <c r="C98" s="29"/>
      <c r="D98" s="29"/>
      <c r="E98" s="87"/>
      <c r="F98" s="87"/>
      <c r="G98" s="96"/>
      <c r="H98" s="29"/>
      <c r="I98" s="29"/>
      <c r="J98" s="29"/>
      <c r="K98" s="89"/>
      <c r="L98" s="29"/>
    </row>
    <row r="99" spans="1:12" hidden="1" x14ac:dyDescent="0.25">
      <c r="A99" s="92"/>
      <c r="B99" s="29"/>
      <c r="C99" s="29"/>
      <c r="D99" s="29"/>
      <c r="E99" s="87"/>
      <c r="F99" s="87"/>
      <c r="G99" s="96"/>
      <c r="H99" s="29"/>
      <c r="I99" s="29"/>
      <c r="J99" s="29"/>
      <c r="K99" s="89"/>
      <c r="L99" s="89"/>
    </row>
    <row r="100" spans="1:12" s="77" customFormat="1" hidden="1" x14ac:dyDescent="0.25">
      <c r="A100" s="92"/>
      <c r="B100" s="29"/>
      <c r="C100" s="29"/>
      <c r="D100" s="29"/>
      <c r="E100" s="87"/>
      <c r="F100" s="87"/>
      <c r="G100" s="96"/>
      <c r="H100" s="29"/>
      <c r="I100" s="29"/>
      <c r="J100" s="29"/>
      <c r="K100" s="89"/>
      <c r="L100" s="89"/>
    </row>
    <row r="101" spans="1:12" hidden="1" x14ac:dyDescent="0.25">
      <c r="A101" s="92"/>
      <c r="B101" s="29"/>
      <c r="C101" s="29"/>
      <c r="D101" s="29"/>
      <c r="E101" s="87"/>
      <c r="F101" s="87"/>
      <c r="G101" s="96"/>
      <c r="H101" s="29"/>
      <c r="I101" s="29"/>
      <c r="J101" s="29"/>
      <c r="K101" s="89"/>
      <c r="L101" s="89"/>
    </row>
    <row r="102" spans="1:12" hidden="1" x14ac:dyDescent="0.25">
      <c r="A102" s="92"/>
      <c r="B102" s="29"/>
      <c r="C102" s="29"/>
      <c r="D102" s="29"/>
      <c r="E102" s="87"/>
      <c r="F102" s="87"/>
      <c r="G102" s="96"/>
      <c r="H102" s="29"/>
      <c r="I102" s="29"/>
      <c r="J102" s="29"/>
      <c r="K102" s="89"/>
      <c r="L102" s="89"/>
    </row>
    <row r="103" spans="1:12" hidden="1" x14ac:dyDescent="0.25">
      <c r="A103" s="92"/>
      <c r="B103" s="29"/>
      <c r="C103" s="29"/>
      <c r="D103" s="29"/>
      <c r="E103" s="87"/>
      <c r="F103" s="87"/>
      <c r="G103" s="96"/>
      <c r="H103" s="29"/>
      <c r="I103" s="29"/>
      <c r="J103" s="29"/>
      <c r="K103" s="89"/>
      <c r="L103" s="89"/>
    </row>
    <row r="104" spans="1:12" hidden="1" x14ac:dyDescent="0.25">
      <c r="A104" s="92"/>
      <c r="B104" s="29"/>
      <c r="C104" s="29"/>
      <c r="D104" s="29"/>
      <c r="E104" s="87"/>
      <c r="F104" s="87"/>
      <c r="G104" s="96"/>
      <c r="H104" s="29"/>
      <c r="I104" s="29"/>
      <c r="J104" s="29"/>
      <c r="K104" s="89"/>
      <c r="L104" s="89"/>
    </row>
    <row r="105" spans="1:12" hidden="1" x14ac:dyDescent="0.25">
      <c r="A105" s="92"/>
      <c r="B105" s="29"/>
      <c r="C105" s="29"/>
      <c r="D105" s="29"/>
      <c r="E105" s="87"/>
      <c r="F105" s="87"/>
      <c r="G105" s="96"/>
      <c r="H105" s="29"/>
      <c r="I105" s="29"/>
      <c r="J105" s="29"/>
      <c r="K105" s="89"/>
      <c r="L105" s="89"/>
    </row>
    <row r="106" spans="1:12" hidden="1" x14ac:dyDescent="0.25">
      <c r="A106" s="92"/>
      <c r="B106" s="29"/>
      <c r="C106" s="29"/>
      <c r="D106" s="29"/>
      <c r="E106" s="87"/>
      <c r="F106" s="87"/>
      <c r="G106" s="96"/>
      <c r="H106" s="29"/>
      <c r="I106" s="29"/>
      <c r="J106" s="29"/>
      <c r="K106" s="89"/>
      <c r="L106" s="89"/>
    </row>
    <row r="107" spans="1:12" hidden="1" x14ac:dyDescent="0.25">
      <c r="A107" s="92"/>
      <c r="B107" s="29"/>
      <c r="C107" s="29"/>
      <c r="D107" s="29"/>
      <c r="E107" s="87"/>
      <c r="F107" s="87"/>
      <c r="G107" s="96"/>
      <c r="H107" s="29"/>
      <c r="I107" s="29"/>
      <c r="J107" s="29"/>
      <c r="K107" s="89"/>
      <c r="L107" s="89"/>
    </row>
    <row r="108" spans="1:12" hidden="1" x14ac:dyDescent="0.25">
      <c r="A108" s="92"/>
      <c r="B108" s="29"/>
      <c r="C108" s="29"/>
      <c r="D108" s="29"/>
      <c r="E108" s="87"/>
      <c r="F108" s="87"/>
      <c r="G108" s="96"/>
      <c r="H108" s="29"/>
      <c r="I108" s="29"/>
      <c r="J108" s="29"/>
      <c r="K108" s="89"/>
      <c r="L108" s="89"/>
    </row>
    <row r="109" spans="1:12" s="28" customFormat="1" hidden="1" x14ac:dyDescent="0.25">
      <c r="A109" s="92"/>
      <c r="B109" s="29"/>
      <c r="C109" s="29"/>
      <c r="D109" s="29"/>
      <c r="E109" s="87"/>
      <c r="F109" s="87"/>
      <c r="G109" s="96"/>
      <c r="H109" s="29"/>
      <c r="I109" s="29"/>
      <c r="J109" s="29"/>
      <c r="K109" s="89"/>
      <c r="L109" s="89"/>
    </row>
    <row r="110" spans="1:12" hidden="1" x14ac:dyDescent="0.25">
      <c r="A110" s="92"/>
      <c r="B110" s="29"/>
      <c r="C110" s="29"/>
      <c r="D110" s="29"/>
      <c r="E110" s="87"/>
      <c r="F110" s="87"/>
      <c r="G110" s="96"/>
      <c r="H110" s="29"/>
      <c r="I110" s="29"/>
      <c r="J110" s="29"/>
      <c r="K110" s="89"/>
      <c r="L110" s="89"/>
    </row>
    <row r="111" spans="1:12" hidden="1" x14ac:dyDescent="0.25">
      <c r="A111" s="92"/>
      <c r="B111" s="29"/>
      <c r="C111" s="29"/>
      <c r="D111" s="29"/>
      <c r="E111" s="87"/>
      <c r="F111" s="87"/>
      <c r="G111" s="96"/>
      <c r="H111" s="29"/>
      <c r="I111" s="94"/>
      <c r="J111" s="29"/>
      <c r="K111" s="89"/>
      <c r="L111" s="89"/>
    </row>
    <row r="112" spans="1:12" hidden="1" x14ac:dyDescent="0.25">
      <c r="A112" s="92"/>
      <c r="B112" s="29"/>
      <c r="C112" s="29"/>
      <c r="D112" s="29"/>
      <c r="E112" s="87"/>
      <c r="F112" s="87"/>
      <c r="G112" s="96"/>
      <c r="H112" s="29"/>
      <c r="I112" s="94"/>
      <c r="J112" s="29"/>
      <c r="K112" s="89"/>
      <c r="L112" s="89"/>
    </row>
    <row r="113" spans="1:12" hidden="1" x14ac:dyDescent="0.25">
      <c r="A113" s="92"/>
      <c r="B113" s="29"/>
      <c r="C113" s="29"/>
      <c r="D113" s="29"/>
      <c r="E113" s="87"/>
      <c r="F113" s="87"/>
      <c r="G113" s="96"/>
      <c r="H113" s="29"/>
      <c r="I113" s="94"/>
      <c r="J113" s="29"/>
      <c r="K113" s="89"/>
      <c r="L113" s="89"/>
    </row>
    <row r="114" spans="1:12" hidden="1" x14ac:dyDescent="0.25">
      <c r="A114" s="92"/>
      <c r="B114" s="29"/>
      <c r="C114" s="29"/>
      <c r="D114" s="29"/>
      <c r="E114" s="87"/>
      <c r="F114" s="87"/>
      <c r="G114" s="96"/>
      <c r="H114" s="29"/>
      <c r="I114" s="94"/>
      <c r="J114" s="29"/>
      <c r="K114" s="89"/>
      <c r="L114" s="89"/>
    </row>
    <row r="115" spans="1:12" hidden="1" x14ac:dyDescent="0.25">
      <c r="A115" s="92"/>
      <c r="B115" s="29"/>
      <c r="C115" s="29"/>
      <c r="D115" s="29"/>
      <c r="E115" s="87"/>
      <c r="F115" s="87"/>
      <c r="G115" s="96"/>
      <c r="H115" s="29"/>
      <c r="I115" s="94"/>
      <c r="J115" s="29"/>
      <c r="K115" s="89"/>
      <c r="L115" s="89"/>
    </row>
    <row r="116" spans="1:12" hidden="1" x14ac:dyDescent="0.25">
      <c r="A116" s="92"/>
      <c r="B116" s="29"/>
      <c r="C116" s="29"/>
      <c r="D116" s="29"/>
      <c r="E116" s="87"/>
      <c r="F116" s="87"/>
      <c r="G116" s="96"/>
      <c r="H116" s="29"/>
      <c r="I116" s="94"/>
      <c r="J116" s="29"/>
      <c r="K116" s="89"/>
      <c r="L116" s="89"/>
    </row>
    <row r="117" spans="1:12" hidden="1" x14ac:dyDescent="0.25">
      <c r="A117" s="92"/>
      <c r="B117" s="29"/>
      <c r="C117" s="29"/>
      <c r="D117" s="29"/>
      <c r="E117" s="87"/>
      <c r="F117" s="88"/>
      <c r="G117" s="96"/>
      <c r="H117" s="29"/>
      <c r="I117" s="29"/>
      <c r="J117" s="29"/>
      <c r="K117" s="89"/>
      <c r="L117" s="29"/>
    </row>
    <row r="118" spans="1:12" s="77" customFormat="1" hidden="1" x14ac:dyDescent="0.25">
      <c r="A118" s="92"/>
      <c r="B118" s="29"/>
      <c r="C118" s="89"/>
      <c r="D118" s="29"/>
      <c r="E118" s="87"/>
      <c r="F118" s="88"/>
      <c r="G118" s="96"/>
      <c r="H118" s="29"/>
      <c r="I118" s="29"/>
      <c r="J118" s="29"/>
      <c r="K118" s="89"/>
      <c r="L118" s="29"/>
    </row>
    <row r="119" spans="1:12" hidden="1" x14ac:dyDescent="0.25">
      <c r="A119" s="92"/>
      <c r="B119" s="29"/>
      <c r="C119" s="29"/>
      <c r="D119" s="29"/>
      <c r="E119" s="87"/>
      <c r="F119" s="88"/>
      <c r="G119" s="96"/>
      <c r="H119" s="29"/>
      <c r="I119" s="29"/>
      <c r="J119" s="29"/>
      <c r="K119" s="89"/>
      <c r="L119" s="29"/>
    </row>
    <row r="120" spans="1:12" hidden="1" x14ac:dyDescent="0.25">
      <c r="A120" s="92"/>
      <c r="B120" s="89"/>
      <c r="C120" s="89"/>
      <c r="D120" s="89"/>
      <c r="E120" s="96"/>
      <c r="F120" s="96"/>
      <c r="G120" s="96"/>
      <c r="H120" s="89"/>
      <c r="I120" s="89"/>
      <c r="J120" s="29"/>
      <c r="K120" s="89"/>
      <c r="L120" s="89"/>
    </row>
    <row r="121" spans="1:12" hidden="1" x14ac:dyDescent="0.25">
      <c r="A121" s="92"/>
      <c r="B121" s="89"/>
      <c r="C121" s="89"/>
      <c r="D121" s="89"/>
      <c r="E121" s="96"/>
      <c r="F121" s="96"/>
      <c r="G121" s="96"/>
      <c r="H121" s="89"/>
      <c r="I121" s="89"/>
      <c r="J121" s="29"/>
      <c r="K121" s="89"/>
      <c r="L121" s="89"/>
    </row>
    <row r="122" spans="1:12" hidden="1" x14ac:dyDescent="0.25">
      <c r="A122" s="92"/>
      <c r="B122" s="89"/>
      <c r="C122" s="89"/>
      <c r="D122" s="89"/>
      <c r="E122" s="96"/>
      <c r="F122" s="96"/>
      <c r="G122" s="96"/>
      <c r="H122" s="89"/>
      <c r="I122" s="89"/>
      <c r="J122" s="29"/>
      <c r="K122" s="89"/>
      <c r="L122" s="89"/>
    </row>
    <row r="123" spans="1:12" hidden="1" x14ac:dyDescent="0.25">
      <c r="A123" s="92"/>
      <c r="B123" s="89"/>
      <c r="C123" s="89"/>
      <c r="D123" s="89"/>
      <c r="E123" s="96"/>
      <c r="F123" s="96"/>
      <c r="G123" s="96"/>
      <c r="H123" s="89"/>
      <c r="I123" s="89"/>
      <c r="J123" s="29"/>
      <c r="K123" s="89"/>
      <c r="L123" s="89"/>
    </row>
    <row r="124" spans="1:12" hidden="1" x14ac:dyDescent="0.25">
      <c r="A124" s="92"/>
      <c r="B124" s="29"/>
      <c r="C124" s="29"/>
      <c r="D124" s="29"/>
      <c r="E124" s="90"/>
      <c r="F124" s="87"/>
      <c r="G124" s="96"/>
      <c r="H124" s="29"/>
      <c r="I124" s="29"/>
      <c r="J124" s="29"/>
      <c r="K124" s="89"/>
      <c r="L124" s="89"/>
    </row>
    <row r="125" spans="1:12" hidden="1" x14ac:dyDescent="0.25">
      <c r="A125" s="92"/>
      <c r="B125" s="29"/>
      <c r="C125" s="29"/>
      <c r="D125" s="29"/>
      <c r="E125" s="90"/>
      <c r="F125" s="87"/>
      <c r="G125" s="96"/>
      <c r="H125" s="29"/>
      <c r="I125" s="29"/>
      <c r="J125" s="29"/>
      <c r="K125" s="89"/>
      <c r="L125" s="89"/>
    </row>
    <row r="126" spans="1:12" hidden="1" x14ac:dyDescent="0.25">
      <c r="A126" s="92"/>
      <c r="B126" s="29"/>
      <c r="C126" s="29"/>
      <c r="D126" s="29"/>
      <c r="E126" s="90"/>
      <c r="F126" s="87"/>
      <c r="G126" s="96"/>
      <c r="H126" s="29"/>
      <c r="I126" s="29"/>
      <c r="J126" s="29"/>
      <c r="K126" s="89"/>
      <c r="L126" s="89"/>
    </row>
    <row r="127" spans="1:12" hidden="1" x14ac:dyDescent="0.25">
      <c r="A127" s="92"/>
      <c r="B127" s="29"/>
      <c r="C127" s="89"/>
      <c r="D127" s="29"/>
      <c r="E127" s="87"/>
      <c r="F127" s="87"/>
      <c r="G127" s="96"/>
      <c r="H127" s="29"/>
      <c r="I127" s="29"/>
      <c r="J127" s="29"/>
      <c r="K127" s="89"/>
      <c r="L127" s="89"/>
    </row>
    <row r="128" spans="1:12" hidden="1" x14ac:dyDescent="0.25">
      <c r="A128" s="92"/>
      <c r="B128" s="29"/>
      <c r="C128" s="29"/>
      <c r="D128" s="29"/>
      <c r="E128" s="87"/>
      <c r="F128" s="87"/>
      <c r="G128" s="96"/>
      <c r="H128" s="29"/>
      <c r="I128" s="29"/>
      <c r="J128" s="29"/>
      <c r="K128" s="89"/>
      <c r="L128" s="89"/>
    </row>
    <row r="129" spans="1:12" hidden="1" x14ac:dyDescent="0.25">
      <c r="A129" s="92"/>
      <c r="B129" s="29"/>
      <c r="C129" s="29"/>
      <c r="D129" s="29"/>
      <c r="E129" s="87"/>
      <c r="F129" s="87"/>
      <c r="G129" s="96"/>
      <c r="H129" s="29"/>
      <c r="I129" s="29"/>
      <c r="J129" s="29"/>
      <c r="K129" s="89"/>
      <c r="L129" s="89"/>
    </row>
    <row r="130" spans="1:12" hidden="1" x14ac:dyDescent="0.25">
      <c r="A130" s="92"/>
      <c r="B130" s="29"/>
      <c r="C130" s="89"/>
      <c r="D130" s="29"/>
      <c r="E130" s="87"/>
      <c r="F130" s="87"/>
      <c r="G130" s="96"/>
      <c r="H130" s="29"/>
      <c r="I130" s="29"/>
      <c r="J130" s="29"/>
      <c r="K130" s="89"/>
      <c r="L130" s="89"/>
    </row>
    <row r="131" spans="1:12" hidden="1" x14ac:dyDescent="0.25">
      <c r="A131" s="92"/>
      <c r="B131" s="97"/>
      <c r="C131" s="97"/>
      <c r="D131" s="29"/>
      <c r="E131" s="95"/>
      <c r="F131" s="95"/>
      <c r="G131" s="96"/>
      <c r="H131" s="97"/>
      <c r="I131" s="97"/>
      <c r="J131" s="29"/>
      <c r="K131" s="89"/>
      <c r="L131" s="89"/>
    </row>
    <row r="132" spans="1:12" hidden="1" x14ac:dyDescent="0.25">
      <c r="A132" s="92"/>
      <c r="B132" s="97"/>
      <c r="C132" s="97"/>
      <c r="D132" s="29"/>
      <c r="E132" s="95"/>
      <c r="F132" s="95"/>
      <c r="G132" s="96"/>
      <c r="H132" s="97"/>
      <c r="I132" s="97"/>
      <c r="J132" s="29"/>
      <c r="K132" s="89"/>
      <c r="L132" s="89"/>
    </row>
    <row r="133" spans="1:12" hidden="1" x14ac:dyDescent="0.25">
      <c r="A133" s="92"/>
      <c r="B133" s="97"/>
      <c r="C133" s="89"/>
      <c r="D133" s="29"/>
      <c r="E133" s="95"/>
      <c r="F133" s="95"/>
      <c r="G133" s="96"/>
      <c r="H133" s="97"/>
      <c r="I133" s="97"/>
      <c r="J133" s="29"/>
      <c r="K133" s="89"/>
      <c r="L133" s="89"/>
    </row>
    <row r="134" spans="1:12" hidden="1" x14ac:dyDescent="0.25">
      <c r="A134" s="92"/>
      <c r="B134" s="29"/>
      <c r="C134" s="29"/>
      <c r="D134" s="29"/>
      <c r="E134" s="87"/>
      <c r="F134" s="87"/>
      <c r="G134" s="96"/>
      <c r="H134" s="29"/>
      <c r="I134" s="29"/>
      <c r="J134" s="29"/>
      <c r="K134" s="89"/>
      <c r="L134" s="29"/>
    </row>
    <row r="135" spans="1:12" hidden="1" x14ac:dyDescent="0.25">
      <c r="A135" s="92"/>
      <c r="B135" s="29"/>
      <c r="C135" s="29"/>
      <c r="D135" s="29"/>
      <c r="E135" s="87"/>
      <c r="F135" s="87"/>
      <c r="G135" s="96"/>
      <c r="H135" s="29"/>
      <c r="I135" s="29"/>
      <c r="J135" s="29"/>
      <c r="K135" s="89"/>
      <c r="L135" s="29"/>
    </row>
    <row r="136" spans="1:12" hidden="1" x14ac:dyDescent="0.25">
      <c r="A136" s="92"/>
      <c r="B136" s="29"/>
      <c r="C136" s="29"/>
      <c r="D136" s="29"/>
      <c r="E136" s="87"/>
      <c r="F136" s="87"/>
      <c r="G136" s="96"/>
      <c r="H136" s="29"/>
      <c r="I136" s="29"/>
      <c r="J136" s="29"/>
      <c r="K136" s="89"/>
      <c r="L136" s="29"/>
    </row>
    <row r="137" spans="1:12" hidden="1" x14ac:dyDescent="0.25">
      <c r="A137" s="92"/>
      <c r="B137" s="29"/>
      <c r="C137" s="29"/>
      <c r="D137" s="29"/>
      <c r="E137" s="87"/>
      <c r="F137" s="87"/>
      <c r="G137" s="96"/>
      <c r="H137" s="29"/>
      <c r="I137" s="29"/>
      <c r="J137" s="29"/>
      <c r="K137" s="89"/>
      <c r="L137" s="29"/>
    </row>
    <row r="138" spans="1:12" hidden="1" x14ac:dyDescent="0.25">
      <c r="A138" s="92"/>
      <c r="B138" s="29"/>
      <c r="C138" s="29"/>
      <c r="D138" s="29"/>
      <c r="E138" s="87"/>
      <c r="F138" s="87"/>
      <c r="G138" s="96"/>
      <c r="H138" s="29"/>
      <c r="I138" s="29"/>
      <c r="J138" s="29"/>
      <c r="K138" s="89"/>
      <c r="L138" s="29"/>
    </row>
    <row r="139" spans="1:12" hidden="1" x14ac:dyDescent="0.25">
      <c r="A139" s="92"/>
      <c r="B139" s="29"/>
      <c r="C139" s="29"/>
      <c r="D139" s="29"/>
      <c r="E139" s="87"/>
      <c r="F139" s="87"/>
      <c r="G139" s="96"/>
      <c r="H139" s="29"/>
      <c r="I139" s="29"/>
      <c r="J139" s="29"/>
      <c r="K139" s="89"/>
      <c r="L139" s="29"/>
    </row>
    <row r="140" spans="1:12" hidden="1" x14ac:dyDescent="0.25">
      <c r="A140" s="92"/>
      <c r="B140" s="29"/>
      <c r="C140" s="29"/>
      <c r="D140" s="29"/>
      <c r="E140" s="87"/>
      <c r="F140" s="87"/>
      <c r="G140" s="96"/>
      <c r="H140" s="29"/>
      <c r="I140" s="29"/>
      <c r="J140" s="29"/>
      <c r="K140" s="89"/>
      <c r="L140" s="29"/>
    </row>
    <row r="141" spans="1:12" hidden="1" x14ac:dyDescent="0.25">
      <c r="A141" s="92"/>
      <c r="B141" s="29"/>
      <c r="C141" s="29"/>
      <c r="D141" s="29"/>
      <c r="E141" s="87"/>
      <c r="F141" s="87"/>
      <c r="G141" s="96"/>
      <c r="H141" s="29"/>
      <c r="I141" s="29"/>
      <c r="J141" s="29"/>
      <c r="K141" s="89"/>
      <c r="L141" s="29"/>
    </row>
    <row r="142" spans="1:12" hidden="1" x14ac:dyDescent="0.25">
      <c r="A142" s="92"/>
      <c r="B142" s="29"/>
      <c r="C142" s="29"/>
      <c r="D142" s="29"/>
      <c r="E142" s="87"/>
      <c r="F142" s="87"/>
      <c r="G142" s="96"/>
      <c r="H142" s="29"/>
      <c r="I142" s="29"/>
      <c r="J142" s="29"/>
      <c r="K142" s="89"/>
      <c r="L142" s="29"/>
    </row>
    <row r="143" spans="1:12" x14ac:dyDescent="0.25">
      <c r="A143" s="85">
        <v>43162</v>
      </c>
      <c r="B143" s="83" t="s">
        <v>224</v>
      </c>
      <c r="C143" s="83" t="s">
        <v>58</v>
      </c>
      <c r="D143" s="83" t="s">
        <v>225</v>
      </c>
      <c r="E143" s="84"/>
      <c r="F143" s="84">
        <v>142000</v>
      </c>
      <c r="G143" s="96"/>
      <c r="H143" s="83" t="s">
        <v>109</v>
      </c>
      <c r="I143" s="83" t="s">
        <v>226</v>
      </c>
      <c r="J143" s="83"/>
      <c r="K143" s="79" t="s">
        <v>25</v>
      </c>
      <c r="L143" s="79" t="s">
        <v>34</v>
      </c>
    </row>
    <row r="144" spans="1:12" s="77" customFormat="1" hidden="1" x14ac:dyDescent="0.25">
      <c r="A144" s="92"/>
      <c r="B144" s="29"/>
      <c r="C144" s="29"/>
      <c r="D144" s="29"/>
      <c r="E144" s="87"/>
      <c r="F144" s="87"/>
      <c r="G144" s="96"/>
      <c r="H144" s="29"/>
      <c r="I144" s="29"/>
      <c r="J144" s="29"/>
      <c r="K144" s="89"/>
      <c r="L144" s="89"/>
    </row>
    <row r="145" spans="1:12" x14ac:dyDescent="0.25">
      <c r="A145" s="85">
        <v>43162</v>
      </c>
      <c r="B145" s="83" t="s">
        <v>228</v>
      </c>
      <c r="C145" s="83" t="s">
        <v>58</v>
      </c>
      <c r="D145" s="83" t="s">
        <v>225</v>
      </c>
      <c r="E145" s="84"/>
      <c r="F145" s="84">
        <v>100000</v>
      </c>
      <c r="G145" s="96"/>
      <c r="H145" s="83" t="s">
        <v>109</v>
      </c>
      <c r="I145" s="83" t="s">
        <v>229</v>
      </c>
      <c r="J145" s="83"/>
      <c r="K145" s="79" t="s">
        <v>25</v>
      </c>
      <c r="L145" s="79" t="s">
        <v>34</v>
      </c>
    </row>
    <row r="146" spans="1:12" hidden="1" x14ac:dyDescent="0.25">
      <c r="A146" s="92"/>
      <c r="B146" s="29"/>
      <c r="C146" s="29"/>
      <c r="D146" s="29"/>
      <c r="E146" s="87"/>
      <c r="F146" s="87"/>
      <c r="G146" s="96"/>
      <c r="H146" s="29"/>
      <c r="I146" s="29"/>
      <c r="J146" s="29"/>
      <c r="K146" s="89"/>
      <c r="L146" s="89"/>
    </row>
    <row r="147" spans="1:12" x14ac:dyDescent="0.25">
      <c r="A147" s="85">
        <v>43162</v>
      </c>
      <c r="B147" s="83" t="s">
        <v>231</v>
      </c>
      <c r="C147" s="83" t="s">
        <v>58</v>
      </c>
      <c r="D147" s="83" t="s">
        <v>225</v>
      </c>
      <c r="E147" s="84"/>
      <c r="F147" s="84">
        <v>100000</v>
      </c>
      <c r="G147" s="96"/>
      <c r="H147" s="83" t="s">
        <v>109</v>
      </c>
      <c r="I147" s="83" t="s">
        <v>232</v>
      </c>
      <c r="J147" s="83"/>
      <c r="K147" s="79" t="s">
        <v>25</v>
      </c>
      <c r="L147" s="79" t="s">
        <v>34</v>
      </c>
    </row>
    <row r="148" spans="1:12" hidden="1" x14ac:dyDescent="0.25">
      <c r="A148" s="92"/>
      <c r="B148" s="29"/>
      <c r="C148" s="29"/>
      <c r="D148" s="29"/>
      <c r="E148" s="87"/>
      <c r="F148" s="87"/>
      <c r="G148" s="96"/>
      <c r="H148" s="29"/>
      <c r="I148" s="29"/>
      <c r="J148" s="29"/>
      <c r="K148" s="89"/>
      <c r="L148" s="89"/>
    </row>
    <row r="149" spans="1:12" hidden="1" x14ac:dyDescent="0.25">
      <c r="A149" s="92"/>
      <c r="B149" s="29"/>
      <c r="C149" s="29"/>
      <c r="D149" s="29"/>
      <c r="E149" s="87"/>
      <c r="F149" s="87"/>
      <c r="G149" s="96"/>
      <c r="H149" s="29"/>
      <c r="I149" s="94"/>
      <c r="J149" s="29"/>
      <c r="K149" s="89"/>
      <c r="L149" s="89"/>
    </row>
    <row r="150" spans="1:12" hidden="1" x14ac:dyDescent="0.25">
      <c r="A150" s="92"/>
      <c r="B150" s="29"/>
      <c r="C150" s="29"/>
      <c r="D150" s="29"/>
      <c r="E150" s="87"/>
      <c r="F150" s="87"/>
      <c r="G150" s="96"/>
      <c r="H150" s="29"/>
      <c r="I150" s="94"/>
      <c r="J150" s="29"/>
      <c r="K150" s="89"/>
      <c r="L150" s="89"/>
    </row>
    <row r="151" spans="1:12" hidden="1" x14ac:dyDescent="0.25">
      <c r="A151" s="92"/>
      <c r="B151" s="29"/>
      <c r="C151" s="29"/>
      <c r="D151" s="29"/>
      <c r="E151" s="87"/>
      <c r="F151" s="87"/>
      <c r="G151" s="96"/>
      <c r="H151" s="29"/>
      <c r="I151" s="94"/>
      <c r="J151" s="29"/>
      <c r="K151" s="89"/>
      <c r="L151" s="89"/>
    </row>
    <row r="152" spans="1:12" hidden="1" x14ac:dyDescent="0.25">
      <c r="A152" s="92"/>
      <c r="B152" s="29"/>
      <c r="C152" s="29"/>
      <c r="D152" s="29"/>
      <c r="E152" s="87"/>
      <c r="F152" s="88"/>
      <c r="G152" s="96"/>
      <c r="H152" s="29"/>
      <c r="I152" s="29"/>
      <c r="J152" s="29"/>
      <c r="K152" s="89"/>
      <c r="L152" s="29"/>
    </row>
    <row r="153" spans="1:12" hidden="1" x14ac:dyDescent="0.25">
      <c r="A153" s="92"/>
      <c r="B153" s="29"/>
      <c r="C153" s="29"/>
      <c r="D153" s="29"/>
      <c r="E153" s="90"/>
      <c r="F153" s="87"/>
      <c r="G153" s="96"/>
      <c r="H153" s="29"/>
      <c r="I153" s="29"/>
      <c r="J153" s="29"/>
      <c r="K153" s="89"/>
      <c r="L153" s="89"/>
    </row>
    <row r="154" spans="1:12" hidden="1" x14ac:dyDescent="0.25">
      <c r="A154" s="92"/>
      <c r="B154" s="29"/>
      <c r="C154" s="29"/>
      <c r="D154" s="29"/>
      <c r="E154" s="90"/>
      <c r="F154" s="87"/>
      <c r="G154" s="96"/>
      <c r="H154" s="29"/>
      <c r="I154" s="29"/>
      <c r="J154" s="29"/>
      <c r="K154" s="89"/>
      <c r="L154" s="89"/>
    </row>
    <row r="155" spans="1:12" hidden="1" x14ac:dyDescent="0.25">
      <c r="A155" s="92"/>
      <c r="B155" s="29"/>
      <c r="C155" s="29"/>
      <c r="D155" s="29"/>
      <c r="E155" s="90"/>
      <c r="F155" s="87"/>
      <c r="G155" s="96"/>
      <c r="H155" s="29"/>
      <c r="I155" s="29"/>
      <c r="J155" s="29"/>
      <c r="K155" s="89"/>
      <c r="L155" s="89"/>
    </row>
    <row r="156" spans="1:12" hidden="1" x14ac:dyDescent="0.25">
      <c r="A156" s="92"/>
      <c r="B156" s="29"/>
      <c r="C156" s="29"/>
      <c r="D156" s="29"/>
      <c r="E156" s="90"/>
      <c r="F156" s="87"/>
      <c r="G156" s="96"/>
      <c r="H156" s="29"/>
      <c r="I156" s="29"/>
      <c r="J156" s="29"/>
      <c r="K156" s="89"/>
      <c r="L156" s="89"/>
    </row>
    <row r="157" spans="1:12" s="77" customFormat="1" hidden="1" x14ac:dyDescent="0.25">
      <c r="A157" s="92"/>
      <c r="B157" s="97"/>
      <c r="C157" s="97"/>
      <c r="D157" s="29"/>
      <c r="E157" s="95"/>
      <c r="F157" s="95"/>
      <c r="G157" s="96"/>
      <c r="H157" s="97"/>
      <c r="I157" s="97"/>
      <c r="J157" s="29"/>
      <c r="K157" s="89"/>
      <c r="L157" s="89"/>
    </row>
    <row r="158" spans="1:12" hidden="1" x14ac:dyDescent="0.25">
      <c r="A158" s="92"/>
      <c r="B158" s="97"/>
      <c r="C158" s="97"/>
      <c r="D158" s="29"/>
      <c r="E158" s="95"/>
      <c r="F158" s="95"/>
      <c r="G158" s="96"/>
      <c r="H158" s="97"/>
      <c r="I158" s="97"/>
      <c r="J158" s="29"/>
      <c r="K158" s="89"/>
      <c r="L158" s="89"/>
    </row>
    <row r="159" spans="1:12" hidden="1" x14ac:dyDescent="0.25">
      <c r="A159" s="92"/>
      <c r="B159" s="97"/>
      <c r="C159" s="97"/>
      <c r="D159" s="29"/>
      <c r="E159" s="95"/>
      <c r="F159" s="95"/>
      <c r="G159" s="96"/>
      <c r="H159" s="97"/>
      <c r="I159" s="97"/>
      <c r="J159" s="29"/>
      <c r="K159" s="89"/>
      <c r="L159" s="89"/>
    </row>
    <row r="160" spans="1:12" hidden="1" x14ac:dyDescent="0.25">
      <c r="A160" s="92"/>
      <c r="B160" s="29"/>
      <c r="C160" s="29"/>
      <c r="D160" s="29"/>
      <c r="E160" s="87"/>
      <c r="F160" s="87"/>
      <c r="G160" s="96"/>
      <c r="H160" s="29"/>
      <c r="I160" s="29"/>
      <c r="J160" s="29"/>
      <c r="K160" s="89"/>
      <c r="L160" s="29"/>
    </row>
    <row r="161" spans="1:12" hidden="1" x14ac:dyDescent="0.25">
      <c r="A161" s="92"/>
      <c r="B161" s="29"/>
      <c r="C161" s="29"/>
      <c r="D161" s="29"/>
      <c r="E161" s="87"/>
      <c r="F161" s="87"/>
      <c r="G161" s="96"/>
      <c r="H161" s="29"/>
      <c r="I161" s="29"/>
      <c r="J161" s="29"/>
      <c r="K161" s="89"/>
      <c r="L161" s="29"/>
    </row>
    <row r="162" spans="1:12" hidden="1" x14ac:dyDescent="0.25">
      <c r="A162" s="92"/>
      <c r="B162" s="29"/>
      <c r="C162" s="29"/>
      <c r="D162" s="29"/>
      <c r="E162" s="87"/>
      <c r="F162" s="87"/>
      <c r="G162" s="96"/>
      <c r="H162" s="29"/>
      <c r="I162" s="29"/>
      <c r="J162" s="29"/>
      <c r="K162" s="89"/>
      <c r="L162" s="29"/>
    </row>
    <row r="163" spans="1:12" hidden="1" x14ac:dyDescent="0.25">
      <c r="A163" s="92"/>
      <c r="B163" s="29"/>
      <c r="C163" s="29"/>
      <c r="D163" s="29"/>
      <c r="E163" s="87"/>
      <c r="F163" s="87"/>
      <c r="G163" s="96"/>
      <c r="H163" s="29"/>
      <c r="I163" s="29"/>
      <c r="J163" s="29"/>
      <c r="K163" s="89"/>
      <c r="L163" s="29"/>
    </row>
    <row r="164" spans="1:12" hidden="1" x14ac:dyDescent="0.25">
      <c r="A164" s="92"/>
      <c r="B164" s="29"/>
      <c r="C164" s="29"/>
      <c r="D164" s="29"/>
      <c r="E164" s="87"/>
      <c r="F164" s="87"/>
      <c r="G164" s="96"/>
      <c r="H164" s="29"/>
      <c r="I164" s="94"/>
      <c r="J164" s="29"/>
      <c r="K164" s="89"/>
      <c r="L164" s="89"/>
    </row>
    <row r="165" spans="1:12" hidden="1" x14ac:dyDescent="0.25">
      <c r="A165" s="92"/>
      <c r="B165" s="29"/>
      <c r="C165" s="29"/>
      <c r="D165" s="29"/>
      <c r="E165" s="87"/>
      <c r="F165" s="87"/>
      <c r="G165" s="96"/>
      <c r="H165" s="29"/>
      <c r="I165" s="94"/>
      <c r="J165" s="29"/>
      <c r="K165" s="89"/>
      <c r="L165" s="89"/>
    </row>
    <row r="166" spans="1:12" hidden="1" x14ac:dyDescent="0.25">
      <c r="A166" s="92"/>
      <c r="B166" s="29"/>
      <c r="C166" s="89"/>
      <c r="D166" s="29"/>
      <c r="E166" s="87"/>
      <c r="F166" s="88"/>
      <c r="G166" s="96"/>
      <c r="H166" s="29"/>
      <c r="I166" s="29"/>
      <c r="J166" s="29"/>
      <c r="K166" s="89"/>
      <c r="L166" s="29"/>
    </row>
    <row r="167" spans="1:12" hidden="1" x14ac:dyDescent="0.25">
      <c r="A167" s="92"/>
      <c r="B167" s="29"/>
      <c r="C167" s="29"/>
      <c r="D167" s="29"/>
      <c r="E167" s="87"/>
      <c r="F167" s="88"/>
      <c r="G167" s="96"/>
      <c r="H167" s="29"/>
      <c r="I167" s="29"/>
      <c r="J167" s="29"/>
      <c r="K167" s="89"/>
      <c r="L167" s="29"/>
    </row>
    <row r="168" spans="1:12" hidden="1" x14ac:dyDescent="0.25">
      <c r="A168" s="92"/>
      <c r="B168" s="29"/>
      <c r="C168" s="29"/>
      <c r="D168" s="29"/>
      <c r="E168" s="87"/>
      <c r="F168" s="88"/>
      <c r="G168" s="96"/>
      <c r="H168" s="29"/>
      <c r="I168" s="29"/>
      <c r="J168" s="29"/>
      <c r="K168" s="89"/>
      <c r="L168" s="29"/>
    </row>
    <row r="169" spans="1:12" hidden="1" x14ac:dyDescent="0.25">
      <c r="A169" s="92"/>
      <c r="B169" s="29"/>
      <c r="C169" s="29"/>
      <c r="D169" s="29"/>
      <c r="E169" s="87"/>
      <c r="F169" s="88"/>
      <c r="G169" s="96"/>
      <c r="H169" s="29"/>
      <c r="I169" s="29"/>
      <c r="J169" s="29"/>
      <c r="K169" s="89"/>
      <c r="L169" s="29"/>
    </row>
    <row r="170" spans="1:12" hidden="1" x14ac:dyDescent="0.25">
      <c r="A170" s="92"/>
      <c r="B170" s="29"/>
      <c r="C170" s="29"/>
      <c r="D170" s="29"/>
      <c r="E170" s="90"/>
      <c r="F170" s="87"/>
      <c r="G170" s="96"/>
      <c r="H170" s="29"/>
      <c r="I170" s="29"/>
      <c r="J170" s="29"/>
      <c r="K170" s="89"/>
      <c r="L170" s="89"/>
    </row>
    <row r="171" spans="1:12" hidden="1" x14ac:dyDescent="0.25">
      <c r="A171" s="92"/>
      <c r="B171" s="29"/>
      <c r="C171" s="29"/>
      <c r="D171" s="29"/>
      <c r="E171" s="90"/>
      <c r="F171" s="87"/>
      <c r="G171" s="96"/>
      <c r="H171" s="29"/>
      <c r="I171" s="29"/>
      <c r="J171" s="29"/>
      <c r="K171" s="89"/>
      <c r="L171" s="89"/>
    </row>
    <row r="172" spans="1:12" hidden="1" x14ac:dyDescent="0.25">
      <c r="A172" s="92"/>
      <c r="B172" s="97"/>
      <c r="C172" s="89"/>
      <c r="D172" s="29"/>
      <c r="E172" s="95"/>
      <c r="F172" s="95"/>
      <c r="G172" s="96"/>
      <c r="H172" s="97"/>
      <c r="I172" s="97"/>
      <c r="J172" s="29"/>
      <c r="K172" s="89"/>
      <c r="L172" s="89"/>
    </row>
    <row r="173" spans="1:12" hidden="1" x14ac:dyDescent="0.25">
      <c r="A173" s="92"/>
      <c r="B173" s="97"/>
      <c r="C173" s="97"/>
      <c r="D173" s="29"/>
      <c r="E173" s="95"/>
      <c r="F173" s="95"/>
      <c r="G173" s="96"/>
      <c r="H173" s="97"/>
      <c r="I173" s="97"/>
      <c r="J173" s="29"/>
      <c r="K173" s="89"/>
      <c r="L173" s="89"/>
    </row>
    <row r="174" spans="1:12" s="77" customFormat="1" hidden="1" x14ac:dyDescent="0.25">
      <c r="A174" s="92"/>
      <c r="B174" s="97"/>
      <c r="C174" s="97"/>
      <c r="D174" s="29"/>
      <c r="E174" s="95"/>
      <c r="F174" s="95"/>
      <c r="G174" s="96"/>
      <c r="H174" s="97"/>
      <c r="I174" s="97"/>
      <c r="J174" s="29"/>
      <c r="K174" s="89"/>
      <c r="L174" s="89"/>
    </row>
    <row r="175" spans="1:12" hidden="1" x14ac:dyDescent="0.25">
      <c r="A175" s="92"/>
      <c r="B175" s="97"/>
      <c r="C175" s="97"/>
      <c r="D175" s="29"/>
      <c r="E175" s="95"/>
      <c r="F175" s="95"/>
      <c r="G175" s="96"/>
      <c r="H175" s="97"/>
      <c r="I175" s="97"/>
      <c r="J175" s="29"/>
      <c r="K175" s="89"/>
      <c r="L175" s="89"/>
    </row>
    <row r="176" spans="1:12" hidden="1" x14ac:dyDescent="0.25">
      <c r="A176" s="92"/>
      <c r="B176" s="29"/>
      <c r="C176" s="29"/>
      <c r="D176" s="29"/>
      <c r="E176" s="87"/>
      <c r="F176" s="87"/>
      <c r="G176" s="96"/>
      <c r="H176" s="29"/>
      <c r="I176" s="29"/>
      <c r="J176" s="29"/>
      <c r="K176" s="89"/>
      <c r="L176" s="29"/>
    </row>
    <row r="177" spans="1:12" hidden="1" x14ac:dyDescent="0.25">
      <c r="A177" s="92"/>
      <c r="B177" s="29"/>
      <c r="C177" s="29"/>
      <c r="D177" s="29"/>
      <c r="E177" s="87"/>
      <c r="F177" s="87"/>
      <c r="G177" s="96"/>
      <c r="H177" s="29"/>
      <c r="I177" s="29"/>
      <c r="J177" s="29"/>
      <c r="K177" s="89"/>
      <c r="L177" s="29"/>
    </row>
    <row r="178" spans="1:12" hidden="1" x14ac:dyDescent="0.25">
      <c r="A178" s="92"/>
      <c r="B178" s="29"/>
      <c r="C178" s="29"/>
      <c r="D178" s="29"/>
      <c r="E178" s="87"/>
      <c r="F178" s="87"/>
      <c r="G178" s="96"/>
      <c r="H178" s="29"/>
      <c r="I178" s="29"/>
      <c r="J178" s="29"/>
      <c r="K178" s="89"/>
      <c r="L178" s="29"/>
    </row>
    <row r="179" spans="1:12" s="77" customFormat="1" hidden="1" x14ac:dyDescent="0.25">
      <c r="A179" s="92"/>
      <c r="B179" s="29"/>
      <c r="C179" s="29"/>
      <c r="D179" s="29"/>
      <c r="E179" s="87"/>
      <c r="F179" s="87"/>
      <c r="G179" s="96"/>
      <c r="H179" s="29"/>
      <c r="I179" s="29"/>
      <c r="J179" s="29"/>
      <c r="K179" s="89"/>
      <c r="L179" s="29"/>
    </row>
    <row r="180" spans="1:12" x14ac:dyDescent="0.25">
      <c r="A180" s="85">
        <v>43164</v>
      </c>
      <c r="B180" s="83" t="s">
        <v>109</v>
      </c>
      <c r="C180" s="83" t="s">
        <v>58</v>
      </c>
      <c r="D180" s="83" t="s">
        <v>22</v>
      </c>
      <c r="E180" s="84">
        <v>150000</v>
      </c>
      <c r="F180" s="84"/>
      <c r="G180" s="96"/>
      <c r="H180" s="83" t="s">
        <v>95</v>
      </c>
      <c r="I180" s="83" t="s">
        <v>99</v>
      </c>
      <c r="J180" s="83"/>
      <c r="K180" s="79" t="s">
        <v>25</v>
      </c>
      <c r="L180" s="79" t="s">
        <v>34</v>
      </c>
    </row>
    <row r="181" spans="1:12" hidden="1" x14ac:dyDescent="0.25">
      <c r="A181" s="92"/>
      <c r="B181" s="29"/>
      <c r="C181" s="29"/>
      <c r="D181" s="29"/>
      <c r="E181" s="87"/>
      <c r="F181" s="87"/>
      <c r="G181" s="96"/>
      <c r="H181" s="29"/>
      <c r="I181" s="29"/>
      <c r="J181" s="29"/>
      <c r="K181" s="89"/>
      <c r="L181" s="29"/>
    </row>
    <row r="182" spans="1:12" hidden="1" x14ac:dyDescent="0.25">
      <c r="A182" s="92"/>
      <c r="B182" s="29"/>
      <c r="C182" s="29"/>
      <c r="D182" s="29"/>
      <c r="E182" s="87"/>
      <c r="F182" s="87"/>
      <c r="G182" s="96"/>
      <c r="H182" s="29"/>
      <c r="I182" s="29"/>
      <c r="J182" s="29"/>
      <c r="K182" s="89"/>
      <c r="L182" s="29"/>
    </row>
    <row r="183" spans="1:12" x14ac:dyDescent="0.25">
      <c r="A183" s="85">
        <v>43164</v>
      </c>
      <c r="B183" s="83" t="s">
        <v>84</v>
      </c>
      <c r="C183" s="83" t="s">
        <v>58</v>
      </c>
      <c r="D183" s="83" t="s">
        <v>219</v>
      </c>
      <c r="E183" s="84"/>
      <c r="F183" s="84">
        <v>70000</v>
      </c>
      <c r="G183" s="96"/>
      <c r="H183" s="83" t="s">
        <v>109</v>
      </c>
      <c r="I183" s="83">
        <v>7</v>
      </c>
      <c r="J183" s="83"/>
      <c r="K183" s="79" t="s">
        <v>25</v>
      </c>
      <c r="L183" s="79" t="s">
        <v>34</v>
      </c>
    </row>
    <row r="184" spans="1:12" hidden="1" x14ac:dyDescent="0.25">
      <c r="A184" s="92"/>
      <c r="B184" s="29"/>
      <c r="C184" s="29"/>
      <c r="D184" s="29"/>
      <c r="E184" s="87"/>
      <c r="F184" s="87"/>
      <c r="G184" s="96"/>
      <c r="H184" s="29"/>
      <c r="I184" s="29"/>
      <c r="J184" s="29"/>
      <c r="K184" s="89"/>
      <c r="L184" s="89"/>
    </row>
    <row r="185" spans="1:12" hidden="1" x14ac:dyDescent="0.25">
      <c r="A185" s="92"/>
      <c r="B185" s="29"/>
      <c r="C185" s="29"/>
      <c r="D185" s="29"/>
      <c r="E185" s="87"/>
      <c r="F185" s="87"/>
      <c r="G185" s="96"/>
      <c r="H185" s="29"/>
      <c r="I185" s="29"/>
      <c r="J185" s="29"/>
      <c r="K185" s="89"/>
      <c r="L185" s="89"/>
    </row>
    <row r="186" spans="1:12" hidden="1" x14ac:dyDescent="0.25">
      <c r="A186" s="92"/>
      <c r="B186" s="29"/>
      <c r="C186" s="29"/>
      <c r="D186" s="29"/>
      <c r="E186" s="87"/>
      <c r="F186" s="87"/>
      <c r="G186" s="96"/>
      <c r="H186" s="29"/>
      <c r="I186" s="29"/>
      <c r="J186" s="29"/>
      <c r="K186" s="89"/>
      <c r="L186" s="89"/>
    </row>
    <row r="187" spans="1:12" x14ac:dyDescent="0.25">
      <c r="A187" s="85">
        <v>43164</v>
      </c>
      <c r="B187" s="79" t="s">
        <v>95</v>
      </c>
      <c r="C187" s="83" t="s">
        <v>58</v>
      </c>
      <c r="D187" s="83" t="s">
        <v>22</v>
      </c>
      <c r="E187" s="84"/>
      <c r="F187" s="84">
        <v>150000</v>
      </c>
      <c r="G187" s="96"/>
      <c r="H187" s="83" t="s">
        <v>109</v>
      </c>
      <c r="I187" s="83" t="s">
        <v>239</v>
      </c>
      <c r="J187" s="83"/>
      <c r="K187" s="79" t="s">
        <v>25</v>
      </c>
      <c r="L187" s="79" t="s">
        <v>34</v>
      </c>
    </row>
    <row r="188" spans="1:12" hidden="1" x14ac:dyDescent="0.25">
      <c r="A188" s="92"/>
      <c r="B188" s="29"/>
      <c r="C188" s="29"/>
      <c r="D188" s="29"/>
      <c r="E188" s="87"/>
      <c r="F188" s="87"/>
      <c r="G188" s="96"/>
      <c r="H188" s="29"/>
      <c r="I188" s="29"/>
      <c r="J188" s="29"/>
      <c r="K188" s="89"/>
      <c r="L188" s="89"/>
    </row>
    <row r="189" spans="1:12" x14ac:dyDescent="0.25">
      <c r="A189" s="85">
        <v>43164</v>
      </c>
      <c r="B189" s="83" t="s">
        <v>240</v>
      </c>
      <c r="C189" s="83" t="s">
        <v>58</v>
      </c>
      <c r="D189" s="83" t="s">
        <v>225</v>
      </c>
      <c r="E189" s="84"/>
      <c r="F189" s="84">
        <v>142000</v>
      </c>
      <c r="G189" s="96"/>
      <c r="H189" s="83" t="s">
        <v>109</v>
      </c>
      <c r="I189" s="83" t="s">
        <v>241</v>
      </c>
      <c r="J189" s="83"/>
      <c r="K189" s="79" t="s">
        <v>25</v>
      </c>
      <c r="L189" s="79" t="s">
        <v>34</v>
      </c>
    </row>
    <row r="190" spans="1:12" s="77" customFormat="1" hidden="1" x14ac:dyDescent="0.25">
      <c r="A190" s="92"/>
      <c r="B190" s="29"/>
      <c r="C190" s="29"/>
      <c r="D190" s="29"/>
      <c r="E190" s="87"/>
      <c r="F190" s="87"/>
      <c r="G190" s="96"/>
      <c r="H190" s="29"/>
      <c r="I190" s="29"/>
      <c r="J190" s="29"/>
      <c r="K190" s="89"/>
      <c r="L190" s="89"/>
    </row>
    <row r="191" spans="1:12" hidden="1" x14ac:dyDescent="0.25">
      <c r="A191" s="92"/>
      <c r="B191" s="29"/>
      <c r="C191" s="29"/>
      <c r="D191" s="29"/>
      <c r="E191" s="87"/>
      <c r="F191" s="87"/>
      <c r="G191" s="96"/>
      <c r="H191" s="29"/>
      <c r="I191" s="29"/>
      <c r="J191" s="29"/>
      <c r="K191" s="89"/>
      <c r="L191" s="29"/>
    </row>
    <row r="192" spans="1:12" hidden="1" x14ac:dyDescent="0.25">
      <c r="A192" s="92"/>
      <c r="B192" s="89"/>
      <c r="C192" s="89"/>
      <c r="D192" s="89"/>
      <c r="E192" s="88"/>
      <c r="F192" s="88"/>
      <c r="G192" s="96"/>
      <c r="H192" s="89"/>
      <c r="I192" s="29"/>
      <c r="J192" s="29"/>
      <c r="K192" s="89"/>
      <c r="L192" s="29"/>
    </row>
    <row r="193" spans="1:12" x14ac:dyDescent="0.25">
      <c r="A193" s="85">
        <v>43164</v>
      </c>
      <c r="B193" s="79" t="s">
        <v>109</v>
      </c>
      <c r="C193" s="79" t="s">
        <v>58</v>
      </c>
      <c r="D193" s="79" t="s">
        <v>219</v>
      </c>
      <c r="E193" s="86">
        <v>70000</v>
      </c>
      <c r="F193" s="86"/>
      <c r="G193" s="96"/>
      <c r="H193" s="79" t="s">
        <v>340</v>
      </c>
      <c r="I193" s="83" t="s">
        <v>165</v>
      </c>
      <c r="J193" s="83"/>
      <c r="K193" s="79" t="s">
        <v>25</v>
      </c>
      <c r="L193" s="79" t="s">
        <v>34</v>
      </c>
    </row>
    <row r="194" spans="1:12" hidden="1" x14ac:dyDescent="0.25">
      <c r="A194" s="92"/>
      <c r="B194" s="29"/>
      <c r="C194" s="29"/>
      <c r="D194" s="29"/>
      <c r="E194" s="87"/>
      <c r="F194" s="87"/>
      <c r="G194" s="96"/>
      <c r="H194" s="29"/>
      <c r="I194" s="29"/>
      <c r="J194" s="29"/>
      <c r="K194" s="89"/>
      <c r="L194" s="29"/>
    </row>
    <row r="195" spans="1:12" hidden="1" x14ac:dyDescent="0.25">
      <c r="A195" s="92"/>
      <c r="B195" s="29"/>
      <c r="C195" s="29"/>
      <c r="D195" s="29"/>
      <c r="E195" s="87"/>
      <c r="F195" s="87"/>
      <c r="G195" s="96"/>
      <c r="H195" s="29"/>
      <c r="I195" s="29"/>
      <c r="J195" s="29"/>
      <c r="K195" s="89"/>
      <c r="L195" s="29"/>
    </row>
    <row r="196" spans="1:12" hidden="1" x14ac:dyDescent="0.25">
      <c r="A196" s="92"/>
      <c r="B196" s="29"/>
      <c r="C196" s="29"/>
      <c r="D196" s="29"/>
      <c r="E196" s="87"/>
      <c r="F196" s="87"/>
      <c r="G196" s="96"/>
      <c r="H196" s="29"/>
      <c r="I196" s="29"/>
      <c r="J196" s="29"/>
      <c r="K196" s="89"/>
      <c r="L196" s="29"/>
    </row>
    <row r="197" spans="1:12" hidden="1" x14ac:dyDescent="0.25">
      <c r="A197" s="92"/>
      <c r="B197" s="29"/>
      <c r="C197" s="29"/>
      <c r="D197" s="29"/>
      <c r="E197" s="87"/>
      <c r="F197" s="87"/>
      <c r="G197" s="96"/>
      <c r="H197" s="29"/>
      <c r="I197" s="29"/>
      <c r="J197" s="29"/>
      <c r="K197" s="89"/>
      <c r="L197" s="29"/>
    </row>
    <row r="198" spans="1:12" hidden="1" x14ac:dyDescent="0.25">
      <c r="A198" s="92"/>
      <c r="B198" s="29"/>
      <c r="C198" s="29"/>
      <c r="D198" s="29"/>
      <c r="E198" s="87"/>
      <c r="F198" s="87"/>
      <c r="G198" s="96"/>
      <c r="H198" s="29"/>
      <c r="I198" s="29"/>
      <c r="J198" s="29"/>
      <c r="K198" s="89"/>
      <c r="L198" s="29"/>
    </row>
    <row r="199" spans="1:12" hidden="1" x14ac:dyDescent="0.25">
      <c r="A199" s="92"/>
      <c r="B199" s="29"/>
      <c r="C199" s="29"/>
      <c r="D199" s="29"/>
      <c r="E199" s="87"/>
      <c r="F199" s="87"/>
      <c r="G199" s="96"/>
      <c r="H199" s="29"/>
      <c r="I199" s="29"/>
      <c r="J199" s="29"/>
      <c r="K199" s="89"/>
      <c r="L199" s="89"/>
    </row>
    <row r="200" spans="1:12" hidden="1" x14ac:dyDescent="0.25">
      <c r="A200" s="92"/>
      <c r="B200" s="29"/>
      <c r="C200" s="29"/>
      <c r="D200" s="29"/>
      <c r="E200" s="87"/>
      <c r="F200" s="87"/>
      <c r="G200" s="96"/>
      <c r="H200" s="29"/>
      <c r="I200" s="29"/>
      <c r="J200" s="29"/>
      <c r="K200" s="89"/>
      <c r="L200" s="89"/>
    </row>
    <row r="201" spans="1:12" hidden="1" x14ac:dyDescent="0.25">
      <c r="A201" s="92"/>
      <c r="B201" s="29"/>
      <c r="C201" s="29"/>
      <c r="D201" s="29"/>
      <c r="E201" s="87"/>
      <c r="F201" s="87"/>
      <c r="G201" s="96"/>
      <c r="H201" s="29"/>
      <c r="I201" s="94"/>
      <c r="J201" s="29"/>
      <c r="K201" s="89"/>
      <c r="L201" s="89"/>
    </row>
    <row r="202" spans="1:12" hidden="1" x14ac:dyDescent="0.25">
      <c r="A202" s="92"/>
      <c r="B202" s="29"/>
      <c r="C202" s="29"/>
      <c r="D202" s="29"/>
      <c r="E202" s="87"/>
      <c r="F202" s="87"/>
      <c r="G202" s="96"/>
      <c r="H202" s="29"/>
      <c r="I202" s="94"/>
      <c r="J202" s="29"/>
      <c r="K202" s="89"/>
      <c r="L202" s="89"/>
    </row>
    <row r="203" spans="1:12" hidden="1" x14ac:dyDescent="0.25">
      <c r="A203" s="92"/>
      <c r="B203" s="29"/>
      <c r="C203" s="29"/>
      <c r="D203" s="29"/>
      <c r="E203" s="87"/>
      <c r="F203" s="87"/>
      <c r="G203" s="96"/>
      <c r="H203" s="29"/>
      <c r="I203" s="94"/>
      <c r="J203" s="29"/>
      <c r="K203" s="89"/>
      <c r="L203" s="89"/>
    </row>
    <row r="204" spans="1:12" x14ac:dyDescent="0.25">
      <c r="A204" s="85">
        <v>43164</v>
      </c>
      <c r="B204" s="83" t="s">
        <v>109</v>
      </c>
      <c r="C204" s="83" t="s">
        <v>58</v>
      </c>
      <c r="D204" s="83" t="s">
        <v>225</v>
      </c>
      <c r="E204" s="84">
        <v>100000</v>
      </c>
      <c r="F204" s="84"/>
      <c r="G204" s="96"/>
      <c r="H204" s="83" t="s">
        <v>231</v>
      </c>
      <c r="I204" s="80" t="s">
        <v>424</v>
      </c>
      <c r="J204" s="83"/>
      <c r="K204" s="79" t="s">
        <v>25</v>
      </c>
      <c r="L204" s="79" t="s">
        <v>34</v>
      </c>
    </row>
    <row r="205" spans="1:12" hidden="1" x14ac:dyDescent="0.25">
      <c r="A205" s="92"/>
      <c r="B205" s="29"/>
      <c r="C205" s="29"/>
      <c r="D205" s="29"/>
      <c r="E205" s="87"/>
      <c r="F205" s="87"/>
      <c r="G205" s="96"/>
      <c r="H205" s="29"/>
      <c r="I205" s="94"/>
      <c r="J205" s="29"/>
      <c r="K205" s="89"/>
      <c r="L205" s="89"/>
    </row>
    <row r="206" spans="1:12" hidden="1" x14ac:dyDescent="0.25">
      <c r="A206" s="92"/>
      <c r="B206" s="29"/>
      <c r="C206" s="29"/>
      <c r="D206" s="29"/>
      <c r="E206" s="87"/>
      <c r="F206" s="87"/>
      <c r="G206" s="96"/>
      <c r="H206" s="29"/>
      <c r="I206" s="94"/>
      <c r="J206" s="29"/>
      <c r="K206" s="89"/>
      <c r="L206" s="89"/>
    </row>
    <row r="207" spans="1:12" hidden="1" x14ac:dyDescent="0.25">
      <c r="A207" s="92"/>
      <c r="B207" s="29"/>
      <c r="C207" s="29"/>
      <c r="D207" s="29"/>
      <c r="E207" s="87"/>
      <c r="F207" s="87"/>
      <c r="G207" s="96"/>
      <c r="H207" s="29"/>
      <c r="I207" s="94"/>
      <c r="J207" s="29"/>
      <c r="K207" s="89"/>
      <c r="L207" s="89"/>
    </row>
    <row r="208" spans="1:12" hidden="1" x14ac:dyDescent="0.25">
      <c r="A208" s="92"/>
      <c r="B208" s="29"/>
      <c r="C208" s="29"/>
      <c r="D208" s="29"/>
      <c r="E208" s="87"/>
      <c r="F208" s="88"/>
      <c r="G208" s="96"/>
      <c r="H208" s="29"/>
      <c r="I208" s="29"/>
      <c r="J208" s="29"/>
      <c r="K208" s="89"/>
      <c r="L208" s="29"/>
    </row>
    <row r="209" spans="1:12" hidden="1" x14ac:dyDescent="0.25">
      <c r="A209" s="92"/>
      <c r="B209" s="29"/>
      <c r="C209" s="29"/>
      <c r="D209" s="29"/>
      <c r="E209" s="87"/>
      <c r="F209" s="88"/>
      <c r="G209" s="96"/>
      <c r="H209" s="29"/>
      <c r="I209" s="29"/>
      <c r="J209" s="29"/>
      <c r="K209" s="89"/>
      <c r="L209" s="29"/>
    </row>
    <row r="210" spans="1:12" hidden="1" x14ac:dyDescent="0.25">
      <c r="A210" s="92"/>
      <c r="B210" s="29"/>
      <c r="C210" s="29"/>
      <c r="D210" s="29"/>
      <c r="E210" s="87"/>
      <c r="F210" s="88"/>
      <c r="G210" s="96"/>
      <c r="H210" s="29"/>
      <c r="I210" s="29"/>
      <c r="J210" s="29"/>
      <c r="K210" s="89"/>
      <c r="L210" s="29"/>
    </row>
    <row r="211" spans="1:12" s="77" customFormat="1" hidden="1" x14ac:dyDescent="0.25">
      <c r="A211" s="92"/>
      <c r="B211" s="29"/>
      <c r="C211" s="29"/>
      <c r="D211" s="29"/>
      <c r="E211" s="87"/>
      <c r="F211" s="88"/>
      <c r="G211" s="96"/>
      <c r="H211" s="29"/>
      <c r="I211" s="29"/>
      <c r="J211" s="29"/>
      <c r="K211" s="89"/>
      <c r="L211" s="29"/>
    </row>
    <row r="212" spans="1:12" hidden="1" x14ac:dyDescent="0.25">
      <c r="A212" s="92"/>
      <c r="B212" s="29"/>
      <c r="C212" s="29"/>
      <c r="D212" s="29"/>
      <c r="E212" s="87"/>
      <c r="F212" s="88"/>
      <c r="G212" s="96"/>
      <c r="H212" s="29"/>
      <c r="I212" s="29"/>
      <c r="J212" s="29"/>
      <c r="K212" s="89"/>
      <c r="L212" s="29"/>
    </row>
    <row r="213" spans="1:12" x14ac:dyDescent="0.25">
      <c r="A213" s="85">
        <v>43164</v>
      </c>
      <c r="B213" s="83" t="s">
        <v>57</v>
      </c>
      <c r="C213" s="83" t="s">
        <v>58</v>
      </c>
      <c r="D213" s="83" t="s">
        <v>225</v>
      </c>
      <c r="E213" s="84">
        <v>100000</v>
      </c>
      <c r="F213" s="86"/>
      <c r="G213" s="96"/>
      <c r="H213" s="83" t="s">
        <v>228</v>
      </c>
      <c r="I213" s="83" t="s">
        <v>424</v>
      </c>
      <c r="J213" s="83"/>
      <c r="K213" s="79" t="s">
        <v>25</v>
      </c>
      <c r="L213" s="79" t="s">
        <v>34</v>
      </c>
    </row>
    <row r="214" spans="1:12" hidden="1" x14ac:dyDescent="0.25">
      <c r="A214" s="92"/>
      <c r="B214" s="29"/>
      <c r="C214" s="29"/>
      <c r="D214" s="29"/>
      <c r="E214" s="90"/>
      <c r="F214" s="87"/>
      <c r="G214" s="96"/>
      <c r="H214" s="29"/>
      <c r="I214" s="29"/>
      <c r="J214" s="29"/>
      <c r="K214" s="89"/>
      <c r="L214" s="89"/>
    </row>
    <row r="215" spans="1:12" hidden="1" x14ac:dyDescent="0.25">
      <c r="A215" s="92"/>
      <c r="B215" s="29"/>
      <c r="C215" s="29"/>
      <c r="D215" s="29"/>
      <c r="E215" s="90"/>
      <c r="F215" s="87"/>
      <c r="G215" s="96"/>
      <c r="H215" s="29"/>
      <c r="I215" s="29"/>
      <c r="J215" s="29"/>
      <c r="K215" s="89"/>
      <c r="L215" s="89"/>
    </row>
    <row r="216" spans="1:12" hidden="1" x14ac:dyDescent="0.25">
      <c r="A216" s="92"/>
      <c r="B216" s="29"/>
      <c r="C216" s="29"/>
      <c r="D216" s="29"/>
      <c r="E216" s="90"/>
      <c r="F216" s="87"/>
      <c r="G216" s="96"/>
      <c r="H216" s="29"/>
      <c r="I216" s="29"/>
      <c r="J216" s="29"/>
      <c r="K216" s="89"/>
      <c r="L216" s="89"/>
    </row>
    <row r="217" spans="1:12" hidden="1" x14ac:dyDescent="0.25">
      <c r="A217" s="92"/>
      <c r="B217" s="29"/>
      <c r="C217" s="29"/>
      <c r="D217" s="29"/>
      <c r="E217" s="90"/>
      <c r="F217" s="87"/>
      <c r="G217" s="96"/>
      <c r="H217" s="29"/>
      <c r="I217" s="29"/>
      <c r="J217" s="29"/>
      <c r="K217" s="89"/>
      <c r="L217" s="89"/>
    </row>
    <row r="218" spans="1:12" x14ac:dyDescent="0.25">
      <c r="A218" s="85">
        <v>43164</v>
      </c>
      <c r="B218" s="83" t="s">
        <v>109</v>
      </c>
      <c r="C218" s="83" t="s">
        <v>58</v>
      </c>
      <c r="D218" s="83" t="s">
        <v>225</v>
      </c>
      <c r="E218" s="84">
        <v>142000</v>
      </c>
      <c r="F218" s="84"/>
      <c r="G218" s="96"/>
      <c r="H218" s="83" t="s">
        <v>240</v>
      </c>
      <c r="I218" s="83" t="s">
        <v>165</v>
      </c>
      <c r="J218" s="83"/>
      <c r="K218" s="79" t="s">
        <v>25</v>
      </c>
      <c r="L218" s="79" t="s">
        <v>34</v>
      </c>
    </row>
    <row r="219" spans="1:12" hidden="1" x14ac:dyDescent="0.25">
      <c r="A219" s="92"/>
      <c r="B219" s="29"/>
      <c r="C219" s="29"/>
      <c r="D219" s="29"/>
      <c r="E219" s="87"/>
      <c r="F219" s="87"/>
      <c r="G219" s="96"/>
      <c r="H219" s="29"/>
      <c r="I219" s="29"/>
      <c r="J219" s="29"/>
      <c r="K219" s="89"/>
      <c r="L219" s="89"/>
    </row>
    <row r="220" spans="1:12" hidden="1" x14ac:dyDescent="0.25">
      <c r="A220" s="92"/>
      <c r="B220" s="29"/>
      <c r="C220" s="29"/>
      <c r="D220" s="29"/>
      <c r="E220" s="87"/>
      <c r="F220" s="87"/>
      <c r="G220" s="96"/>
      <c r="H220" s="29"/>
      <c r="I220" s="29"/>
      <c r="J220" s="29"/>
      <c r="K220" s="89"/>
      <c r="L220" s="89"/>
    </row>
    <row r="221" spans="1:12" hidden="1" x14ac:dyDescent="0.25">
      <c r="A221" s="92"/>
      <c r="B221" s="29"/>
      <c r="C221" s="29"/>
      <c r="D221" s="29"/>
      <c r="E221" s="90"/>
      <c r="F221" s="87"/>
      <c r="G221" s="96"/>
      <c r="H221" s="29"/>
      <c r="I221" s="29"/>
      <c r="J221" s="29"/>
      <c r="K221" s="89"/>
      <c r="L221" s="89"/>
    </row>
    <row r="222" spans="1:12" hidden="1" x14ac:dyDescent="0.25">
      <c r="A222" s="92"/>
      <c r="B222" s="29"/>
      <c r="C222" s="29"/>
      <c r="D222" s="29"/>
      <c r="E222" s="90"/>
      <c r="F222" s="87"/>
      <c r="G222" s="96"/>
      <c r="H222" s="29"/>
      <c r="I222" s="29"/>
      <c r="J222" s="29"/>
      <c r="K222" s="89"/>
      <c r="L222" s="89"/>
    </row>
    <row r="223" spans="1:12" hidden="1" x14ac:dyDescent="0.25">
      <c r="A223" s="92"/>
      <c r="B223" s="29"/>
      <c r="C223" s="29"/>
      <c r="D223" s="29"/>
      <c r="E223" s="87"/>
      <c r="F223" s="87"/>
      <c r="G223" s="96"/>
      <c r="H223" s="29"/>
      <c r="I223" s="29"/>
      <c r="J223" s="29"/>
      <c r="K223" s="89"/>
      <c r="L223" s="89"/>
    </row>
    <row r="224" spans="1:12" hidden="1" x14ac:dyDescent="0.25">
      <c r="A224" s="92"/>
      <c r="B224" s="29"/>
      <c r="C224" s="29"/>
      <c r="D224" s="29"/>
      <c r="E224" s="87"/>
      <c r="F224" s="87"/>
      <c r="G224" s="96"/>
      <c r="H224" s="29"/>
      <c r="I224" s="29"/>
      <c r="J224" s="29"/>
      <c r="K224" s="89"/>
      <c r="L224" s="89"/>
    </row>
    <row r="225" spans="1:12" hidden="1" x14ac:dyDescent="0.25">
      <c r="A225" s="92"/>
      <c r="B225" s="29"/>
      <c r="C225" s="29"/>
      <c r="D225" s="29"/>
      <c r="E225" s="87"/>
      <c r="F225" s="87"/>
      <c r="G225" s="96"/>
      <c r="H225" s="29"/>
      <c r="I225" s="29"/>
      <c r="J225" s="29"/>
      <c r="K225" s="89"/>
      <c r="L225" s="89"/>
    </row>
    <row r="226" spans="1:12" s="77" customFormat="1" hidden="1" x14ac:dyDescent="0.25">
      <c r="A226" s="92"/>
      <c r="B226" s="29"/>
      <c r="C226" s="29"/>
      <c r="D226" s="29"/>
      <c r="E226" s="87"/>
      <c r="F226" s="87"/>
      <c r="G226" s="96"/>
      <c r="H226" s="29"/>
      <c r="I226" s="29"/>
      <c r="J226" s="29"/>
      <c r="K226" s="89"/>
      <c r="L226" s="89"/>
    </row>
    <row r="227" spans="1:12" hidden="1" x14ac:dyDescent="0.25">
      <c r="A227" s="92"/>
      <c r="B227" s="29"/>
      <c r="C227" s="29"/>
      <c r="D227" s="29"/>
      <c r="E227" s="87"/>
      <c r="F227" s="87"/>
      <c r="G227" s="96"/>
      <c r="H227" s="29"/>
      <c r="I227" s="29"/>
      <c r="J227" s="29"/>
      <c r="K227" s="89"/>
      <c r="L227" s="89"/>
    </row>
    <row r="228" spans="1:12" hidden="1" x14ac:dyDescent="0.25">
      <c r="A228" s="92"/>
      <c r="B228" s="97"/>
      <c r="C228" s="97"/>
      <c r="D228" s="29"/>
      <c r="E228" s="95"/>
      <c r="F228" s="95"/>
      <c r="G228" s="96"/>
      <c r="H228" s="97"/>
      <c r="I228" s="97"/>
      <c r="J228" s="29"/>
      <c r="K228" s="89"/>
      <c r="L228" s="89"/>
    </row>
    <row r="229" spans="1:12" x14ac:dyDescent="0.25">
      <c r="A229" s="85">
        <v>43164</v>
      </c>
      <c r="B229" s="81" t="s">
        <v>109</v>
      </c>
      <c r="C229" s="81" t="s">
        <v>58</v>
      </c>
      <c r="D229" s="83" t="s">
        <v>225</v>
      </c>
      <c r="E229" s="91">
        <v>142000</v>
      </c>
      <c r="F229" s="91"/>
      <c r="G229" s="96"/>
      <c r="H229" s="81" t="s">
        <v>224</v>
      </c>
      <c r="I229" s="81" t="s">
        <v>99</v>
      </c>
      <c r="J229" s="81"/>
      <c r="K229" s="79" t="s">
        <v>25</v>
      </c>
      <c r="L229" s="79" t="s">
        <v>34</v>
      </c>
    </row>
    <row r="230" spans="1:12" hidden="1" x14ac:dyDescent="0.25">
      <c r="A230" s="92"/>
      <c r="B230" s="29"/>
      <c r="C230" s="29"/>
      <c r="D230" s="29"/>
      <c r="E230" s="87"/>
      <c r="F230" s="87"/>
      <c r="G230" s="96"/>
      <c r="H230" s="97"/>
      <c r="I230" s="29"/>
      <c r="J230" s="29"/>
      <c r="K230" s="89"/>
      <c r="L230" s="89"/>
    </row>
    <row r="231" spans="1:12" hidden="1" x14ac:dyDescent="0.25">
      <c r="A231" s="92"/>
      <c r="B231" s="29"/>
      <c r="C231" s="97"/>
      <c r="D231" s="29"/>
      <c r="E231" s="90"/>
      <c r="F231" s="87"/>
      <c r="G231" s="96"/>
      <c r="H231" s="97"/>
      <c r="I231" s="29"/>
      <c r="J231" s="29"/>
      <c r="K231" s="89"/>
      <c r="L231" s="89"/>
    </row>
    <row r="232" spans="1:12" hidden="1" x14ac:dyDescent="0.25">
      <c r="A232" s="92"/>
      <c r="B232" s="29"/>
      <c r="C232" s="29"/>
      <c r="D232" s="29"/>
      <c r="E232" s="87"/>
      <c r="F232" s="87"/>
      <c r="G232" s="96"/>
      <c r="H232" s="29"/>
      <c r="I232" s="29"/>
      <c r="J232" s="29"/>
      <c r="K232" s="89"/>
      <c r="L232" s="29"/>
    </row>
    <row r="233" spans="1:12" hidden="1" x14ac:dyDescent="0.25">
      <c r="A233" s="92"/>
      <c r="B233" s="29"/>
      <c r="C233" s="29"/>
      <c r="D233" s="29"/>
      <c r="E233" s="87"/>
      <c r="F233" s="87"/>
      <c r="G233" s="96"/>
      <c r="H233" s="29"/>
      <c r="I233" s="29"/>
      <c r="J233" s="29"/>
      <c r="K233" s="89"/>
      <c r="L233" s="29"/>
    </row>
    <row r="234" spans="1:12" hidden="1" x14ac:dyDescent="0.25">
      <c r="A234" s="92"/>
      <c r="B234" s="29"/>
      <c r="C234" s="29"/>
      <c r="D234" s="29"/>
      <c r="E234" s="87"/>
      <c r="F234" s="87"/>
      <c r="G234" s="96"/>
      <c r="H234" s="29"/>
      <c r="I234" s="29"/>
      <c r="J234" s="29"/>
      <c r="K234" s="89"/>
      <c r="L234" s="29"/>
    </row>
    <row r="235" spans="1:12" hidden="1" x14ac:dyDescent="0.25">
      <c r="A235" s="92"/>
      <c r="B235" s="29"/>
      <c r="C235" s="29"/>
      <c r="D235" s="29"/>
      <c r="E235" s="87"/>
      <c r="F235" s="87"/>
      <c r="G235" s="96"/>
      <c r="H235" s="29"/>
      <c r="I235" s="29"/>
      <c r="J235" s="29"/>
      <c r="K235" s="89"/>
      <c r="L235" s="29"/>
    </row>
    <row r="236" spans="1:12" hidden="1" x14ac:dyDescent="0.25">
      <c r="A236" s="92"/>
      <c r="B236" s="29"/>
      <c r="C236" s="29"/>
      <c r="D236" s="29"/>
      <c r="E236" s="87"/>
      <c r="F236" s="87"/>
      <c r="G236" s="96"/>
      <c r="H236" s="29"/>
      <c r="I236" s="29"/>
      <c r="J236" s="29"/>
      <c r="K236" s="89"/>
      <c r="L236" s="29"/>
    </row>
    <row r="237" spans="1:12" hidden="1" x14ac:dyDescent="0.25">
      <c r="A237" s="92"/>
      <c r="B237" s="29"/>
      <c r="C237" s="29"/>
      <c r="D237" s="29"/>
      <c r="E237" s="87"/>
      <c r="F237" s="87"/>
      <c r="G237" s="96"/>
      <c r="H237" s="29"/>
      <c r="I237" s="29"/>
      <c r="J237" s="29"/>
      <c r="K237" s="89"/>
      <c r="L237" s="29"/>
    </row>
    <row r="238" spans="1:12" hidden="1" x14ac:dyDescent="0.25">
      <c r="A238" s="92"/>
      <c r="B238" s="29"/>
      <c r="C238" s="29"/>
      <c r="D238" s="29"/>
      <c r="E238" s="87"/>
      <c r="F238" s="87"/>
      <c r="G238" s="96"/>
      <c r="H238" s="29"/>
      <c r="I238" s="29"/>
      <c r="J238" s="29"/>
      <c r="K238" s="89"/>
      <c r="L238" s="29"/>
    </row>
    <row r="239" spans="1:12" hidden="1" x14ac:dyDescent="0.25">
      <c r="A239" s="92"/>
      <c r="B239" s="29"/>
      <c r="C239" s="29"/>
      <c r="D239" s="29"/>
      <c r="E239" s="87"/>
      <c r="F239" s="87"/>
      <c r="G239" s="96"/>
      <c r="H239" s="29"/>
      <c r="I239" s="29"/>
      <c r="J239" s="29"/>
      <c r="K239" s="89"/>
      <c r="L239" s="29"/>
    </row>
    <row r="240" spans="1:12" hidden="1" x14ac:dyDescent="0.25">
      <c r="A240" s="92"/>
      <c r="B240" s="29"/>
      <c r="C240" s="29"/>
      <c r="D240" s="29"/>
      <c r="E240" s="87"/>
      <c r="F240" s="87"/>
      <c r="G240" s="96"/>
      <c r="H240" s="29"/>
      <c r="I240" s="29"/>
      <c r="J240" s="29"/>
      <c r="K240" s="89"/>
      <c r="L240" s="29"/>
    </row>
    <row r="241" spans="1:12" hidden="1" x14ac:dyDescent="0.25">
      <c r="A241" s="92"/>
      <c r="B241" s="29"/>
      <c r="C241" s="29"/>
      <c r="D241" s="29"/>
      <c r="E241" s="87"/>
      <c r="F241" s="87"/>
      <c r="G241" s="96"/>
      <c r="H241" s="29"/>
      <c r="I241" s="29"/>
      <c r="J241" s="29"/>
      <c r="K241" s="89"/>
      <c r="L241" s="29"/>
    </row>
    <row r="242" spans="1:12" s="77" customFormat="1" hidden="1" x14ac:dyDescent="0.25">
      <c r="A242" s="92"/>
      <c r="B242" s="29"/>
      <c r="C242" s="29"/>
      <c r="D242" s="29"/>
      <c r="E242" s="87"/>
      <c r="F242" s="87"/>
      <c r="G242" s="96"/>
      <c r="H242" s="29"/>
      <c r="I242" s="29"/>
      <c r="J242" s="29"/>
      <c r="K242" s="89"/>
      <c r="L242" s="29"/>
    </row>
    <row r="243" spans="1:12" hidden="1" x14ac:dyDescent="0.25">
      <c r="A243" s="92"/>
      <c r="B243" s="29"/>
      <c r="C243" s="29"/>
      <c r="D243" s="29"/>
      <c r="E243" s="87"/>
      <c r="F243" s="87"/>
      <c r="G243" s="96"/>
      <c r="H243" s="29"/>
      <c r="I243" s="29"/>
      <c r="J243" s="29"/>
      <c r="K243" s="89"/>
      <c r="L243" s="29"/>
    </row>
    <row r="244" spans="1:12" hidden="1" x14ac:dyDescent="0.25">
      <c r="A244" s="92"/>
      <c r="B244" s="29"/>
      <c r="C244" s="29"/>
      <c r="D244" s="29"/>
      <c r="E244" s="87"/>
      <c r="F244" s="87"/>
      <c r="G244" s="96"/>
      <c r="H244" s="29"/>
      <c r="I244" s="29"/>
      <c r="J244" s="29"/>
      <c r="K244" s="89"/>
      <c r="L244" s="29"/>
    </row>
    <row r="245" spans="1:12" hidden="1" x14ac:dyDescent="0.25">
      <c r="A245" s="92"/>
      <c r="B245" s="29"/>
      <c r="C245" s="29"/>
      <c r="D245" s="29"/>
      <c r="E245" s="87"/>
      <c r="F245" s="87"/>
      <c r="G245" s="96"/>
      <c r="H245" s="29"/>
      <c r="I245" s="29"/>
      <c r="J245" s="29"/>
      <c r="K245" s="89"/>
      <c r="L245" s="29"/>
    </row>
    <row r="246" spans="1:12" hidden="1" x14ac:dyDescent="0.25">
      <c r="A246" s="92"/>
      <c r="B246" s="29"/>
      <c r="C246" s="29"/>
      <c r="D246" s="29"/>
      <c r="E246" s="87"/>
      <c r="F246" s="87"/>
      <c r="G246" s="96"/>
      <c r="H246" s="29"/>
      <c r="I246" s="29"/>
      <c r="J246" s="29"/>
      <c r="K246" s="89"/>
      <c r="L246" s="29"/>
    </row>
    <row r="247" spans="1:12" hidden="1" x14ac:dyDescent="0.25">
      <c r="A247" s="92"/>
      <c r="B247" s="29"/>
      <c r="C247" s="29"/>
      <c r="D247" s="29"/>
      <c r="E247" s="87"/>
      <c r="F247" s="87"/>
      <c r="G247" s="96"/>
      <c r="H247" s="29"/>
      <c r="I247" s="94"/>
      <c r="J247" s="29"/>
      <c r="K247" s="89"/>
      <c r="L247" s="89"/>
    </row>
    <row r="248" spans="1:12" hidden="1" x14ac:dyDescent="0.25">
      <c r="A248" s="92"/>
      <c r="B248" s="29"/>
      <c r="C248" s="29"/>
      <c r="D248" s="29"/>
      <c r="E248" s="87"/>
      <c r="F248" s="87"/>
      <c r="G248" s="96"/>
      <c r="H248" s="29"/>
      <c r="I248" s="94"/>
      <c r="J248" s="29"/>
      <c r="K248" s="89"/>
      <c r="L248" s="89"/>
    </row>
    <row r="249" spans="1:12" hidden="1" x14ac:dyDescent="0.25">
      <c r="A249" s="92"/>
      <c r="B249" s="29"/>
      <c r="C249" s="29"/>
      <c r="D249" s="29"/>
      <c r="E249" s="87"/>
      <c r="F249" s="87"/>
      <c r="G249" s="96"/>
      <c r="H249" s="29"/>
      <c r="I249" s="94"/>
      <c r="J249" s="29"/>
      <c r="K249" s="89"/>
      <c r="L249" s="89"/>
    </row>
    <row r="250" spans="1:12" s="77" customFormat="1" hidden="1" x14ac:dyDescent="0.25">
      <c r="A250" s="92"/>
      <c r="B250" s="29"/>
      <c r="C250" s="29"/>
      <c r="D250" s="29"/>
      <c r="E250" s="87"/>
      <c r="F250" s="87"/>
      <c r="G250" s="96"/>
      <c r="H250" s="29"/>
      <c r="I250" s="94"/>
      <c r="J250" s="29"/>
      <c r="K250" s="89"/>
      <c r="L250" s="89"/>
    </row>
    <row r="251" spans="1:12" hidden="1" x14ac:dyDescent="0.25">
      <c r="A251" s="92"/>
      <c r="B251" s="29"/>
      <c r="C251" s="29"/>
      <c r="D251" s="29"/>
      <c r="E251" s="87"/>
      <c r="F251" s="88"/>
      <c r="G251" s="96"/>
      <c r="H251" s="29"/>
      <c r="I251" s="29"/>
      <c r="J251" s="29"/>
      <c r="K251" s="89"/>
      <c r="L251" s="29"/>
    </row>
    <row r="252" spans="1:12" hidden="1" x14ac:dyDescent="0.25">
      <c r="A252" s="92"/>
      <c r="B252" s="29"/>
      <c r="C252" s="29"/>
      <c r="D252" s="29"/>
      <c r="E252" s="87"/>
      <c r="F252" s="88"/>
      <c r="G252" s="96"/>
      <c r="H252" s="29"/>
      <c r="I252" s="29"/>
      <c r="J252" s="29"/>
      <c r="K252" s="89"/>
      <c r="L252" s="29"/>
    </row>
    <row r="253" spans="1:12" s="28" customFormat="1" hidden="1" x14ac:dyDescent="0.25">
      <c r="A253" s="92"/>
      <c r="B253" s="29"/>
      <c r="C253" s="29"/>
      <c r="D253" s="29"/>
      <c r="E253" s="87"/>
      <c r="F253" s="88"/>
      <c r="G253" s="96"/>
      <c r="H253" s="29"/>
      <c r="I253" s="29"/>
      <c r="J253" s="29"/>
      <c r="K253" s="89"/>
      <c r="L253" s="29"/>
    </row>
    <row r="254" spans="1:12" hidden="1" x14ac:dyDescent="0.25">
      <c r="A254" s="92"/>
      <c r="B254" s="29"/>
      <c r="C254" s="29"/>
      <c r="D254" s="29"/>
      <c r="E254" s="90"/>
      <c r="F254" s="87"/>
      <c r="G254" s="96"/>
      <c r="H254" s="29"/>
      <c r="I254" s="29"/>
      <c r="J254" s="29"/>
      <c r="K254" s="89"/>
      <c r="L254" s="89"/>
    </row>
    <row r="255" spans="1:12" s="77" customFormat="1" hidden="1" x14ac:dyDescent="0.25">
      <c r="A255" s="92"/>
      <c r="B255" s="29"/>
      <c r="C255" s="29"/>
      <c r="D255" s="29"/>
      <c r="E255" s="90"/>
      <c r="F255" s="87"/>
      <c r="G255" s="96"/>
      <c r="H255" s="29"/>
      <c r="I255" s="29"/>
      <c r="J255" s="29"/>
      <c r="K255" s="89"/>
      <c r="L255" s="89"/>
    </row>
    <row r="256" spans="1:12" s="77" customFormat="1" hidden="1" x14ac:dyDescent="0.25">
      <c r="A256" s="92"/>
      <c r="B256" s="29"/>
      <c r="C256" s="29"/>
      <c r="D256" s="29"/>
      <c r="E256" s="90"/>
      <c r="F256" s="87"/>
      <c r="G256" s="96"/>
      <c r="H256" s="29"/>
      <c r="I256" s="29"/>
      <c r="J256" s="29"/>
      <c r="K256" s="89"/>
      <c r="L256" s="89"/>
    </row>
    <row r="257" spans="1:12" hidden="1" x14ac:dyDescent="0.25">
      <c r="A257" s="92"/>
      <c r="B257" s="29"/>
      <c r="C257" s="29"/>
      <c r="D257" s="29"/>
      <c r="E257" s="90"/>
      <c r="F257" s="87"/>
      <c r="G257" s="96"/>
      <c r="H257" s="29"/>
      <c r="I257" s="29"/>
      <c r="J257" s="29"/>
      <c r="K257" s="89"/>
      <c r="L257" s="89"/>
    </row>
    <row r="258" spans="1:12" hidden="1" x14ac:dyDescent="0.25">
      <c r="A258" s="92"/>
      <c r="B258" s="29"/>
      <c r="C258" s="29"/>
      <c r="D258" s="29"/>
      <c r="E258" s="90"/>
      <c r="F258" s="87"/>
      <c r="G258" s="96"/>
      <c r="H258" s="29"/>
      <c r="I258" s="29"/>
      <c r="J258" s="29"/>
      <c r="K258" s="89"/>
      <c r="L258" s="89"/>
    </row>
    <row r="259" spans="1:12" hidden="1" x14ac:dyDescent="0.25">
      <c r="A259" s="92"/>
      <c r="B259" s="29"/>
      <c r="C259" s="29"/>
      <c r="D259" s="29"/>
      <c r="E259" s="90"/>
      <c r="F259" s="87"/>
      <c r="G259" s="96"/>
      <c r="H259" s="29"/>
      <c r="I259" s="29"/>
      <c r="J259" s="29"/>
      <c r="K259" s="89"/>
      <c r="L259" s="89"/>
    </row>
    <row r="260" spans="1:12" s="77" customFormat="1" hidden="1" x14ac:dyDescent="0.25">
      <c r="A260" s="92"/>
      <c r="B260" s="29"/>
      <c r="C260" s="29"/>
      <c r="D260" s="29"/>
      <c r="E260" s="87"/>
      <c r="F260" s="87"/>
      <c r="G260" s="96"/>
      <c r="H260" s="29"/>
      <c r="I260" s="29"/>
      <c r="J260" s="29"/>
      <c r="K260" s="89"/>
      <c r="L260" s="89"/>
    </row>
    <row r="261" spans="1:12" hidden="1" x14ac:dyDescent="0.25">
      <c r="A261" s="92"/>
      <c r="B261" s="29"/>
      <c r="C261" s="29"/>
      <c r="D261" s="29"/>
      <c r="E261" s="87"/>
      <c r="F261" s="87"/>
      <c r="G261" s="96"/>
      <c r="H261" s="29"/>
      <c r="I261" s="29"/>
      <c r="J261" s="29"/>
      <c r="K261" s="89"/>
      <c r="L261" s="89"/>
    </row>
    <row r="262" spans="1:12" hidden="1" x14ac:dyDescent="0.25">
      <c r="A262" s="92"/>
      <c r="B262" s="29"/>
      <c r="C262" s="89"/>
      <c r="D262" s="29"/>
      <c r="E262" s="87"/>
      <c r="F262" s="87"/>
      <c r="G262" s="96"/>
      <c r="H262" s="29"/>
      <c r="I262" s="29"/>
      <c r="J262" s="29"/>
      <c r="K262" s="89"/>
      <c r="L262" s="89"/>
    </row>
    <row r="263" spans="1:12" hidden="1" x14ac:dyDescent="0.25">
      <c r="A263" s="92"/>
      <c r="B263" s="29"/>
      <c r="C263" s="89"/>
      <c r="D263" s="29"/>
      <c r="E263" s="90"/>
      <c r="F263" s="87"/>
      <c r="G263" s="96"/>
      <c r="H263" s="29"/>
      <c r="I263" s="29"/>
      <c r="J263" s="29"/>
      <c r="K263" s="89"/>
      <c r="L263" s="89"/>
    </row>
    <row r="264" spans="1:12" hidden="1" x14ac:dyDescent="0.25">
      <c r="A264" s="92"/>
      <c r="B264" s="29"/>
      <c r="C264" s="29"/>
      <c r="D264" s="29"/>
      <c r="E264" s="87"/>
      <c r="F264" s="87"/>
      <c r="G264" s="96"/>
      <c r="H264" s="29"/>
      <c r="I264" s="29"/>
      <c r="J264" s="29"/>
      <c r="K264" s="89"/>
      <c r="L264" s="89"/>
    </row>
    <row r="265" spans="1:12" hidden="1" x14ac:dyDescent="0.25">
      <c r="A265" s="92"/>
      <c r="B265" s="29"/>
      <c r="C265" s="29"/>
      <c r="D265" s="29"/>
      <c r="E265" s="87"/>
      <c r="F265" s="87"/>
      <c r="G265" s="96"/>
      <c r="H265" s="29"/>
      <c r="I265" s="29"/>
      <c r="J265" s="29"/>
      <c r="K265" s="89"/>
      <c r="L265" s="89"/>
    </row>
    <row r="266" spans="1:12" s="77" customFormat="1" hidden="1" x14ac:dyDescent="0.25">
      <c r="A266" s="92"/>
      <c r="B266" s="29"/>
      <c r="C266" s="29"/>
      <c r="D266" s="29"/>
      <c r="E266" s="87"/>
      <c r="F266" s="87"/>
      <c r="G266" s="96"/>
      <c r="H266" s="29"/>
      <c r="I266" s="29"/>
      <c r="J266" s="29"/>
      <c r="K266" s="89"/>
      <c r="L266" s="89"/>
    </row>
    <row r="267" spans="1:12" hidden="1" x14ac:dyDescent="0.25">
      <c r="A267" s="92"/>
      <c r="B267" s="29"/>
      <c r="C267" s="29"/>
      <c r="D267" s="29"/>
      <c r="E267" s="87"/>
      <c r="F267" s="87"/>
      <c r="G267" s="96"/>
      <c r="H267" s="29"/>
      <c r="I267" s="29"/>
      <c r="J267" s="29"/>
      <c r="K267" s="89"/>
      <c r="L267" s="89"/>
    </row>
    <row r="268" spans="1:12" hidden="1" x14ac:dyDescent="0.25">
      <c r="A268" s="92"/>
      <c r="B268" s="29"/>
      <c r="C268" s="29"/>
      <c r="D268" s="29"/>
      <c r="E268" s="87"/>
      <c r="F268" s="87"/>
      <c r="G268" s="96"/>
      <c r="H268" s="29"/>
      <c r="I268" s="29"/>
      <c r="J268" s="29"/>
      <c r="K268" s="89"/>
      <c r="L268" s="89"/>
    </row>
    <row r="269" spans="1:12" hidden="1" x14ac:dyDescent="0.25">
      <c r="A269" s="92"/>
      <c r="B269" s="93"/>
      <c r="C269" s="89"/>
      <c r="D269" s="94"/>
      <c r="E269" s="95"/>
      <c r="F269" s="96"/>
      <c r="G269" s="96"/>
      <c r="H269" s="89"/>
      <c r="I269" s="97"/>
      <c r="J269" s="29"/>
      <c r="K269" s="89"/>
      <c r="L269" s="89"/>
    </row>
    <row r="270" spans="1:12" hidden="1" x14ac:dyDescent="0.25">
      <c r="A270" s="92"/>
      <c r="B270" s="93"/>
      <c r="C270" s="89"/>
      <c r="D270" s="94"/>
      <c r="E270" s="95"/>
      <c r="F270" s="96"/>
      <c r="G270" s="96"/>
      <c r="H270" s="89"/>
      <c r="I270" s="97"/>
      <c r="J270" s="29"/>
      <c r="K270" s="89"/>
      <c r="L270" s="97"/>
    </row>
    <row r="271" spans="1:12" s="77" customFormat="1" hidden="1" x14ac:dyDescent="0.25">
      <c r="A271" s="92"/>
      <c r="B271" s="93"/>
      <c r="C271" s="89"/>
      <c r="D271" s="94"/>
      <c r="E271" s="95"/>
      <c r="F271" s="96"/>
      <c r="G271" s="96"/>
      <c r="H271" s="89"/>
      <c r="I271" s="97"/>
      <c r="J271" s="29"/>
      <c r="K271" s="89"/>
      <c r="L271" s="97"/>
    </row>
    <row r="272" spans="1:12" hidden="1" x14ac:dyDescent="0.25">
      <c r="A272" s="92"/>
      <c r="B272" s="93"/>
      <c r="C272" s="89"/>
      <c r="D272" s="94"/>
      <c r="E272" s="95"/>
      <c r="F272" s="96"/>
      <c r="G272" s="96"/>
      <c r="H272" s="89"/>
      <c r="I272" s="97"/>
      <c r="J272" s="29"/>
      <c r="K272" s="89"/>
      <c r="L272" s="89"/>
    </row>
    <row r="273" spans="1:12" hidden="1" x14ac:dyDescent="0.25">
      <c r="A273" s="92"/>
      <c r="B273" s="93"/>
      <c r="C273" s="89"/>
      <c r="D273" s="94"/>
      <c r="E273" s="95"/>
      <c r="F273" s="96"/>
      <c r="G273" s="96"/>
      <c r="H273" s="89"/>
      <c r="I273" s="97"/>
      <c r="J273" s="29"/>
      <c r="K273" s="89"/>
      <c r="L273" s="89"/>
    </row>
    <row r="274" spans="1:12" s="77" customFormat="1" hidden="1" x14ac:dyDescent="0.25">
      <c r="A274" s="92"/>
      <c r="B274" s="93"/>
      <c r="C274" s="89"/>
      <c r="D274" s="94"/>
      <c r="E274" s="95"/>
      <c r="F274" s="96"/>
      <c r="G274" s="96"/>
      <c r="H274" s="89"/>
      <c r="I274" s="97"/>
      <c r="J274" s="29"/>
      <c r="K274" s="89"/>
      <c r="L274" s="89"/>
    </row>
    <row r="275" spans="1:12" hidden="1" x14ac:dyDescent="0.25">
      <c r="A275" s="92"/>
      <c r="B275" s="93"/>
      <c r="C275" s="89"/>
      <c r="D275" s="94"/>
      <c r="E275" s="95"/>
      <c r="F275" s="96"/>
      <c r="G275" s="96"/>
      <c r="H275" s="89"/>
      <c r="I275" s="97"/>
      <c r="J275" s="29"/>
      <c r="K275" s="89"/>
      <c r="L275" s="89"/>
    </row>
    <row r="276" spans="1:12" s="77" customFormat="1" hidden="1" x14ac:dyDescent="0.25">
      <c r="A276" s="92"/>
      <c r="B276" s="93"/>
      <c r="C276" s="89"/>
      <c r="D276" s="94"/>
      <c r="E276" s="95"/>
      <c r="F276" s="96"/>
      <c r="G276" s="96"/>
      <c r="H276" s="89"/>
      <c r="I276" s="98"/>
      <c r="J276" s="29"/>
      <c r="K276" s="89"/>
      <c r="L276" s="89"/>
    </row>
    <row r="277" spans="1:12" hidden="1" x14ac:dyDescent="0.25">
      <c r="A277" s="92"/>
      <c r="B277" s="93"/>
      <c r="C277" s="89"/>
      <c r="D277" s="94"/>
      <c r="E277" s="95"/>
      <c r="F277" s="96"/>
      <c r="G277" s="96"/>
      <c r="H277" s="89"/>
      <c r="I277" s="97"/>
      <c r="J277" s="29"/>
      <c r="K277" s="89"/>
      <c r="L277" s="89"/>
    </row>
    <row r="278" spans="1:12" s="77" customFormat="1" hidden="1" x14ac:dyDescent="0.25">
      <c r="A278" s="92"/>
      <c r="B278" s="93"/>
      <c r="C278" s="89"/>
      <c r="D278" s="94"/>
      <c r="E278" s="95"/>
      <c r="F278" s="96"/>
      <c r="G278" s="96"/>
      <c r="H278" s="89"/>
      <c r="I278" s="97"/>
      <c r="J278" s="29"/>
      <c r="K278" s="89"/>
      <c r="L278" s="89"/>
    </row>
    <row r="279" spans="1:12" x14ac:dyDescent="0.25">
      <c r="A279" s="85">
        <v>43166</v>
      </c>
      <c r="B279" s="78" t="s">
        <v>57</v>
      </c>
      <c r="C279" s="79" t="s">
        <v>58</v>
      </c>
      <c r="D279" s="80" t="s">
        <v>22</v>
      </c>
      <c r="E279" s="91">
        <v>90000</v>
      </c>
      <c r="F279" s="82"/>
      <c r="G279" s="96"/>
      <c r="H279" s="79" t="s">
        <v>23</v>
      </c>
      <c r="I279" s="81" t="s">
        <v>38</v>
      </c>
      <c r="J279" s="81"/>
      <c r="K279" s="79" t="s">
        <v>25</v>
      </c>
      <c r="L279" s="79" t="s">
        <v>34</v>
      </c>
    </row>
    <row r="280" spans="1:12" s="77" customFormat="1" hidden="1" x14ac:dyDescent="0.25">
      <c r="A280" s="92"/>
      <c r="B280" s="93"/>
      <c r="C280" s="89"/>
      <c r="D280" s="94"/>
      <c r="E280" s="95"/>
      <c r="F280" s="96"/>
      <c r="G280" s="96"/>
      <c r="H280" s="89"/>
      <c r="I280" s="97"/>
      <c r="J280" s="29"/>
      <c r="K280" s="89"/>
      <c r="L280" s="89"/>
    </row>
    <row r="281" spans="1:12" hidden="1" x14ac:dyDescent="0.25">
      <c r="A281" s="92"/>
      <c r="B281" s="29"/>
      <c r="C281" s="29"/>
      <c r="D281" s="29"/>
      <c r="E281" s="87"/>
      <c r="F281" s="87"/>
      <c r="G281" s="96"/>
      <c r="H281" s="29"/>
      <c r="I281" s="29"/>
      <c r="J281" s="29"/>
      <c r="K281" s="89"/>
      <c r="L281" s="29"/>
    </row>
    <row r="282" spans="1:12" hidden="1" x14ac:dyDescent="0.25">
      <c r="A282" s="92"/>
      <c r="B282" s="29"/>
      <c r="C282" s="29"/>
      <c r="D282" s="29"/>
      <c r="E282" s="87"/>
      <c r="F282" s="87"/>
      <c r="G282" s="96"/>
      <c r="H282" s="29"/>
      <c r="I282" s="29"/>
      <c r="J282" s="29"/>
      <c r="K282" s="89"/>
      <c r="L282" s="29"/>
    </row>
    <row r="283" spans="1:12" hidden="1" x14ac:dyDescent="0.25">
      <c r="A283" s="92"/>
      <c r="B283" s="29"/>
      <c r="C283" s="29"/>
      <c r="D283" s="29"/>
      <c r="E283" s="87"/>
      <c r="F283" s="87"/>
      <c r="G283" s="96"/>
      <c r="H283" s="29"/>
      <c r="I283" s="29"/>
      <c r="J283" s="29"/>
      <c r="K283" s="89"/>
      <c r="L283" s="29"/>
    </row>
    <row r="284" spans="1:12" s="77" customFormat="1" hidden="1" x14ac:dyDescent="0.25">
      <c r="A284" s="92"/>
      <c r="B284" s="29"/>
      <c r="C284" s="29"/>
      <c r="D284" s="29"/>
      <c r="E284" s="87"/>
      <c r="F284" s="87"/>
      <c r="G284" s="96"/>
      <c r="H284" s="29"/>
      <c r="I284" s="29"/>
      <c r="J284" s="29"/>
      <c r="K284" s="89"/>
      <c r="L284" s="29"/>
    </row>
    <row r="285" spans="1:12" hidden="1" x14ac:dyDescent="0.25">
      <c r="A285" s="92"/>
      <c r="B285" s="29"/>
      <c r="C285" s="29"/>
      <c r="D285" s="29"/>
      <c r="E285" s="87"/>
      <c r="F285" s="87"/>
      <c r="G285" s="96"/>
      <c r="H285" s="29"/>
      <c r="I285" s="29"/>
      <c r="J285" s="29"/>
      <c r="K285" s="89"/>
      <c r="L285" s="29"/>
    </row>
    <row r="286" spans="1:12" s="77" customFormat="1" hidden="1" x14ac:dyDescent="0.25">
      <c r="A286" s="92"/>
      <c r="B286" s="29"/>
      <c r="C286" s="29"/>
      <c r="D286" s="29"/>
      <c r="E286" s="87"/>
      <c r="F286" s="87"/>
      <c r="G286" s="96"/>
      <c r="H286" s="29"/>
      <c r="I286" s="29"/>
      <c r="J286" s="29"/>
      <c r="K286" s="89"/>
      <c r="L286" s="29"/>
    </row>
    <row r="287" spans="1:12" hidden="1" x14ac:dyDescent="0.25">
      <c r="A287" s="92"/>
      <c r="B287" s="29"/>
      <c r="C287" s="29"/>
      <c r="D287" s="29"/>
      <c r="E287" s="87"/>
      <c r="F287" s="87"/>
      <c r="G287" s="96"/>
      <c r="H287" s="29"/>
      <c r="I287" s="29"/>
      <c r="J287" s="29"/>
      <c r="K287" s="89"/>
      <c r="L287" s="29"/>
    </row>
    <row r="288" spans="1:12" s="77" customFormat="1" hidden="1" x14ac:dyDescent="0.25">
      <c r="A288" s="92"/>
      <c r="B288" s="29"/>
      <c r="C288" s="29"/>
      <c r="D288" s="29"/>
      <c r="E288" s="87"/>
      <c r="F288" s="87"/>
      <c r="G288" s="96"/>
      <c r="H288" s="29"/>
      <c r="I288" s="29"/>
      <c r="J288" s="29"/>
      <c r="K288" s="89"/>
      <c r="L288" s="29"/>
    </row>
    <row r="289" spans="1:12" s="77" customFormat="1" hidden="1" x14ac:dyDescent="0.25">
      <c r="A289" s="92"/>
      <c r="B289" s="29"/>
      <c r="C289" s="29"/>
      <c r="D289" s="29"/>
      <c r="E289" s="87"/>
      <c r="F289" s="87"/>
      <c r="G289" s="96"/>
      <c r="H289" s="29"/>
      <c r="I289" s="29"/>
      <c r="J289" s="29"/>
      <c r="K289" s="89"/>
      <c r="L289" s="29"/>
    </row>
    <row r="290" spans="1:12" s="77" customFormat="1" x14ac:dyDescent="0.25">
      <c r="A290" s="85">
        <v>43166</v>
      </c>
      <c r="B290" s="78" t="s">
        <v>243</v>
      </c>
      <c r="C290" s="83" t="s">
        <v>58</v>
      </c>
      <c r="D290" s="83" t="s">
        <v>22</v>
      </c>
      <c r="E290" s="84"/>
      <c r="F290" s="84">
        <v>500000</v>
      </c>
      <c r="G290" s="96"/>
      <c r="H290" s="83" t="s">
        <v>109</v>
      </c>
      <c r="I290" s="83">
        <v>9</v>
      </c>
      <c r="J290" s="83"/>
      <c r="K290" s="79" t="s">
        <v>25</v>
      </c>
      <c r="L290" s="79" t="s">
        <v>34</v>
      </c>
    </row>
    <row r="291" spans="1:12" s="77" customFormat="1" x14ac:dyDescent="0.25">
      <c r="A291" s="85">
        <v>43166</v>
      </c>
      <c r="B291" s="78" t="s">
        <v>243</v>
      </c>
      <c r="C291" s="83" t="s">
        <v>58</v>
      </c>
      <c r="D291" s="83" t="s">
        <v>22</v>
      </c>
      <c r="E291" s="84"/>
      <c r="F291" s="84">
        <v>90000</v>
      </c>
      <c r="G291" s="96"/>
      <c r="H291" s="83" t="s">
        <v>109</v>
      </c>
      <c r="I291" s="83">
        <v>10</v>
      </c>
      <c r="J291" s="83"/>
      <c r="K291" s="79" t="s">
        <v>25</v>
      </c>
      <c r="L291" s="79" t="s">
        <v>34</v>
      </c>
    </row>
    <row r="292" spans="1:12" x14ac:dyDescent="0.25">
      <c r="A292" s="85">
        <v>43166</v>
      </c>
      <c r="B292" s="83" t="s">
        <v>244</v>
      </c>
      <c r="C292" s="83" t="s">
        <v>58</v>
      </c>
      <c r="D292" s="83" t="s">
        <v>22</v>
      </c>
      <c r="E292" s="84"/>
      <c r="F292" s="84">
        <v>90000</v>
      </c>
      <c r="G292" s="96"/>
      <c r="H292" s="83" t="s">
        <v>109</v>
      </c>
      <c r="I292" s="83">
        <v>11</v>
      </c>
      <c r="J292" s="83"/>
      <c r="K292" s="79" t="s">
        <v>25</v>
      </c>
      <c r="L292" s="79" t="s">
        <v>34</v>
      </c>
    </row>
    <row r="293" spans="1:12" x14ac:dyDescent="0.25">
      <c r="A293" s="85">
        <v>43166</v>
      </c>
      <c r="B293" s="83" t="s">
        <v>23</v>
      </c>
      <c r="C293" s="83" t="s">
        <v>58</v>
      </c>
      <c r="D293" s="83" t="s">
        <v>22</v>
      </c>
      <c r="E293" s="84"/>
      <c r="F293" s="84">
        <v>90000</v>
      </c>
      <c r="G293" s="96"/>
      <c r="H293" s="83" t="s">
        <v>109</v>
      </c>
      <c r="I293" s="83">
        <v>12</v>
      </c>
      <c r="J293" s="83"/>
      <c r="K293" s="79" t="s">
        <v>25</v>
      </c>
      <c r="L293" s="79" t="s">
        <v>34</v>
      </c>
    </row>
    <row r="294" spans="1:12" hidden="1" x14ac:dyDescent="0.25">
      <c r="A294" s="92"/>
      <c r="B294" s="29"/>
      <c r="C294" s="29"/>
      <c r="D294" s="29"/>
      <c r="E294" s="87"/>
      <c r="F294" s="87"/>
      <c r="G294" s="96"/>
      <c r="H294" s="29"/>
      <c r="I294" s="29"/>
      <c r="J294" s="29"/>
      <c r="K294" s="89"/>
      <c r="L294" s="89"/>
    </row>
    <row r="295" spans="1:12" hidden="1" x14ac:dyDescent="0.25">
      <c r="A295" s="92"/>
      <c r="B295" s="29"/>
      <c r="C295" s="29"/>
      <c r="D295" s="29"/>
      <c r="E295" s="87"/>
      <c r="F295" s="87"/>
      <c r="G295" s="96"/>
      <c r="H295" s="29"/>
      <c r="I295" s="29"/>
      <c r="J295" s="29"/>
      <c r="K295" s="89"/>
      <c r="L295" s="89"/>
    </row>
    <row r="296" spans="1:12" s="77" customFormat="1" hidden="1" x14ac:dyDescent="0.25">
      <c r="A296" s="92"/>
      <c r="B296" s="29"/>
      <c r="C296" s="29"/>
      <c r="D296" s="29"/>
      <c r="E296" s="87"/>
      <c r="F296" s="87"/>
      <c r="G296" s="96"/>
      <c r="H296" s="29"/>
      <c r="I296" s="29"/>
      <c r="J296" s="29"/>
      <c r="K296" s="89"/>
      <c r="L296" s="29"/>
    </row>
    <row r="297" spans="1:12" s="77" customFormat="1" hidden="1" x14ac:dyDescent="0.25">
      <c r="A297" s="92"/>
      <c r="B297" s="29"/>
      <c r="C297" s="29"/>
      <c r="D297" s="29"/>
      <c r="E297" s="87"/>
      <c r="F297" s="87"/>
      <c r="G297" s="96"/>
      <c r="H297" s="29"/>
      <c r="I297" s="29"/>
      <c r="J297" s="29"/>
      <c r="K297" s="89"/>
      <c r="L297" s="29"/>
    </row>
    <row r="298" spans="1:12" hidden="1" x14ac:dyDescent="0.25">
      <c r="A298" s="92"/>
      <c r="B298" s="29"/>
      <c r="C298" s="29"/>
      <c r="D298" s="29"/>
      <c r="E298" s="87"/>
      <c r="F298" s="87"/>
      <c r="G298" s="96"/>
      <c r="H298" s="29"/>
      <c r="I298" s="29"/>
      <c r="J298" s="29"/>
      <c r="K298" s="89"/>
      <c r="L298" s="29"/>
    </row>
    <row r="299" spans="1:12" hidden="1" x14ac:dyDescent="0.25">
      <c r="A299" s="92"/>
      <c r="B299" s="29"/>
      <c r="C299" s="29"/>
      <c r="D299" s="29"/>
      <c r="E299" s="87"/>
      <c r="F299" s="87"/>
      <c r="G299" s="96"/>
      <c r="H299" s="29"/>
      <c r="I299" s="29"/>
      <c r="J299" s="29"/>
      <c r="K299" s="89"/>
      <c r="L299" s="29"/>
    </row>
    <row r="300" spans="1:12" s="77" customFormat="1" hidden="1" x14ac:dyDescent="0.25">
      <c r="A300" s="92"/>
      <c r="B300" s="29"/>
      <c r="C300" s="29"/>
      <c r="D300" s="29"/>
      <c r="E300" s="87"/>
      <c r="F300" s="87"/>
      <c r="G300" s="96"/>
      <c r="H300" s="29"/>
      <c r="I300" s="29"/>
      <c r="J300" s="29"/>
      <c r="K300" s="89"/>
      <c r="L300" s="29"/>
    </row>
    <row r="301" spans="1:12" x14ac:dyDescent="0.25">
      <c r="A301" s="85">
        <v>43166</v>
      </c>
      <c r="B301" s="83" t="s">
        <v>109</v>
      </c>
      <c r="C301" s="83" t="s">
        <v>58</v>
      </c>
      <c r="D301" s="83" t="s">
        <v>22</v>
      </c>
      <c r="E301" s="84">
        <v>90000</v>
      </c>
      <c r="F301" s="84"/>
      <c r="G301" s="96"/>
      <c r="H301" s="83" t="s">
        <v>244</v>
      </c>
      <c r="I301" s="83" t="s">
        <v>165</v>
      </c>
      <c r="J301" s="83"/>
      <c r="K301" s="79" t="s">
        <v>25</v>
      </c>
      <c r="L301" s="79" t="s">
        <v>34</v>
      </c>
    </row>
    <row r="302" spans="1:12" s="77" customFormat="1" hidden="1" x14ac:dyDescent="0.25">
      <c r="A302" s="92"/>
      <c r="B302" s="29"/>
      <c r="C302" s="29"/>
      <c r="D302" s="29"/>
      <c r="E302" s="87"/>
      <c r="F302" s="87"/>
      <c r="G302" s="96"/>
      <c r="H302" s="29"/>
      <c r="I302" s="29"/>
      <c r="J302" s="29"/>
      <c r="K302" s="89"/>
      <c r="L302" s="89"/>
    </row>
    <row r="303" spans="1:12" hidden="1" x14ac:dyDescent="0.25">
      <c r="A303" s="92"/>
      <c r="B303" s="29"/>
      <c r="C303" s="29"/>
      <c r="D303" s="29"/>
      <c r="E303" s="87"/>
      <c r="F303" s="87"/>
      <c r="G303" s="96"/>
      <c r="H303" s="29"/>
      <c r="I303" s="29"/>
      <c r="J303" s="29"/>
      <c r="K303" s="89"/>
      <c r="L303" s="89"/>
    </row>
    <row r="304" spans="1:12" s="77" customFormat="1" hidden="1" x14ac:dyDescent="0.25">
      <c r="A304" s="92"/>
      <c r="B304" s="29"/>
      <c r="C304" s="29"/>
      <c r="D304" s="29"/>
      <c r="E304" s="87"/>
      <c r="F304" s="87"/>
      <c r="G304" s="96"/>
      <c r="H304" s="29"/>
      <c r="I304" s="29"/>
      <c r="J304" s="29"/>
      <c r="K304" s="89"/>
      <c r="L304" s="89"/>
    </row>
    <row r="305" spans="1:12" hidden="1" x14ac:dyDescent="0.25">
      <c r="A305" s="92"/>
      <c r="B305" s="29"/>
      <c r="C305" s="29"/>
      <c r="D305" s="29"/>
      <c r="E305" s="87"/>
      <c r="F305" s="87"/>
      <c r="G305" s="96"/>
      <c r="H305" s="29"/>
      <c r="I305" s="29"/>
      <c r="J305" s="29"/>
      <c r="K305" s="89"/>
      <c r="L305" s="89"/>
    </row>
    <row r="306" spans="1:12" s="77" customFormat="1" hidden="1" x14ac:dyDescent="0.25">
      <c r="A306" s="92"/>
      <c r="B306" s="29"/>
      <c r="C306" s="29"/>
      <c r="D306" s="29"/>
      <c r="E306" s="87"/>
      <c r="F306" s="87"/>
      <c r="G306" s="96"/>
      <c r="H306" s="29"/>
      <c r="I306" s="29"/>
      <c r="J306" s="29"/>
      <c r="K306" s="89"/>
      <c r="L306" s="89"/>
    </row>
    <row r="307" spans="1:12" hidden="1" x14ac:dyDescent="0.25">
      <c r="A307" s="92"/>
      <c r="B307" s="29"/>
      <c r="C307" s="29"/>
      <c r="D307" s="29"/>
      <c r="E307" s="87"/>
      <c r="F307" s="87"/>
      <c r="G307" s="96"/>
      <c r="H307" s="29"/>
      <c r="I307" s="29"/>
      <c r="J307" s="29"/>
      <c r="K307" s="89"/>
      <c r="L307" s="89"/>
    </row>
    <row r="308" spans="1:12" hidden="1" x14ac:dyDescent="0.25">
      <c r="A308" s="92"/>
      <c r="B308" s="29"/>
      <c r="C308" s="29"/>
      <c r="D308" s="29"/>
      <c r="E308" s="87"/>
      <c r="F308" s="87"/>
      <c r="G308" s="96"/>
      <c r="H308" s="29"/>
      <c r="I308" s="29"/>
      <c r="J308" s="29"/>
      <c r="K308" s="89"/>
      <c r="L308" s="89"/>
    </row>
    <row r="309" spans="1:12" hidden="1" x14ac:dyDescent="0.25">
      <c r="A309" s="92"/>
      <c r="B309" s="29"/>
      <c r="C309" s="29"/>
      <c r="D309" s="29"/>
      <c r="E309" s="87"/>
      <c r="F309" s="87"/>
      <c r="G309" s="96"/>
      <c r="H309" s="29"/>
      <c r="I309" s="29"/>
      <c r="J309" s="29"/>
      <c r="K309" s="89"/>
      <c r="L309" s="89"/>
    </row>
    <row r="310" spans="1:12" hidden="1" x14ac:dyDescent="0.25">
      <c r="A310" s="92"/>
      <c r="B310" s="29"/>
      <c r="C310" s="29"/>
      <c r="D310" s="29"/>
      <c r="E310" s="87"/>
      <c r="F310" s="87"/>
      <c r="G310" s="96"/>
      <c r="H310" s="29"/>
      <c r="I310" s="29"/>
      <c r="J310" s="29"/>
      <c r="K310" s="89"/>
      <c r="L310" s="89"/>
    </row>
    <row r="311" spans="1:12" hidden="1" x14ac:dyDescent="0.25">
      <c r="A311" s="92"/>
      <c r="B311" s="29"/>
      <c r="C311" s="29"/>
      <c r="D311" s="29"/>
      <c r="E311" s="87"/>
      <c r="F311" s="87"/>
      <c r="G311" s="96"/>
      <c r="H311" s="29"/>
      <c r="I311" s="29"/>
      <c r="J311" s="29"/>
      <c r="K311" s="89"/>
      <c r="L311" s="89"/>
    </row>
    <row r="312" spans="1:12" s="77" customFormat="1" hidden="1" x14ac:dyDescent="0.25">
      <c r="A312" s="92"/>
      <c r="B312" s="29"/>
      <c r="C312" s="29"/>
      <c r="D312" s="29"/>
      <c r="E312" s="87"/>
      <c r="F312" s="87"/>
      <c r="G312" s="96"/>
      <c r="H312" s="29"/>
      <c r="I312" s="29"/>
      <c r="J312" s="29"/>
      <c r="K312" s="89"/>
      <c r="L312" s="89"/>
    </row>
    <row r="313" spans="1:12" hidden="1" x14ac:dyDescent="0.25">
      <c r="A313" s="92"/>
      <c r="B313" s="29"/>
      <c r="C313" s="89"/>
      <c r="D313" s="29"/>
      <c r="E313" s="87"/>
      <c r="F313" s="87"/>
      <c r="G313" s="96"/>
      <c r="H313" s="29"/>
      <c r="I313" s="94"/>
      <c r="J313" s="29"/>
      <c r="K313" s="89"/>
      <c r="L313" s="89"/>
    </row>
    <row r="314" spans="1:12" hidden="1" x14ac:dyDescent="0.25">
      <c r="A314" s="92"/>
      <c r="B314" s="29"/>
      <c r="C314" s="29"/>
      <c r="D314" s="29"/>
      <c r="E314" s="87"/>
      <c r="F314" s="87"/>
      <c r="G314" s="96"/>
      <c r="H314" s="29"/>
      <c r="I314" s="94"/>
      <c r="J314" s="29"/>
      <c r="K314" s="89"/>
      <c r="L314" s="89"/>
    </row>
    <row r="315" spans="1:12" hidden="1" x14ac:dyDescent="0.25">
      <c r="A315" s="92"/>
      <c r="B315" s="29"/>
      <c r="C315" s="29"/>
      <c r="D315" s="29"/>
      <c r="E315" s="87"/>
      <c r="F315" s="87"/>
      <c r="G315" s="96"/>
      <c r="H315" s="29"/>
      <c r="I315" s="94"/>
      <c r="J315" s="29"/>
      <c r="K315" s="89"/>
      <c r="L315" s="89"/>
    </row>
    <row r="316" spans="1:12" hidden="1" x14ac:dyDescent="0.25">
      <c r="A316" s="92"/>
      <c r="B316" s="29"/>
      <c r="C316" s="29"/>
      <c r="D316" s="29"/>
      <c r="E316" s="87"/>
      <c r="F316" s="87"/>
      <c r="G316" s="96"/>
      <c r="H316" s="29"/>
      <c r="I316" s="94"/>
      <c r="J316" s="29"/>
      <c r="K316" s="89"/>
      <c r="L316" s="89"/>
    </row>
    <row r="317" spans="1:12" hidden="1" x14ac:dyDescent="0.25">
      <c r="A317" s="92"/>
      <c r="B317" s="29"/>
      <c r="C317" s="29"/>
      <c r="D317" s="29"/>
      <c r="E317" s="87"/>
      <c r="F317" s="87"/>
      <c r="G317" s="96"/>
      <c r="H317" s="29"/>
      <c r="I317" s="94"/>
      <c r="J317" s="29"/>
      <c r="K317" s="89"/>
      <c r="L317" s="89"/>
    </row>
    <row r="318" spans="1:12" hidden="1" x14ac:dyDescent="0.25">
      <c r="A318" s="92"/>
      <c r="B318" s="29"/>
      <c r="C318" s="29"/>
      <c r="D318" s="29"/>
      <c r="E318" s="87"/>
      <c r="F318" s="87"/>
      <c r="G318" s="96"/>
      <c r="H318" s="29"/>
      <c r="I318" s="94"/>
      <c r="J318" s="29"/>
      <c r="K318" s="89"/>
      <c r="L318" s="89"/>
    </row>
    <row r="319" spans="1:12" hidden="1" x14ac:dyDescent="0.25">
      <c r="A319" s="92"/>
      <c r="B319" s="29"/>
      <c r="C319" s="29"/>
      <c r="D319" s="29"/>
      <c r="E319" s="87"/>
      <c r="F319" s="88"/>
      <c r="G319" s="96"/>
      <c r="H319" s="29"/>
      <c r="I319" s="29"/>
      <c r="J319" s="29"/>
      <c r="K319" s="89"/>
      <c r="L319" s="29"/>
    </row>
    <row r="320" spans="1:12" hidden="1" x14ac:dyDescent="0.25">
      <c r="A320" s="92"/>
      <c r="B320" s="29"/>
      <c r="C320" s="29"/>
      <c r="D320" s="29"/>
      <c r="E320" s="87"/>
      <c r="F320" s="88"/>
      <c r="G320" s="96"/>
      <c r="H320" s="29"/>
      <c r="I320" s="29"/>
      <c r="J320" s="29"/>
      <c r="K320" s="89"/>
      <c r="L320" s="29"/>
    </row>
    <row r="321" spans="1:12" hidden="1" x14ac:dyDescent="0.25">
      <c r="A321" s="92"/>
      <c r="B321" s="29"/>
      <c r="C321" s="89"/>
      <c r="D321" s="29"/>
      <c r="E321" s="87"/>
      <c r="F321" s="88"/>
      <c r="G321" s="96"/>
      <c r="H321" s="29"/>
      <c r="I321" s="29"/>
      <c r="J321" s="29"/>
      <c r="K321" s="89"/>
      <c r="L321" s="29"/>
    </row>
    <row r="322" spans="1:12" hidden="1" x14ac:dyDescent="0.25">
      <c r="A322" s="92"/>
      <c r="B322" s="29"/>
      <c r="C322" s="29"/>
      <c r="D322" s="29"/>
      <c r="E322" s="87"/>
      <c r="F322" s="88"/>
      <c r="G322" s="96"/>
      <c r="H322" s="29"/>
      <c r="I322" s="29"/>
      <c r="J322" s="29"/>
      <c r="K322" s="89"/>
      <c r="L322" s="29"/>
    </row>
    <row r="323" spans="1:12" hidden="1" x14ac:dyDescent="0.25">
      <c r="A323" s="92"/>
      <c r="B323" s="89"/>
      <c r="C323" s="89"/>
      <c r="D323" s="89"/>
      <c r="E323" s="96"/>
      <c r="F323" s="96"/>
      <c r="G323" s="96"/>
      <c r="H323" s="89"/>
      <c r="I323" s="89"/>
      <c r="J323" s="29"/>
      <c r="K323" s="89"/>
      <c r="L323" s="89"/>
    </row>
    <row r="324" spans="1:12" hidden="1" x14ac:dyDescent="0.25">
      <c r="A324" s="92"/>
      <c r="B324" s="89"/>
      <c r="C324" s="89"/>
      <c r="D324" s="89"/>
      <c r="E324" s="96"/>
      <c r="F324" s="96"/>
      <c r="G324" s="96"/>
      <c r="H324" s="89"/>
      <c r="I324" s="89"/>
      <c r="J324" s="29"/>
      <c r="K324" s="89"/>
      <c r="L324" s="89"/>
    </row>
    <row r="325" spans="1:12" hidden="1" x14ac:dyDescent="0.25">
      <c r="A325" s="92"/>
      <c r="B325" s="89"/>
      <c r="C325" s="89"/>
      <c r="D325" s="89"/>
      <c r="E325" s="96"/>
      <c r="F325" s="96"/>
      <c r="G325" s="96"/>
      <c r="H325" s="89"/>
      <c r="I325" s="89"/>
      <c r="J325" s="29"/>
      <c r="K325" s="89"/>
      <c r="L325" s="89"/>
    </row>
    <row r="326" spans="1:12" x14ac:dyDescent="0.25">
      <c r="A326" s="85">
        <v>43166</v>
      </c>
      <c r="B326" s="79" t="s">
        <v>57</v>
      </c>
      <c r="C326" s="79" t="s">
        <v>79</v>
      </c>
      <c r="D326" s="79" t="s">
        <v>22</v>
      </c>
      <c r="E326" s="82">
        <v>500000</v>
      </c>
      <c r="F326" s="82"/>
      <c r="G326" s="96"/>
      <c r="H326" s="79" t="s">
        <v>98</v>
      </c>
      <c r="I326" s="79" t="s">
        <v>165</v>
      </c>
      <c r="J326" s="79"/>
      <c r="K326" s="79" t="s">
        <v>25</v>
      </c>
      <c r="L326" s="79" t="s">
        <v>34</v>
      </c>
    </row>
    <row r="327" spans="1:12" x14ac:dyDescent="0.25">
      <c r="A327" s="85">
        <v>43166</v>
      </c>
      <c r="B327" s="79" t="s">
        <v>57</v>
      </c>
      <c r="C327" s="79" t="s">
        <v>79</v>
      </c>
      <c r="D327" s="79" t="s">
        <v>22</v>
      </c>
      <c r="E327" s="82">
        <v>90000</v>
      </c>
      <c r="F327" s="82"/>
      <c r="G327" s="96"/>
      <c r="H327" s="79" t="s">
        <v>98</v>
      </c>
      <c r="I327" s="79" t="s">
        <v>165</v>
      </c>
      <c r="J327" s="79"/>
      <c r="K327" s="79" t="s">
        <v>25</v>
      </c>
      <c r="L327" s="79" t="s">
        <v>34</v>
      </c>
    </row>
    <row r="328" spans="1:12" s="77" customFormat="1" hidden="1" x14ac:dyDescent="0.25">
      <c r="A328" s="92"/>
      <c r="B328" s="29"/>
      <c r="C328" s="29"/>
      <c r="D328" s="29"/>
      <c r="E328" s="87"/>
      <c r="F328" s="87"/>
      <c r="G328" s="96"/>
      <c r="H328" s="29"/>
      <c r="I328" s="29"/>
      <c r="J328" s="29"/>
      <c r="K328" s="89"/>
      <c r="L328" s="89"/>
    </row>
    <row r="329" spans="1:12" hidden="1" x14ac:dyDescent="0.25">
      <c r="A329" s="92"/>
      <c r="B329" s="29"/>
      <c r="C329" s="29"/>
      <c r="D329" s="29"/>
      <c r="E329" s="87"/>
      <c r="F329" s="87"/>
      <c r="G329" s="96"/>
      <c r="H329" s="29"/>
      <c r="I329" s="29"/>
      <c r="J329" s="29"/>
      <c r="K329" s="89"/>
      <c r="L329" s="89"/>
    </row>
    <row r="330" spans="1:12" hidden="1" x14ac:dyDescent="0.25">
      <c r="A330" s="92"/>
      <c r="B330" s="29"/>
      <c r="C330" s="89"/>
      <c r="D330" s="29"/>
      <c r="E330" s="90"/>
      <c r="F330" s="87"/>
      <c r="G330" s="96"/>
      <c r="H330" s="29"/>
      <c r="I330" s="29"/>
      <c r="J330" s="29"/>
      <c r="K330" s="89"/>
      <c r="L330" s="89"/>
    </row>
    <row r="331" spans="1:12" s="77" customFormat="1" hidden="1" x14ac:dyDescent="0.25">
      <c r="A331" s="92"/>
      <c r="B331" s="29"/>
      <c r="C331" s="29"/>
      <c r="D331" s="29"/>
      <c r="E331" s="87"/>
      <c r="F331" s="87"/>
      <c r="G331" s="96"/>
      <c r="H331" s="29"/>
      <c r="I331" s="29"/>
      <c r="J331" s="29"/>
      <c r="K331" s="89"/>
      <c r="L331" s="89"/>
    </row>
    <row r="332" spans="1:12" hidden="1" x14ac:dyDescent="0.25">
      <c r="A332" s="92"/>
      <c r="B332" s="29"/>
      <c r="C332" s="29"/>
      <c r="D332" s="29"/>
      <c r="E332" s="87"/>
      <c r="F332" s="87"/>
      <c r="G332" s="96"/>
      <c r="H332" s="29"/>
      <c r="I332" s="29"/>
      <c r="J332" s="29"/>
      <c r="K332" s="89"/>
      <c r="L332" s="89"/>
    </row>
    <row r="333" spans="1:12" s="77" customFormat="1" hidden="1" x14ac:dyDescent="0.25">
      <c r="A333" s="92"/>
      <c r="B333" s="29"/>
      <c r="C333" s="29"/>
      <c r="D333" s="29"/>
      <c r="E333" s="87"/>
      <c r="F333" s="87"/>
      <c r="G333" s="96"/>
      <c r="H333" s="29"/>
      <c r="I333" s="29"/>
      <c r="J333" s="29"/>
      <c r="K333" s="89"/>
      <c r="L333" s="89"/>
    </row>
    <row r="334" spans="1:12" hidden="1" x14ac:dyDescent="0.25">
      <c r="A334" s="92"/>
      <c r="B334" s="29"/>
      <c r="C334" s="29"/>
      <c r="D334" s="29"/>
      <c r="E334" s="87"/>
      <c r="F334" s="87"/>
      <c r="G334" s="96"/>
      <c r="H334" s="29"/>
      <c r="I334" s="29"/>
      <c r="J334" s="29"/>
      <c r="K334" s="89"/>
      <c r="L334" s="89"/>
    </row>
    <row r="335" spans="1:12" hidden="1" x14ac:dyDescent="0.25">
      <c r="A335" s="92"/>
      <c r="B335" s="97"/>
      <c r="C335" s="89"/>
      <c r="D335" s="29"/>
      <c r="E335" s="95"/>
      <c r="F335" s="95"/>
      <c r="G335" s="96"/>
      <c r="H335" s="97"/>
      <c r="I335" s="97"/>
      <c r="J335" s="29"/>
      <c r="K335" s="89"/>
      <c r="L335" s="89"/>
    </row>
    <row r="336" spans="1:12" s="77" customFormat="1" hidden="1" x14ac:dyDescent="0.25">
      <c r="A336" s="92"/>
      <c r="B336" s="97"/>
      <c r="C336" s="97"/>
      <c r="D336" s="29"/>
      <c r="E336" s="95"/>
      <c r="F336" s="95"/>
      <c r="G336" s="96"/>
      <c r="H336" s="97"/>
      <c r="I336" s="97"/>
      <c r="J336" s="29"/>
      <c r="K336" s="89"/>
      <c r="L336" s="89"/>
    </row>
    <row r="337" spans="1:12" hidden="1" x14ac:dyDescent="0.25">
      <c r="A337" s="92"/>
      <c r="B337" s="97"/>
      <c r="C337" s="97"/>
      <c r="D337" s="29"/>
      <c r="E337" s="95"/>
      <c r="F337" s="95"/>
      <c r="G337" s="96"/>
      <c r="H337" s="97"/>
      <c r="I337" s="97"/>
      <c r="J337" s="29"/>
      <c r="K337" s="89"/>
      <c r="L337" s="89"/>
    </row>
    <row r="338" spans="1:12" s="77" customFormat="1" hidden="1" x14ac:dyDescent="0.25">
      <c r="A338" s="92"/>
      <c r="B338" s="97"/>
      <c r="C338" s="97"/>
      <c r="D338" s="29"/>
      <c r="E338" s="95"/>
      <c r="F338" s="95"/>
      <c r="G338" s="96"/>
      <c r="H338" s="97"/>
      <c r="I338" s="97"/>
      <c r="J338" s="29"/>
      <c r="K338" s="89"/>
      <c r="L338" s="89"/>
    </row>
    <row r="339" spans="1:12" hidden="1" x14ac:dyDescent="0.25">
      <c r="A339" s="92"/>
      <c r="B339" s="97"/>
      <c r="C339" s="97"/>
      <c r="D339" s="29"/>
      <c r="E339" s="95"/>
      <c r="F339" s="95"/>
      <c r="G339" s="96"/>
      <c r="H339" s="97"/>
      <c r="I339" s="97"/>
      <c r="J339" s="29"/>
      <c r="K339" s="89"/>
      <c r="L339" s="89"/>
    </row>
    <row r="340" spans="1:12" s="77" customFormat="1" hidden="1" x14ac:dyDescent="0.25">
      <c r="A340" s="92"/>
      <c r="B340" s="29"/>
      <c r="C340" s="97"/>
      <c r="D340" s="29"/>
      <c r="E340" s="90"/>
      <c r="F340" s="87"/>
      <c r="G340" s="96"/>
      <c r="H340" s="97"/>
      <c r="I340" s="29"/>
      <c r="J340" s="29"/>
      <c r="K340" s="89"/>
      <c r="L340" s="89"/>
    </row>
    <row r="341" spans="1:12" s="77" customFormat="1" hidden="1" x14ac:dyDescent="0.25">
      <c r="A341" s="92"/>
      <c r="B341" s="29"/>
      <c r="C341" s="97"/>
      <c r="D341" s="29"/>
      <c r="E341" s="87"/>
      <c r="F341" s="87"/>
      <c r="G341" s="96"/>
      <c r="H341" s="97"/>
      <c r="I341" s="29"/>
      <c r="J341" s="29"/>
      <c r="K341" s="89"/>
      <c r="L341" s="89"/>
    </row>
    <row r="342" spans="1:12" hidden="1" x14ac:dyDescent="0.25">
      <c r="A342" s="92"/>
      <c r="B342" s="29"/>
      <c r="C342" s="29"/>
      <c r="D342" s="29"/>
      <c r="E342" s="87"/>
      <c r="F342" s="87"/>
      <c r="G342" s="96"/>
      <c r="H342" s="97"/>
      <c r="I342" s="29"/>
      <c r="J342" s="29"/>
      <c r="K342" s="89"/>
      <c r="L342" s="89"/>
    </row>
    <row r="343" spans="1:12" s="77" customFormat="1" hidden="1" x14ac:dyDescent="0.25">
      <c r="A343" s="92"/>
      <c r="B343" s="93"/>
      <c r="C343" s="89"/>
      <c r="D343" s="94"/>
      <c r="E343" s="95"/>
      <c r="F343" s="96"/>
      <c r="G343" s="96"/>
      <c r="H343" s="89"/>
      <c r="I343" s="97"/>
      <c r="J343" s="29"/>
      <c r="K343" s="89"/>
      <c r="L343" s="89"/>
    </row>
    <row r="344" spans="1:12" hidden="1" x14ac:dyDescent="0.25">
      <c r="A344" s="92"/>
      <c r="B344" s="93"/>
      <c r="C344" s="89"/>
      <c r="D344" s="94"/>
      <c r="E344" s="95"/>
      <c r="F344" s="96"/>
      <c r="G344" s="96"/>
      <c r="H344" s="89"/>
      <c r="I344" s="97"/>
      <c r="J344" s="29"/>
      <c r="K344" s="89"/>
      <c r="L344" s="89"/>
    </row>
    <row r="345" spans="1:12" hidden="1" x14ac:dyDescent="0.25">
      <c r="A345" s="92"/>
      <c r="B345" s="93"/>
      <c r="C345" s="89"/>
      <c r="D345" s="94"/>
      <c r="E345" s="95"/>
      <c r="F345" s="96"/>
      <c r="G345" s="96"/>
      <c r="H345" s="89"/>
      <c r="I345" s="97"/>
      <c r="J345" s="29"/>
      <c r="K345" s="89"/>
      <c r="L345" s="89"/>
    </row>
    <row r="346" spans="1:12" s="77" customFormat="1" hidden="1" x14ac:dyDescent="0.25">
      <c r="A346" s="92"/>
      <c r="B346" s="93"/>
      <c r="C346" s="89"/>
      <c r="D346" s="94"/>
      <c r="E346" s="95"/>
      <c r="F346" s="96"/>
      <c r="G346" s="96"/>
      <c r="H346" s="89"/>
      <c r="I346" s="97"/>
      <c r="J346" s="29"/>
      <c r="K346" s="89"/>
      <c r="L346" s="89"/>
    </row>
    <row r="347" spans="1:12" s="77" customFormat="1" hidden="1" x14ac:dyDescent="0.25">
      <c r="A347" s="92"/>
      <c r="B347" s="93"/>
      <c r="C347" s="89"/>
      <c r="D347" s="94"/>
      <c r="E347" s="95"/>
      <c r="F347" s="96"/>
      <c r="G347" s="96"/>
      <c r="H347" s="89"/>
      <c r="I347" s="97"/>
      <c r="J347" s="29"/>
      <c r="K347" s="89"/>
      <c r="L347" s="89"/>
    </row>
    <row r="348" spans="1:12" hidden="1" x14ac:dyDescent="0.25">
      <c r="A348" s="92"/>
      <c r="B348" s="93"/>
      <c r="C348" s="89"/>
      <c r="D348" s="94"/>
      <c r="E348" s="95"/>
      <c r="F348" s="96"/>
      <c r="G348" s="96"/>
      <c r="H348" s="89"/>
      <c r="I348" s="97"/>
      <c r="J348" s="29"/>
      <c r="K348" s="89"/>
      <c r="L348" s="89"/>
    </row>
    <row r="349" spans="1:12" s="77" customFormat="1" hidden="1" x14ac:dyDescent="0.25">
      <c r="A349" s="92"/>
      <c r="B349" s="29"/>
      <c r="C349" s="29"/>
      <c r="D349" s="29"/>
      <c r="E349" s="87"/>
      <c r="F349" s="87"/>
      <c r="G349" s="96"/>
      <c r="H349" s="29"/>
      <c r="I349" s="29"/>
      <c r="J349" s="29"/>
      <c r="K349" s="89"/>
      <c r="L349" s="29"/>
    </row>
    <row r="350" spans="1:12" hidden="1" x14ac:dyDescent="0.25">
      <c r="A350" s="92"/>
      <c r="B350" s="29"/>
      <c r="C350" s="29"/>
      <c r="D350" s="29"/>
      <c r="E350" s="87"/>
      <c r="F350" s="87"/>
      <c r="G350" s="96"/>
      <c r="H350" s="29"/>
      <c r="I350" s="29"/>
      <c r="J350" s="29"/>
      <c r="K350" s="89"/>
      <c r="L350" s="29"/>
    </row>
    <row r="351" spans="1:12" hidden="1" x14ac:dyDescent="0.25">
      <c r="A351" s="92"/>
      <c r="B351" s="29"/>
      <c r="C351" s="29"/>
      <c r="D351" s="29"/>
      <c r="E351" s="87"/>
      <c r="F351" s="87"/>
      <c r="G351" s="96"/>
      <c r="H351" s="29"/>
      <c r="I351" s="29"/>
      <c r="J351" s="29"/>
      <c r="K351" s="89"/>
      <c r="L351" s="29"/>
    </row>
    <row r="352" spans="1:12" hidden="1" x14ac:dyDescent="0.25">
      <c r="A352" s="92"/>
      <c r="B352" s="29"/>
      <c r="C352" s="29"/>
      <c r="D352" s="29"/>
      <c r="E352" s="87"/>
      <c r="F352" s="87"/>
      <c r="G352" s="96"/>
      <c r="H352" s="29"/>
      <c r="I352" s="29"/>
      <c r="J352" s="29"/>
      <c r="K352" s="89"/>
      <c r="L352" s="29"/>
    </row>
    <row r="353" spans="1:12" x14ac:dyDescent="0.25">
      <c r="A353" s="85">
        <v>43167</v>
      </c>
      <c r="B353" s="83" t="s">
        <v>109</v>
      </c>
      <c r="C353" s="83" t="s">
        <v>58</v>
      </c>
      <c r="D353" s="83" t="s">
        <v>22</v>
      </c>
      <c r="E353" s="84">
        <v>80000</v>
      </c>
      <c r="F353" s="84"/>
      <c r="G353" s="96"/>
      <c r="H353" s="83" t="s">
        <v>95</v>
      </c>
      <c r="I353" s="83" t="s">
        <v>99</v>
      </c>
      <c r="J353" s="83"/>
      <c r="K353" s="79" t="s">
        <v>25</v>
      </c>
      <c r="L353" s="79" t="s">
        <v>34</v>
      </c>
    </row>
    <row r="354" spans="1:12" s="77" customFormat="1" hidden="1" x14ac:dyDescent="0.25">
      <c r="A354" s="92"/>
      <c r="B354" s="29"/>
      <c r="C354" s="29"/>
      <c r="D354" s="29"/>
      <c r="E354" s="87"/>
      <c r="F354" s="87"/>
      <c r="G354" s="96"/>
      <c r="H354" s="29"/>
      <c r="I354" s="29"/>
      <c r="J354" s="29"/>
      <c r="K354" s="89"/>
      <c r="L354" s="29"/>
    </row>
    <row r="355" spans="1:12" s="77" customFormat="1" hidden="1" x14ac:dyDescent="0.25">
      <c r="A355" s="92"/>
      <c r="B355" s="29"/>
      <c r="C355" s="29"/>
      <c r="D355" s="29"/>
      <c r="E355" s="87"/>
      <c r="F355" s="87"/>
      <c r="G355" s="96"/>
      <c r="H355" s="29"/>
      <c r="I355" s="29"/>
      <c r="J355" s="29"/>
      <c r="K355" s="89"/>
      <c r="L355" s="29"/>
    </row>
    <row r="356" spans="1:12" s="77" customFormat="1" hidden="1" x14ac:dyDescent="0.25">
      <c r="A356" s="92"/>
      <c r="B356" s="29"/>
      <c r="C356" s="29"/>
      <c r="D356" s="29"/>
      <c r="E356" s="87"/>
      <c r="F356" s="87"/>
      <c r="G356" s="96"/>
      <c r="H356" s="29"/>
      <c r="I356" s="29"/>
      <c r="J356" s="29"/>
      <c r="K356" s="89"/>
      <c r="L356" s="29"/>
    </row>
    <row r="357" spans="1:12" s="77" customFormat="1" hidden="1" x14ac:dyDescent="0.25">
      <c r="A357" s="92"/>
      <c r="B357" s="29"/>
      <c r="C357" s="29"/>
      <c r="D357" s="29"/>
      <c r="E357" s="87"/>
      <c r="F357" s="87"/>
      <c r="G357" s="96"/>
      <c r="H357" s="29"/>
      <c r="I357" s="29"/>
      <c r="J357" s="29"/>
      <c r="K357" s="89"/>
      <c r="L357" s="29"/>
    </row>
    <row r="358" spans="1:12" s="77" customFormat="1" hidden="1" x14ac:dyDescent="0.25">
      <c r="A358" s="92"/>
      <c r="B358" s="29"/>
      <c r="C358" s="29"/>
      <c r="D358" s="29"/>
      <c r="E358" s="87"/>
      <c r="F358" s="87"/>
      <c r="G358" s="96"/>
      <c r="H358" s="29"/>
      <c r="I358" s="29"/>
      <c r="J358" s="29"/>
      <c r="K358" s="89"/>
      <c r="L358" s="29"/>
    </row>
    <row r="359" spans="1:12" hidden="1" x14ac:dyDescent="0.25">
      <c r="A359" s="92"/>
      <c r="B359" s="29"/>
      <c r="C359" s="29"/>
      <c r="D359" s="29"/>
      <c r="E359" s="87"/>
      <c r="F359" s="87"/>
      <c r="G359" s="96"/>
      <c r="H359" s="29"/>
      <c r="I359" s="29"/>
      <c r="J359" s="29"/>
      <c r="K359" s="89"/>
      <c r="L359" s="29"/>
    </row>
    <row r="360" spans="1:12" s="77" customFormat="1" x14ac:dyDescent="0.25">
      <c r="A360" s="85">
        <v>43167</v>
      </c>
      <c r="B360" s="78" t="s">
        <v>243</v>
      </c>
      <c r="C360" s="79" t="s">
        <v>58</v>
      </c>
      <c r="D360" s="79" t="s">
        <v>163</v>
      </c>
      <c r="E360" s="82">
        <v>90000</v>
      </c>
      <c r="F360" s="82"/>
      <c r="G360" s="96"/>
      <c r="H360" s="79" t="s">
        <v>164</v>
      </c>
      <c r="I360" s="83" t="s">
        <v>165</v>
      </c>
      <c r="J360" s="83"/>
      <c r="K360" s="79" t="s">
        <v>25</v>
      </c>
      <c r="L360" s="79" t="s">
        <v>34</v>
      </c>
    </row>
    <row r="361" spans="1:12" s="77" customFormat="1" hidden="1" x14ac:dyDescent="0.25">
      <c r="A361" s="92"/>
      <c r="B361" s="89"/>
      <c r="C361" s="89"/>
      <c r="D361" s="89"/>
      <c r="E361" s="87"/>
      <c r="F361" s="96"/>
      <c r="G361" s="96"/>
      <c r="H361" s="89"/>
      <c r="I361" s="29"/>
      <c r="J361" s="29"/>
      <c r="K361" s="89"/>
      <c r="L361" s="29"/>
    </row>
    <row r="362" spans="1:12" hidden="1" x14ac:dyDescent="0.25">
      <c r="A362" s="92"/>
      <c r="B362" s="89"/>
      <c r="C362" s="89"/>
      <c r="D362" s="89"/>
      <c r="E362" s="87"/>
      <c r="F362" s="96"/>
      <c r="G362" s="96"/>
      <c r="H362" s="89"/>
      <c r="I362" s="29"/>
      <c r="J362" s="29"/>
      <c r="K362" s="89"/>
      <c r="L362" s="29"/>
    </row>
    <row r="363" spans="1:12" s="77" customFormat="1" hidden="1" x14ac:dyDescent="0.25">
      <c r="A363" s="92"/>
      <c r="B363" s="89"/>
      <c r="C363" s="89"/>
      <c r="D363" s="89"/>
      <c r="E363" s="87"/>
      <c r="F363" s="96"/>
      <c r="G363" s="96"/>
      <c r="H363" s="89"/>
      <c r="I363" s="29"/>
      <c r="J363" s="29"/>
      <c r="K363" s="89"/>
      <c r="L363" s="29"/>
    </row>
    <row r="364" spans="1:12" s="77" customFormat="1" hidden="1" x14ac:dyDescent="0.25">
      <c r="A364" s="92"/>
      <c r="B364" s="89"/>
      <c r="C364" s="89"/>
      <c r="D364" s="89"/>
      <c r="E364" s="87"/>
      <c r="F364" s="96"/>
      <c r="G364" s="96"/>
      <c r="H364" s="89"/>
      <c r="I364" s="29"/>
      <c r="J364" s="29"/>
      <c r="K364" s="89"/>
      <c r="L364" s="29"/>
    </row>
    <row r="365" spans="1:12" hidden="1" x14ac:dyDescent="0.25">
      <c r="A365" s="92"/>
      <c r="B365" s="89"/>
      <c r="C365" s="89"/>
      <c r="D365" s="89"/>
      <c r="E365" s="87"/>
      <c r="F365" s="96"/>
      <c r="G365" s="96"/>
      <c r="H365" s="89"/>
      <c r="I365" s="29"/>
      <c r="J365" s="29"/>
      <c r="K365" s="89"/>
      <c r="L365" s="29"/>
    </row>
    <row r="366" spans="1:12" s="77" customFormat="1" hidden="1" x14ac:dyDescent="0.25">
      <c r="A366" s="92"/>
      <c r="B366" s="89"/>
      <c r="C366" s="89"/>
      <c r="D366" s="89"/>
      <c r="E366" s="87"/>
      <c r="F366" s="96"/>
      <c r="G366" s="96"/>
      <c r="H366" s="89"/>
      <c r="I366" s="29"/>
      <c r="J366" s="29"/>
      <c r="K366" s="89"/>
      <c r="L366" s="29"/>
    </row>
    <row r="367" spans="1:12" s="77" customFormat="1" hidden="1" x14ac:dyDescent="0.25">
      <c r="A367" s="92"/>
      <c r="B367" s="29"/>
      <c r="C367" s="29"/>
      <c r="D367" s="29"/>
      <c r="E367" s="87"/>
      <c r="F367" s="87"/>
      <c r="G367" s="96"/>
      <c r="H367" s="29"/>
      <c r="I367" s="29"/>
      <c r="J367" s="29"/>
      <c r="K367" s="89"/>
      <c r="L367" s="89"/>
    </row>
    <row r="368" spans="1:12" hidden="1" x14ac:dyDescent="0.25">
      <c r="A368" s="92"/>
      <c r="B368" s="29"/>
      <c r="C368" s="29"/>
      <c r="D368" s="29"/>
      <c r="E368" s="87"/>
      <c r="F368" s="87"/>
      <c r="G368" s="96"/>
      <c r="H368" s="29"/>
      <c r="I368" s="29"/>
      <c r="J368" s="29"/>
      <c r="K368" s="89"/>
      <c r="L368" s="89"/>
    </row>
    <row r="369" spans="1:12" x14ac:dyDescent="0.25">
      <c r="A369" s="85">
        <v>43167</v>
      </c>
      <c r="B369" s="83" t="s">
        <v>251</v>
      </c>
      <c r="C369" s="83" t="s">
        <v>58</v>
      </c>
      <c r="D369" s="83" t="s">
        <v>22</v>
      </c>
      <c r="E369" s="84"/>
      <c r="F369" s="84">
        <v>75000</v>
      </c>
      <c r="G369" s="96"/>
      <c r="H369" s="83" t="s">
        <v>109</v>
      </c>
      <c r="I369" s="83">
        <v>15</v>
      </c>
      <c r="J369" s="83"/>
      <c r="K369" s="79" t="s">
        <v>25</v>
      </c>
      <c r="L369" s="79" t="s">
        <v>34</v>
      </c>
    </row>
    <row r="370" spans="1:12" x14ac:dyDescent="0.25">
      <c r="A370" s="85">
        <v>43167</v>
      </c>
      <c r="B370" s="79" t="s">
        <v>95</v>
      </c>
      <c r="C370" s="83" t="s">
        <v>58</v>
      </c>
      <c r="D370" s="83" t="s">
        <v>22</v>
      </c>
      <c r="E370" s="84"/>
      <c r="F370" s="84">
        <v>80000</v>
      </c>
      <c r="G370" s="96"/>
      <c r="H370" s="83" t="s">
        <v>109</v>
      </c>
      <c r="I370" s="83" t="s">
        <v>252</v>
      </c>
      <c r="J370" s="83"/>
      <c r="K370" s="79" t="s">
        <v>25</v>
      </c>
      <c r="L370" s="79" t="s">
        <v>34</v>
      </c>
    </row>
    <row r="371" spans="1:12" hidden="1" x14ac:dyDescent="0.25">
      <c r="A371" s="92"/>
      <c r="B371" s="29"/>
      <c r="C371" s="29"/>
      <c r="D371" s="29"/>
      <c r="E371" s="87"/>
      <c r="F371" s="87"/>
      <c r="G371" s="96"/>
      <c r="H371" s="29"/>
      <c r="I371" s="29"/>
      <c r="J371" s="29"/>
      <c r="K371" s="89"/>
      <c r="L371" s="89"/>
    </row>
    <row r="372" spans="1:12" s="77" customFormat="1" hidden="1" x14ac:dyDescent="0.25">
      <c r="A372" s="92"/>
      <c r="B372" s="29"/>
      <c r="C372" s="29"/>
      <c r="D372" s="29"/>
      <c r="E372" s="87"/>
      <c r="F372" s="87"/>
      <c r="G372" s="96"/>
      <c r="H372" s="29"/>
      <c r="I372" s="29"/>
      <c r="J372" s="29"/>
      <c r="K372" s="89"/>
      <c r="L372" s="89"/>
    </row>
    <row r="373" spans="1:12" x14ac:dyDescent="0.25">
      <c r="A373" s="85">
        <v>43167</v>
      </c>
      <c r="B373" s="83" t="s">
        <v>253</v>
      </c>
      <c r="C373" s="83" t="s">
        <v>58</v>
      </c>
      <c r="D373" s="83" t="s">
        <v>219</v>
      </c>
      <c r="E373" s="84">
        <v>3000000</v>
      </c>
      <c r="F373" s="84"/>
      <c r="G373" s="96"/>
      <c r="H373" s="83" t="s">
        <v>109</v>
      </c>
      <c r="I373" s="83" t="s">
        <v>165</v>
      </c>
      <c r="J373" s="83"/>
      <c r="K373" s="79" t="s">
        <v>25</v>
      </c>
      <c r="L373" s="79" t="s">
        <v>34</v>
      </c>
    </row>
    <row r="374" spans="1:12" hidden="1" x14ac:dyDescent="0.25">
      <c r="A374" s="92"/>
      <c r="B374" s="29"/>
      <c r="C374" s="29"/>
      <c r="D374" s="29"/>
      <c r="E374" s="87"/>
      <c r="F374" s="87"/>
      <c r="G374" s="96"/>
      <c r="H374" s="29"/>
      <c r="I374" s="29"/>
      <c r="J374" s="29"/>
      <c r="K374" s="89"/>
      <c r="L374" s="29"/>
    </row>
    <row r="375" spans="1:12" hidden="1" x14ac:dyDescent="0.25">
      <c r="A375" s="92"/>
      <c r="B375" s="29"/>
      <c r="C375" s="29"/>
      <c r="D375" s="29"/>
      <c r="E375" s="87"/>
      <c r="F375" s="87"/>
      <c r="G375" s="96"/>
      <c r="H375" s="29"/>
      <c r="I375" s="29"/>
      <c r="J375" s="29"/>
      <c r="K375" s="89"/>
      <c r="L375" s="29"/>
    </row>
    <row r="376" spans="1:12" hidden="1" x14ac:dyDescent="0.25">
      <c r="A376" s="92"/>
      <c r="B376" s="29"/>
      <c r="C376" s="29"/>
      <c r="D376" s="29"/>
      <c r="E376" s="87"/>
      <c r="F376" s="87"/>
      <c r="G376" s="96"/>
      <c r="H376" s="29"/>
      <c r="I376" s="29"/>
      <c r="J376" s="29"/>
      <c r="K376" s="89"/>
      <c r="L376" s="29"/>
    </row>
    <row r="377" spans="1:12" s="77" customFormat="1" hidden="1" x14ac:dyDescent="0.25">
      <c r="A377" s="92"/>
      <c r="B377" s="29"/>
      <c r="C377" s="29"/>
      <c r="D377" s="29"/>
      <c r="E377" s="87"/>
      <c r="F377" s="87"/>
      <c r="G377" s="96"/>
      <c r="H377" s="29"/>
      <c r="I377" s="29"/>
      <c r="J377" s="29"/>
      <c r="K377" s="89"/>
      <c r="L377" s="29"/>
    </row>
    <row r="378" spans="1:12" hidden="1" x14ac:dyDescent="0.25">
      <c r="A378" s="92"/>
      <c r="B378" s="29"/>
      <c r="C378" s="29"/>
      <c r="D378" s="29"/>
      <c r="E378" s="87"/>
      <c r="F378" s="87"/>
      <c r="G378" s="96"/>
      <c r="H378" s="29"/>
      <c r="I378" s="29"/>
      <c r="J378" s="29"/>
      <c r="K378" s="89"/>
      <c r="L378" s="29"/>
    </row>
    <row r="379" spans="1:12" s="77" customFormat="1" hidden="1" x14ac:dyDescent="0.25">
      <c r="A379" s="92"/>
      <c r="B379" s="29"/>
      <c r="C379" s="29"/>
      <c r="D379" s="29"/>
      <c r="E379" s="87"/>
      <c r="F379" s="87"/>
      <c r="G379" s="96"/>
      <c r="H379" s="29"/>
      <c r="I379" s="29"/>
      <c r="J379" s="29"/>
      <c r="K379" s="89"/>
      <c r="L379" s="29"/>
    </row>
    <row r="380" spans="1:12" s="77" customFormat="1" hidden="1" x14ac:dyDescent="0.25">
      <c r="A380" s="92"/>
      <c r="B380" s="29"/>
      <c r="C380" s="29"/>
      <c r="D380" s="29"/>
      <c r="E380" s="87"/>
      <c r="F380" s="87"/>
      <c r="G380" s="96"/>
      <c r="H380" s="29"/>
      <c r="I380" s="29"/>
      <c r="J380" s="29"/>
      <c r="K380" s="89"/>
      <c r="L380" s="29"/>
    </row>
    <row r="381" spans="1:12" s="77" customFormat="1" x14ac:dyDescent="0.25">
      <c r="A381" s="85">
        <v>43167</v>
      </c>
      <c r="B381" s="83" t="s">
        <v>109</v>
      </c>
      <c r="C381" s="83" t="s">
        <v>58</v>
      </c>
      <c r="D381" s="83" t="s">
        <v>218</v>
      </c>
      <c r="E381" s="84">
        <v>10000</v>
      </c>
      <c r="F381" s="84"/>
      <c r="G381" s="96"/>
      <c r="H381" s="83" t="s">
        <v>256</v>
      </c>
      <c r="I381" s="83" t="s">
        <v>424</v>
      </c>
      <c r="J381" s="83"/>
      <c r="K381" s="79" t="s">
        <v>25</v>
      </c>
      <c r="L381" s="79" t="s">
        <v>34</v>
      </c>
    </row>
    <row r="382" spans="1:12" hidden="1" x14ac:dyDescent="0.25">
      <c r="A382" s="92"/>
      <c r="B382" s="29"/>
      <c r="C382" s="29"/>
      <c r="D382" s="29"/>
      <c r="E382" s="87"/>
      <c r="F382" s="87"/>
      <c r="G382" s="96"/>
      <c r="H382" s="29"/>
      <c r="I382" s="94"/>
      <c r="J382" s="29"/>
      <c r="K382" s="89"/>
      <c r="L382" s="89"/>
    </row>
    <row r="383" spans="1:12" hidden="1" x14ac:dyDescent="0.25">
      <c r="A383" s="92"/>
      <c r="B383" s="29"/>
      <c r="C383" s="29"/>
      <c r="D383" s="29"/>
      <c r="E383" s="87"/>
      <c r="F383" s="87"/>
      <c r="G383" s="96"/>
      <c r="H383" s="29"/>
      <c r="I383" s="94"/>
      <c r="J383" s="29"/>
      <c r="K383" s="89"/>
      <c r="L383" s="89"/>
    </row>
    <row r="384" spans="1:12" s="77" customFormat="1" hidden="1" x14ac:dyDescent="0.25">
      <c r="A384" s="92"/>
      <c r="B384" s="29"/>
      <c r="C384" s="89"/>
      <c r="D384" s="29"/>
      <c r="E384" s="87"/>
      <c r="F384" s="87"/>
      <c r="G384" s="96"/>
      <c r="H384" s="29"/>
      <c r="I384" s="94"/>
      <c r="J384" s="29"/>
      <c r="K384" s="89"/>
      <c r="L384" s="89"/>
    </row>
    <row r="385" spans="1:12" hidden="1" x14ac:dyDescent="0.25">
      <c r="A385" s="92"/>
      <c r="B385" s="29"/>
      <c r="C385" s="29"/>
      <c r="D385" s="29"/>
      <c r="E385" s="87"/>
      <c r="F385" s="87"/>
      <c r="G385" s="96"/>
      <c r="H385" s="29"/>
      <c r="I385" s="94"/>
      <c r="J385" s="29"/>
      <c r="K385" s="89"/>
      <c r="L385" s="89"/>
    </row>
    <row r="386" spans="1:12" s="77" customFormat="1" hidden="1" x14ac:dyDescent="0.25">
      <c r="A386" s="92"/>
      <c r="B386" s="29"/>
      <c r="C386" s="89"/>
      <c r="D386" s="29"/>
      <c r="E386" s="87"/>
      <c r="F386" s="87"/>
      <c r="G386" s="96"/>
      <c r="H386" s="29"/>
      <c r="I386" s="94"/>
      <c r="J386" s="29"/>
      <c r="K386" s="89"/>
      <c r="L386" s="89"/>
    </row>
    <row r="387" spans="1:12" hidden="1" x14ac:dyDescent="0.25">
      <c r="A387" s="92"/>
      <c r="B387" s="29"/>
      <c r="C387" s="89"/>
      <c r="D387" s="29"/>
      <c r="E387" s="87"/>
      <c r="F387" s="87"/>
      <c r="G387" s="96"/>
      <c r="H387" s="29"/>
      <c r="I387" s="94"/>
      <c r="J387" s="29"/>
      <c r="K387" s="89"/>
      <c r="L387" s="89"/>
    </row>
    <row r="388" spans="1:12" hidden="1" x14ac:dyDescent="0.25">
      <c r="A388" s="92"/>
      <c r="B388" s="89"/>
      <c r="C388" s="89"/>
      <c r="D388" s="89"/>
      <c r="E388" s="96"/>
      <c r="F388" s="96"/>
      <c r="G388" s="96"/>
      <c r="H388" s="89"/>
      <c r="I388" s="89"/>
      <c r="J388" s="29"/>
      <c r="K388" s="89"/>
      <c r="L388" s="89"/>
    </row>
    <row r="389" spans="1:12" x14ac:dyDescent="0.25">
      <c r="A389" s="85">
        <v>43167</v>
      </c>
      <c r="B389" s="79" t="s">
        <v>282</v>
      </c>
      <c r="C389" s="79" t="s">
        <v>79</v>
      </c>
      <c r="D389" s="79" t="s">
        <v>22</v>
      </c>
      <c r="E389" s="82"/>
      <c r="F389" s="82">
        <v>90000</v>
      </c>
      <c r="G389" s="96"/>
      <c r="H389" s="79" t="s">
        <v>98</v>
      </c>
      <c r="I389" s="79" t="s">
        <v>165</v>
      </c>
      <c r="J389" s="79"/>
      <c r="K389" s="79" t="s">
        <v>25</v>
      </c>
      <c r="L389" s="79" t="s">
        <v>34</v>
      </c>
    </row>
    <row r="390" spans="1:12" s="77" customFormat="1" hidden="1" x14ac:dyDescent="0.25">
      <c r="A390" s="92"/>
      <c r="B390" s="89"/>
      <c r="C390" s="89"/>
      <c r="D390" s="89"/>
      <c r="E390" s="96"/>
      <c r="F390" s="96"/>
      <c r="G390" s="96"/>
      <c r="H390" s="89"/>
      <c r="I390" s="89"/>
      <c r="J390" s="29"/>
      <c r="K390" s="89"/>
      <c r="L390" s="89"/>
    </row>
    <row r="391" spans="1:12" hidden="1" x14ac:dyDescent="0.25">
      <c r="A391" s="92"/>
      <c r="B391" s="89"/>
      <c r="C391" s="89"/>
      <c r="D391" s="89"/>
      <c r="E391" s="96"/>
      <c r="F391" s="96"/>
      <c r="G391" s="96"/>
      <c r="H391" s="89"/>
      <c r="I391" s="89"/>
      <c r="J391" s="29"/>
      <c r="K391" s="89"/>
      <c r="L391" s="89"/>
    </row>
    <row r="392" spans="1:12" hidden="1" x14ac:dyDescent="0.25">
      <c r="A392" s="92"/>
      <c r="B392" s="89"/>
      <c r="C392" s="89"/>
      <c r="D392" s="89"/>
      <c r="E392" s="96"/>
      <c r="F392" s="96"/>
      <c r="G392" s="96"/>
      <c r="H392" s="89"/>
      <c r="I392" s="89"/>
      <c r="J392" s="29"/>
      <c r="K392" s="89"/>
      <c r="L392" s="89"/>
    </row>
    <row r="393" spans="1:12" hidden="1" x14ac:dyDescent="0.25">
      <c r="A393" s="92"/>
      <c r="B393" s="89"/>
      <c r="C393" s="89"/>
      <c r="D393" s="89"/>
      <c r="E393" s="96"/>
      <c r="F393" s="96"/>
      <c r="G393" s="96"/>
      <c r="H393" s="89"/>
      <c r="I393" s="89"/>
      <c r="J393" s="29"/>
      <c r="K393" s="89"/>
      <c r="L393" s="89"/>
    </row>
    <row r="394" spans="1:12" hidden="1" x14ac:dyDescent="0.25">
      <c r="A394" s="92"/>
      <c r="B394" s="89"/>
      <c r="C394" s="89"/>
      <c r="D394" s="89"/>
      <c r="E394" s="96"/>
      <c r="F394" s="96"/>
      <c r="G394" s="96"/>
      <c r="H394" s="89"/>
      <c r="I394" s="89"/>
      <c r="J394" s="29"/>
      <c r="K394" s="89"/>
      <c r="L394" s="89"/>
    </row>
    <row r="395" spans="1:12" hidden="1" x14ac:dyDescent="0.25">
      <c r="A395" s="92"/>
      <c r="B395" s="89"/>
      <c r="C395" s="89"/>
      <c r="D395" s="89"/>
      <c r="E395" s="96"/>
      <c r="F395" s="96"/>
      <c r="G395" s="96"/>
      <c r="H395" s="89"/>
      <c r="I395" s="89"/>
      <c r="J395" s="29"/>
      <c r="K395" s="89"/>
      <c r="L395" s="89"/>
    </row>
    <row r="396" spans="1:12" hidden="1" x14ac:dyDescent="0.25">
      <c r="A396" s="92"/>
      <c r="B396" s="29"/>
      <c r="C396" s="29"/>
      <c r="D396" s="29"/>
      <c r="E396" s="90"/>
      <c r="F396" s="87"/>
      <c r="G396" s="96"/>
      <c r="H396" s="29"/>
      <c r="I396" s="29"/>
      <c r="J396" s="29"/>
      <c r="K396" s="89"/>
      <c r="L396" s="89"/>
    </row>
    <row r="397" spans="1:12" s="77" customFormat="1" hidden="1" x14ac:dyDescent="0.25">
      <c r="A397" s="92"/>
      <c r="B397" s="29"/>
      <c r="C397" s="29"/>
      <c r="D397" s="29"/>
      <c r="E397" s="90"/>
      <c r="F397" s="87"/>
      <c r="G397" s="96"/>
      <c r="H397" s="29"/>
      <c r="I397" s="29"/>
      <c r="J397" s="29"/>
      <c r="K397" s="89"/>
      <c r="L397" s="89"/>
    </row>
    <row r="398" spans="1:12" hidden="1" x14ac:dyDescent="0.25">
      <c r="A398" s="92"/>
      <c r="B398" s="29"/>
      <c r="C398" s="29"/>
      <c r="D398" s="29"/>
      <c r="E398" s="90"/>
      <c r="F398" s="87"/>
      <c r="G398" s="96"/>
      <c r="H398" s="29"/>
      <c r="I398" s="29"/>
      <c r="J398" s="29"/>
      <c r="K398" s="89"/>
      <c r="L398" s="89"/>
    </row>
    <row r="399" spans="1:12" hidden="1" x14ac:dyDescent="0.25">
      <c r="A399" s="92"/>
      <c r="B399" s="29"/>
      <c r="C399" s="29"/>
      <c r="D399" s="29"/>
      <c r="E399" s="90"/>
      <c r="F399" s="87"/>
      <c r="G399" s="96"/>
      <c r="H399" s="29"/>
      <c r="I399" s="29"/>
      <c r="J399" s="29"/>
      <c r="K399" s="89"/>
      <c r="L399" s="89"/>
    </row>
    <row r="400" spans="1:12" hidden="1" x14ac:dyDescent="0.25">
      <c r="A400" s="92"/>
      <c r="B400" s="29"/>
      <c r="C400" s="29"/>
      <c r="D400" s="29"/>
      <c r="E400" s="90"/>
      <c r="F400" s="87"/>
      <c r="G400" s="96"/>
      <c r="H400" s="29"/>
      <c r="I400" s="29"/>
      <c r="J400" s="29"/>
      <c r="K400" s="89"/>
      <c r="L400" s="89"/>
    </row>
    <row r="401" spans="1:12" hidden="1" x14ac:dyDescent="0.25">
      <c r="A401" s="92"/>
      <c r="B401" s="29"/>
      <c r="C401" s="29"/>
      <c r="D401" s="29"/>
      <c r="E401" s="87"/>
      <c r="F401" s="87"/>
      <c r="G401" s="96"/>
      <c r="H401" s="29"/>
      <c r="I401" s="29"/>
      <c r="J401" s="29"/>
      <c r="K401" s="89"/>
      <c r="L401" s="89"/>
    </row>
    <row r="402" spans="1:12" hidden="1" x14ac:dyDescent="0.25">
      <c r="A402" s="92"/>
      <c r="B402" s="29"/>
      <c r="C402" s="29"/>
      <c r="D402" s="29"/>
      <c r="E402" s="87"/>
      <c r="F402" s="87"/>
      <c r="G402" s="96"/>
      <c r="H402" s="29"/>
      <c r="I402" s="29"/>
      <c r="J402" s="29"/>
      <c r="K402" s="89"/>
      <c r="L402" s="89"/>
    </row>
    <row r="403" spans="1:12" hidden="1" x14ac:dyDescent="0.25">
      <c r="A403" s="92"/>
      <c r="B403" s="29"/>
      <c r="C403" s="29"/>
      <c r="D403" s="29"/>
      <c r="E403" s="87"/>
      <c r="F403" s="87"/>
      <c r="G403" s="96"/>
      <c r="H403" s="29"/>
      <c r="I403" s="29"/>
      <c r="J403" s="29"/>
      <c r="K403" s="89"/>
      <c r="L403" s="89"/>
    </row>
    <row r="404" spans="1:12" hidden="1" x14ac:dyDescent="0.25">
      <c r="A404" s="92"/>
      <c r="B404" s="97"/>
      <c r="C404" s="89"/>
      <c r="D404" s="29"/>
      <c r="E404" s="95"/>
      <c r="F404" s="95"/>
      <c r="G404" s="96"/>
      <c r="H404" s="97"/>
      <c r="I404" s="97"/>
      <c r="J404" s="29"/>
      <c r="K404" s="89"/>
      <c r="L404" s="89"/>
    </row>
    <row r="405" spans="1:12" hidden="1" x14ac:dyDescent="0.25">
      <c r="A405" s="92"/>
      <c r="B405" s="97"/>
      <c r="C405" s="89"/>
      <c r="D405" s="29"/>
      <c r="E405" s="95"/>
      <c r="F405" s="95"/>
      <c r="G405" s="96"/>
      <c r="H405" s="97"/>
      <c r="I405" s="89"/>
      <c r="J405" s="29"/>
      <c r="K405" s="89"/>
      <c r="L405" s="89"/>
    </row>
    <row r="406" spans="1:12" hidden="1" x14ac:dyDescent="0.25">
      <c r="A406" s="92"/>
      <c r="B406" s="29"/>
      <c r="C406" s="97"/>
      <c r="D406" s="29"/>
      <c r="E406" s="90"/>
      <c r="F406" s="87"/>
      <c r="G406" s="96"/>
      <c r="H406" s="97"/>
      <c r="I406" s="29"/>
      <c r="J406" s="29"/>
      <c r="K406" s="89"/>
      <c r="L406" s="89"/>
    </row>
    <row r="407" spans="1:12" x14ac:dyDescent="0.25">
      <c r="A407" s="85">
        <v>43167</v>
      </c>
      <c r="B407" s="83" t="s">
        <v>866</v>
      </c>
      <c r="C407" s="83" t="s">
        <v>58</v>
      </c>
      <c r="D407" s="83" t="s">
        <v>53</v>
      </c>
      <c r="E407" s="84"/>
      <c r="F407" s="84">
        <v>3000000</v>
      </c>
      <c r="G407" s="96"/>
      <c r="H407" s="81" t="s">
        <v>253</v>
      </c>
      <c r="I407" s="83">
        <v>3593728</v>
      </c>
      <c r="J407" s="83"/>
      <c r="K407" s="79" t="s">
        <v>25</v>
      </c>
      <c r="L407" s="79" t="s">
        <v>34</v>
      </c>
    </row>
    <row r="408" spans="1:12" hidden="1" x14ac:dyDescent="0.25">
      <c r="A408" s="92"/>
      <c r="B408" s="29"/>
      <c r="C408" s="29"/>
      <c r="D408" s="29"/>
      <c r="E408" s="87"/>
      <c r="F408" s="87"/>
      <c r="G408" s="96"/>
      <c r="H408" s="97"/>
      <c r="I408" s="29"/>
      <c r="J408" s="29"/>
      <c r="K408" s="89"/>
      <c r="L408" s="89"/>
    </row>
    <row r="409" spans="1:12" hidden="1" x14ac:dyDescent="0.25">
      <c r="A409" s="92"/>
      <c r="B409" s="29"/>
      <c r="C409" s="29"/>
      <c r="D409" s="29"/>
      <c r="E409" s="87"/>
      <c r="F409" s="87"/>
      <c r="G409" s="96"/>
      <c r="H409" s="97"/>
      <c r="I409" s="29"/>
      <c r="J409" s="29"/>
      <c r="K409" s="89"/>
      <c r="L409" s="89"/>
    </row>
    <row r="410" spans="1:12" hidden="1" x14ac:dyDescent="0.25">
      <c r="A410" s="92"/>
      <c r="B410" s="29"/>
      <c r="C410" s="97"/>
      <c r="D410" s="29"/>
      <c r="E410" s="90"/>
      <c r="F410" s="87"/>
      <c r="G410" s="96"/>
      <c r="H410" s="97"/>
      <c r="I410" s="29"/>
      <c r="J410" s="29"/>
      <c r="K410" s="89"/>
      <c r="L410" s="89"/>
    </row>
    <row r="411" spans="1:12" hidden="1" x14ac:dyDescent="0.25">
      <c r="A411" s="92"/>
      <c r="B411" s="29"/>
      <c r="C411" s="29"/>
      <c r="D411" s="29"/>
      <c r="E411" s="87"/>
      <c r="F411" s="87"/>
      <c r="G411" s="96"/>
      <c r="H411" s="97"/>
      <c r="I411" s="29"/>
      <c r="J411" s="29"/>
      <c r="K411" s="89"/>
      <c r="L411" s="89"/>
    </row>
    <row r="412" spans="1:12" s="77" customFormat="1" hidden="1" x14ac:dyDescent="0.25">
      <c r="A412" s="92"/>
      <c r="B412" s="29"/>
      <c r="C412" s="97"/>
      <c r="D412" s="29"/>
      <c r="E412" s="90"/>
      <c r="F412" s="87"/>
      <c r="G412" s="96"/>
      <c r="H412" s="97"/>
      <c r="I412" s="29"/>
      <c r="J412" s="29"/>
      <c r="K412" s="89"/>
      <c r="L412" s="89"/>
    </row>
    <row r="413" spans="1:12" hidden="1" x14ac:dyDescent="0.25">
      <c r="A413" s="92"/>
      <c r="B413" s="93"/>
      <c r="C413" s="89"/>
      <c r="D413" s="94"/>
      <c r="E413" s="95"/>
      <c r="F413" s="96"/>
      <c r="G413" s="96"/>
      <c r="H413" s="89"/>
      <c r="I413" s="97"/>
      <c r="J413" s="29"/>
      <c r="K413" s="89"/>
      <c r="L413" s="89"/>
    </row>
    <row r="414" spans="1:12" s="77" customFormat="1" hidden="1" x14ac:dyDescent="0.25">
      <c r="A414" s="92"/>
      <c r="B414" s="93"/>
      <c r="C414" s="89"/>
      <c r="D414" s="94"/>
      <c r="E414" s="95"/>
      <c r="F414" s="96"/>
      <c r="G414" s="96"/>
      <c r="H414" s="89"/>
      <c r="I414" s="97"/>
      <c r="J414" s="29"/>
      <c r="K414" s="89"/>
      <c r="L414" s="89"/>
    </row>
    <row r="415" spans="1:12" s="77" customFormat="1" hidden="1" x14ac:dyDescent="0.25">
      <c r="A415" s="92"/>
      <c r="B415" s="93"/>
      <c r="C415" s="89"/>
      <c r="D415" s="94"/>
      <c r="E415" s="95"/>
      <c r="F415" s="96"/>
      <c r="G415" s="96"/>
      <c r="H415" s="89"/>
      <c r="I415" s="97"/>
      <c r="J415" s="29"/>
      <c r="K415" s="89"/>
      <c r="L415" s="89"/>
    </row>
    <row r="416" spans="1:12" s="77" customFormat="1" hidden="1" x14ac:dyDescent="0.25">
      <c r="A416" s="92"/>
      <c r="B416" s="93"/>
      <c r="C416" s="89"/>
      <c r="D416" s="94"/>
      <c r="E416" s="95"/>
      <c r="F416" s="96"/>
      <c r="G416" s="96"/>
      <c r="H416" s="89"/>
      <c r="I416" s="97"/>
      <c r="J416" s="29"/>
      <c r="K416" s="89"/>
      <c r="L416" s="89"/>
    </row>
    <row r="417" spans="1:12" s="77" customFormat="1" hidden="1" x14ac:dyDescent="0.25">
      <c r="A417" s="92"/>
      <c r="B417" s="93"/>
      <c r="C417" s="89"/>
      <c r="D417" s="94"/>
      <c r="E417" s="95"/>
      <c r="F417" s="96"/>
      <c r="G417" s="96"/>
      <c r="H417" s="89"/>
      <c r="I417" s="97"/>
      <c r="J417" s="29"/>
      <c r="K417" s="89"/>
      <c r="L417" s="89"/>
    </row>
    <row r="418" spans="1:12" hidden="1" x14ac:dyDescent="0.25">
      <c r="A418" s="92"/>
      <c r="B418" s="93"/>
      <c r="C418" s="89"/>
      <c r="D418" s="94"/>
      <c r="E418" s="95"/>
      <c r="F418" s="96"/>
      <c r="G418" s="96"/>
      <c r="H418" s="89"/>
      <c r="I418" s="97"/>
      <c r="J418" s="29"/>
      <c r="K418" s="89"/>
      <c r="L418" s="89"/>
    </row>
    <row r="419" spans="1:12" s="77" customFormat="1" hidden="1" x14ac:dyDescent="0.25">
      <c r="A419" s="92"/>
      <c r="B419" s="29"/>
      <c r="C419" s="89"/>
      <c r="D419" s="29"/>
      <c r="E419" s="87"/>
      <c r="F419" s="87"/>
      <c r="G419" s="96"/>
      <c r="H419" s="29"/>
      <c r="I419" s="29"/>
      <c r="J419" s="29"/>
      <c r="K419" s="89"/>
      <c r="L419" s="29"/>
    </row>
    <row r="420" spans="1:12" s="77" customFormat="1" hidden="1" x14ac:dyDescent="0.25">
      <c r="A420" s="92"/>
      <c r="B420" s="29"/>
      <c r="C420" s="29"/>
      <c r="D420" s="29"/>
      <c r="E420" s="87"/>
      <c r="F420" s="87"/>
      <c r="G420" s="96"/>
      <c r="H420" s="29"/>
      <c r="I420" s="29"/>
      <c r="J420" s="29"/>
      <c r="K420" s="89"/>
      <c r="L420" s="29"/>
    </row>
    <row r="421" spans="1:12" s="77" customFormat="1" hidden="1" x14ac:dyDescent="0.25">
      <c r="A421" s="92"/>
      <c r="B421" s="29"/>
      <c r="C421" s="89"/>
      <c r="D421" s="29"/>
      <c r="E421" s="87"/>
      <c r="F421" s="87"/>
      <c r="G421" s="96"/>
      <c r="H421" s="29"/>
      <c r="I421" s="29"/>
      <c r="J421" s="29"/>
      <c r="K421" s="89"/>
      <c r="L421" s="29"/>
    </row>
    <row r="422" spans="1:12" hidden="1" x14ac:dyDescent="0.25">
      <c r="A422" s="92"/>
      <c r="B422" s="29"/>
      <c r="C422" s="29"/>
      <c r="D422" s="29"/>
      <c r="E422" s="87"/>
      <c r="F422" s="87"/>
      <c r="G422" s="96"/>
      <c r="H422" s="29"/>
      <c r="I422" s="29"/>
      <c r="J422" s="29"/>
      <c r="K422" s="89"/>
      <c r="L422" s="29"/>
    </row>
    <row r="423" spans="1:12" s="77" customFormat="1" hidden="1" x14ac:dyDescent="0.25">
      <c r="A423" s="92"/>
      <c r="B423" s="29"/>
      <c r="C423" s="29"/>
      <c r="D423" s="29"/>
      <c r="E423" s="87"/>
      <c r="F423" s="87"/>
      <c r="G423" s="96"/>
      <c r="H423" s="29"/>
      <c r="I423" s="29"/>
      <c r="J423" s="29"/>
      <c r="K423" s="89"/>
      <c r="L423" s="29"/>
    </row>
    <row r="424" spans="1:12" hidden="1" x14ac:dyDescent="0.25">
      <c r="A424" s="92"/>
      <c r="B424" s="29"/>
      <c r="C424" s="29"/>
      <c r="D424" s="29"/>
      <c r="E424" s="87"/>
      <c r="F424" s="87"/>
      <c r="G424" s="96"/>
      <c r="H424" s="29"/>
      <c r="I424" s="29"/>
      <c r="J424" s="29"/>
      <c r="K424" s="89"/>
      <c r="L424" s="29"/>
    </row>
    <row r="425" spans="1:12" x14ac:dyDescent="0.25">
      <c r="A425" s="85">
        <v>43168</v>
      </c>
      <c r="B425" s="83" t="s">
        <v>109</v>
      </c>
      <c r="C425" s="83" t="s">
        <v>58</v>
      </c>
      <c r="D425" s="83" t="s">
        <v>22</v>
      </c>
      <c r="E425" s="84">
        <v>100000</v>
      </c>
      <c r="F425" s="84"/>
      <c r="G425" s="96"/>
      <c r="H425" s="83" t="s">
        <v>95</v>
      </c>
      <c r="I425" s="83" t="s">
        <v>99</v>
      </c>
      <c r="J425" s="83"/>
      <c r="K425" s="79" t="s">
        <v>25</v>
      </c>
      <c r="L425" s="79" t="s">
        <v>34</v>
      </c>
    </row>
    <row r="426" spans="1:12" hidden="1" x14ac:dyDescent="0.25">
      <c r="A426" s="92"/>
      <c r="B426" s="29"/>
      <c r="C426" s="29"/>
      <c r="D426" s="29"/>
      <c r="E426" s="87"/>
      <c r="F426" s="87"/>
      <c r="G426" s="96"/>
      <c r="H426" s="29"/>
      <c r="I426" s="29"/>
      <c r="J426" s="29"/>
      <c r="K426" s="89"/>
      <c r="L426" s="29"/>
    </row>
    <row r="427" spans="1:12" hidden="1" x14ac:dyDescent="0.25">
      <c r="A427" s="92"/>
      <c r="B427" s="29"/>
      <c r="C427" s="29"/>
      <c r="D427" s="29"/>
      <c r="E427" s="87"/>
      <c r="F427" s="87"/>
      <c r="G427" s="96"/>
      <c r="H427" s="29"/>
      <c r="I427" s="29"/>
      <c r="J427" s="29"/>
      <c r="K427" s="89"/>
      <c r="L427" s="29"/>
    </row>
    <row r="428" spans="1:12" hidden="1" x14ac:dyDescent="0.25">
      <c r="A428" s="92"/>
      <c r="B428" s="29"/>
      <c r="C428" s="29"/>
      <c r="D428" s="29"/>
      <c r="E428" s="87"/>
      <c r="F428" s="87"/>
      <c r="G428" s="96"/>
      <c r="H428" s="29"/>
      <c r="I428" s="29"/>
      <c r="J428" s="29"/>
      <c r="K428" s="89"/>
      <c r="L428" s="29"/>
    </row>
    <row r="429" spans="1:12" hidden="1" x14ac:dyDescent="0.25">
      <c r="A429" s="92"/>
      <c r="B429" s="29"/>
      <c r="C429" s="29"/>
      <c r="D429" s="29"/>
      <c r="E429" s="87"/>
      <c r="F429" s="87"/>
      <c r="G429" s="96"/>
      <c r="H429" s="29"/>
      <c r="I429" s="29"/>
      <c r="J429" s="29"/>
      <c r="K429" s="89"/>
      <c r="L429" s="29"/>
    </row>
    <row r="430" spans="1:12" hidden="1" x14ac:dyDescent="0.25">
      <c r="A430" s="92"/>
      <c r="B430" s="29"/>
      <c r="C430" s="29"/>
      <c r="D430" s="29"/>
      <c r="E430" s="87"/>
      <c r="F430" s="87"/>
      <c r="G430" s="96"/>
      <c r="H430" s="29"/>
      <c r="I430" s="29"/>
      <c r="J430" s="29"/>
      <c r="K430" s="89"/>
      <c r="L430" s="29"/>
    </row>
    <row r="431" spans="1:12" hidden="1" x14ac:dyDescent="0.25">
      <c r="A431" s="92"/>
      <c r="B431" s="29"/>
      <c r="C431" s="89"/>
      <c r="D431" s="29"/>
      <c r="E431" s="87"/>
      <c r="F431" s="87"/>
      <c r="G431" s="96"/>
      <c r="H431" s="29"/>
      <c r="I431" s="29"/>
      <c r="J431" s="29"/>
      <c r="K431" s="89"/>
      <c r="L431" s="29"/>
    </row>
    <row r="432" spans="1:12" hidden="1" x14ac:dyDescent="0.25">
      <c r="A432" s="92"/>
      <c r="B432" s="29"/>
      <c r="C432" s="89"/>
      <c r="D432" s="29"/>
      <c r="E432" s="87"/>
      <c r="F432" s="87"/>
      <c r="G432" s="96"/>
      <c r="H432" s="29"/>
      <c r="I432" s="29"/>
      <c r="J432" s="29"/>
      <c r="K432" s="89"/>
      <c r="L432" s="29"/>
    </row>
    <row r="433" spans="1:12" hidden="1" x14ac:dyDescent="0.25">
      <c r="A433" s="92"/>
      <c r="B433" s="89"/>
      <c r="C433" s="89"/>
      <c r="D433" s="89"/>
      <c r="E433" s="87"/>
      <c r="F433" s="96"/>
      <c r="G433" s="96"/>
      <c r="H433" s="89"/>
      <c r="I433" s="29"/>
      <c r="J433" s="29"/>
      <c r="K433" s="89"/>
      <c r="L433" s="29"/>
    </row>
    <row r="434" spans="1:12" hidden="1" x14ac:dyDescent="0.25">
      <c r="A434" s="92"/>
      <c r="B434" s="89"/>
      <c r="C434" s="89"/>
      <c r="D434" s="89"/>
      <c r="E434" s="87"/>
      <c r="F434" s="96"/>
      <c r="G434" s="96"/>
      <c r="H434" s="89"/>
      <c r="I434" s="29"/>
      <c r="J434" s="29"/>
      <c r="K434" s="89"/>
      <c r="L434" s="29"/>
    </row>
    <row r="435" spans="1:12" hidden="1" x14ac:dyDescent="0.25">
      <c r="A435" s="92"/>
      <c r="B435" s="89"/>
      <c r="C435" s="29"/>
      <c r="D435" s="89"/>
      <c r="E435" s="87"/>
      <c r="F435" s="96"/>
      <c r="G435" s="96"/>
      <c r="H435" s="89"/>
      <c r="I435" s="29"/>
      <c r="J435" s="29"/>
      <c r="K435" s="89"/>
      <c r="L435" s="29"/>
    </row>
    <row r="436" spans="1:12" hidden="1" x14ac:dyDescent="0.25">
      <c r="A436" s="92"/>
      <c r="B436" s="89"/>
      <c r="C436" s="89"/>
      <c r="D436" s="89"/>
      <c r="E436" s="87"/>
      <c r="F436" s="96"/>
      <c r="G436" s="96"/>
      <c r="H436" s="89"/>
      <c r="I436" s="29"/>
      <c r="J436" s="29"/>
      <c r="K436" s="89"/>
      <c r="L436" s="29"/>
    </row>
    <row r="437" spans="1:12" hidden="1" x14ac:dyDescent="0.25">
      <c r="A437" s="92"/>
      <c r="B437" s="89"/>
      <c r="C437" s="89"/>
      <c r="D437" s="89"/>
      <c r="E437" s="87"/>
      <c r="F437" s="96"/>
      <c r="G437" s="96"/>
      <c r="H437" s="89"/>
      <c r="I437" s="29"/>
      <c r="J437" s="29"/>
      <c r="K437" s="89"/>
      <c r="L437" s="29"/>
    </row>
    <row r="438" spans="1:12" hidden="1" x14ac:dyDescent="0.25">
      <c r="A438" s="92"/>
      <c r="B438" s="89"/>
      <c r="C438" s="89"/>
      <c r="D438" s="89"/>
      <c r="E438" s="87"/>
      <c r="F438" s="96"/>
      <c r="G438" s="96"/>
      <c r="H438" s="89"/>
      <c r="I438" s="29"/>
      <c r="J438" s="29"/>
      <c r="K438" s="89"/>
      <c r="L438" s="29"/>
    </row>
    <row r="439" spans="1:12" hidden="1" x14ac:dyDescent="0.25">
      <c r="A439" s="92"/>
      <c r="B439" s="29"/>
      <c r="C439" s="29"/>
      <c r="D439" s="29"/>
      <c r="E439" s="87"/>
      <c r="F439" s="87"/>
      <c r="G439" s="96"/>
      <c r="H439" s="29"/>
      <c r="I439" s="29"/>
      <c r="J439" s="29"/>
      <c r="K439" s="89"/>
      <c r="L439" s="89"/>
    </row>
    <row r="440" spans="1:12" x14ac:dyDescent="0.25">
      <c r="A440" s="85">
        <v>43168</v>
      </c>
      <c r="B440" s="83" t="s">
        <v>231</v>
      </c>
      <c r="C440" s="83" t="s">
        <v>58</v>
      </c>
      <c r="D440" s="83" t="s">
        <v>225</v>
      </c>
      <c r="E440" s="84"/>
      <c r="F440" s="84">
        <v>30000</v>
      </c>
      <c r="G440" s="96"/>
      <c r="H440" s="83" t="s">
        <v>109</v>
      </c>
      <c r="I440" s="83">
        <v>17</v>
      </c>
      <c r="J440" s="83"/>
      <c r="K440" s="79" t="s">
        <v>25</v>
      </c>
      <c r="L440" s="79" t="s">
        <v>34</v>
      </c>
    </row>
    <row r="441" spans="1:12" hidden="1" x14ac:dyDescent="0.25">
      <c r="A441" s="92"/>
      <c r="B441" s="29"/>
      <c r="C441" s="29"/>
      <c r="D441" s="29"/>
      <c r="E441" s="87"/>
      <c r="F441" s="87"/>
      <c r="G441" s="96"/>
      <c r="H441" s="29"/>
      <c r="I441" s="29"/>
      <c r="J441" s="29"/>
      <c r="K441" s="89"/>
      <c r="L441" s="89"/>
    </row>
    <row r="442" spans="1:12" x14ac:dyDescent="0.25">
      <c r="A442" s="85">
        <v>43168</v>
      </c>
      <c r="B442" s="83" t="s">
        <v>256</v>
      </c>
      <c r="C442" s="83" t="s">
        <v>58</v>
      </c>
      <c r="D442" s="83" t="s">
        <v>218</v>
      </c>
      <c r="E442" s="84"/>
      <c r="F442" s="84">
        <v>10000</v>
      </c>
      <c r="G442" s="96"/>
      <c r="H442" s="83" t="s">
        <v>109</v>
      </c>
      <c r="I442" s="83">
        <v>19</v>
      </c>
      <c r="J442" s="83"/>
      <c r="K442" s="79" t="s">
        <v>25</v>
      </c>
      <c r="L442" s="79" t="s">
        <v>34</v>
      </c>
    </row>
    <row r="443" spans="1:12" hidden="1" x14ac:dyDescent="0.25">
      <c r="A443" s="92"/>
      <c r="B443" s="29"/>
      <c r="C443" s="29"/>
      <c r="D443" s="29"/>
      <c r="E443" s="87"/>
      <c r="F443" s="87"/>
      <c r="G443" s="96"/>
      <c r="H443" s="29"/>
      <c r="I443" s="29"/>
      <c r="J443" s="29"/>
      <c r="K443" s="89"/>
      <c r="L443" s="89"/>
    </row>
    <row r="444" spans="1:12" x14ac:dyDescent="0.25">
      <c r="A444" s="85">
        <v>43168</v>
      </c>
      <c r="B444" s="79" t="s">
        <v>95</v>
      </c>
      <c r="C444" s="83" t="s">
        <v>58</v>
      </c>
      <c r="D444" s="83" t="s">
        <v>22</v>
      </c>
      <c r="E444" s="84"/>
      <c r="F444" s="84">
        <v>100000</v>
      </c>
      <c r="G444" s="96"/>
      <c r="H444" s="83" t="s">
        <v>109</v>
      </c>
      <c r="I444" s="83" t="s">
        <v>259</v>
      </c>
      <c r="J444" s="83"/>
      <c r="K444" s="79" t="s">
        <v>25</v>
      </c>
      <c r="L444" s="79" t="s">
        <v>34</v>
      </c>
    </row>
    <row r="445" spans="1:12" hidden="1" x14ac:dyDescent="0.25">
      <c r="A445" s="92"/>
      <c r="B445" s="29"/>
      <c r="C445" s="29"/>
      <c r="D445" s="29"/>
      <c r="E445" s="87"/>
      <c r="F445" s="87"/>
      <c r="G445" s="96"/>
      <c r="H445" s="29"/>
      <c r="I445" s="29"/>
      <c r="J445" s="29"/>
      <c r="K445" s="89"/>
      <c r="L445" s="89"/>
    </row>
    <row r="446" spans="1:12" hidden="1" x14ac:dyDescent="0.25">
      <c r="A446" s="92"/>
      <c r="B446" s="29"/>
      <c r="C446" s="29"/>
      <c r="D446" s="29"/>
      <c r="E446" s="87"/>
      <c r="F446" s="87"/>
      <c r="G446" s="96"/>
      <c r="H446" s="29"/>
      <c r="I446" s="29"/>
      <c r="J446" s="29"/>
      <c r="K446" s="89"/>
      <c r="L446" s="29"/>
    </row>
    <row r="447" spans="1:12" hidden="1" x14ac:dyDescent="0.25">
      <c r="A447" s="92"/>
      <c r="B447" s="89"/>
      <c r="C447" s="89"/>
      <c r="D447" s="89"/>
      <c r="E447" s="88"/>
      <c r="F447" s="88"/>
      <c r="G447" s="96"/>
      <c r="H447" s="89"/>
      <c r="I447" s="29"/>
      <c r="J447" s="29"/>
      <c r="K447" s="89"/>
      <c r="L447" s="29"/>
    </row>
    <row r="448" spans="1:12" s="77" customFormat="1" hidden="1" x14ac:dyDescent="0.25">
      <c r="A448" s="92"/>
      <c r="B448" s="29"/>
      <c r="C448" s="29"/>
      <c r="D448" s="29"/>
      <c r="E448" s="87"/>
      <c r="F448" s="87"/>
      <c r="G448" s="96"/>
      <c r="H448" s="29"/>
      <c r="I448" s="29"/>
      <c r="J448" s="29"/>
      <c r="K448" s="89"/>
      <c r="L448" s="29"/>
    </row>
    <row r="449" spans="1:12" hidden="1" x14ac:dyDescent="0.25">
      <c r="A449" s="92"/>
      <c r="B449" s="29"/>
      <c r="C449" s="29"/>
      <c r="D449" s="29"/>
      <c r="E449" s="87"/>
      <c r="F449" s="87"/>
      <c r="G449" s="96"/>
      <c r="H449" s="29"/>
      <c r="I449" s="29"/>
      <c r="J449" s="29"/>
      <c r="K449" s="89"/>
      <c r="L449" s="29"/>
    </row>
    <row r="450" spans="1:12" hidden="1" x14ac:dyDescent="0.25">
      <c r="A450" s="92"/>
      <c r="B450" s="29"/>
      <c r="C450" s="29"/>
      <c r="D450" s="29"/>
      <c r="E450" s="87"/>
      <c r="F450" s="87"/>
      <c r="G450" s="96"/>
      <c r="H450" s="29"/>
      <c r="I450" s="29"/>
      <c r="J450" s="29"/>
      <c r="K450" s="89"/>
      <c r="L450" s="29"/>
    </row>
    <row r="451" spans="1:12" hidden="1" x14ac:dyDescent="0.25">
      <c r="A451" s="92"/>
      <c r="B451" s="29"/>
      <c r="C451" s="29"/>
      <c r="D451" s="29"/>
      <c r="E451" s="87"/>
      <c r="F451" s="87"/>
      <c r="G451" s="96"/>
      <c r="H451" s="29"/>
      <c r="I451" s="29"/>
      <c r="J451" s="29"/>
      <c r="K451" s="89"/>
      <c r="L451" s="29"/>
    </row>
    <row r="452" spans="1:12" hidden="1" x14ac:dyDescent="0.25">
      <c r="A452" s="92"/>
      <c r="B452" s="29"/>
      <c r="C452" s="89"/>
      <c r="D452" s="29"/>
      <c r="E452" s="87"/>
      <c r="F452" s="87"/>
      <c r="G452" s="96"/>
      <c r="H452" s="29"/>
      <c r="I452" s="94"/>
      <c r="J452" s="29"/>
      <c r="K452" s="89"/>
      <c r="L452" s="89"/>
    </row>
    <row r="453" spans="1:12" hidden="1" x14ac:dyDescent="0.25">
      <c r="A453" s="92"/>
      <c r="B453" s="29"/>
      <c r="C453" s="29"/>
      <c r="D453" s="29"/>
      <c r="E453" s="87"/>
      <c r="F453" s="87"/>
      <c r="G453" s="96"/>
      <c r="H453" s="29"/>
      <c r="I453" s="94"/>
      <c r="J453" s="29"/>
      <c r="K453" s="89"/>
      <c r="L453" s="89"/>
    </row>
    <row r="454" spans="1:12" hidden="1" x14ac:dyDescent="0.25">
      <c r="A454" s="92"/>
      <c r="B454" s="29"/>
      <c r="C454" s="29"/>
      <c r="D454" s="29"/>
      <c r="E454" s="87"/>
      <c r="F454" s="87"/>
      <c r="G454" s="96"/>
      <c r="H454" s="29"/>
      <c r="I454" s="94"/>
      <c r="J454" s="29"/>
      <c r="K454" s="89"/>
      <c r="L454" s="89"/>
    </row>
    <row r="455" spans="1:12" x14ac:dyDescent="0.25">
      <c r="A455" s="85">
        <v>43168</v>
      </c>
      <c r="B455" s="83" t="s">
        <v>109</v>
      </c>
      <c r="C455" s="83" t="s">
        <v>58</v>
      </c>
      <c r="D455" s="83" t="s">
        <v>225</v>
      </c>
      <c r="E455" s="84">
        <v>30000</v>
      </c>
      <c r="F455" s="84"/>
      <c r="G455" s="96"/>
      <c r="H455" s="83" t="s">
        <v>231</v>
      </c>
      <c r="I455" s="80" t="s">
        <v>424</v>
      </c>
      <c r="J455" s="83"/>
      <c r="K455" s="79" t="s">
        <v>25</v>
      </c>
      <c r="L455" s="79" t="s">
        <v>34</v>
      </c>
    </row>
    <row r="456" spans="1:12" hidden="1" x14ac:dyDescent="0.25">
      <c r="A456" s="92"/>
      <c r="B456" s="29"/>
      <c r="C456" s="29"/>
      <c r="D456" s="29"/>
      <c r="E456" s="87"/>
      <c r="F456" s="88"/>
      <c r="G456" s="96"/>
      <c r="H456" s="29"/>
      <c r="I456" s="29"/>
      <c r="J456" s="29"/>
      <c r="K456" s="89"/>
      <c r="L456" s="29"/>
    </row>
    <row r="457" spans="1:12" hidden="1" x14ac:dyDescent="0.25">
      <c r="A457" s="92"/>
      <c r="B457" s="29"/>
      <c r="C457" s="29"/>
      <c r="D457" s="29"/>
      <c r="E457" s="87"/>
      <c r="F457" s="88"/>
      <c r="G457" s="96"/>
      <c r="H457" s="29"/>
      <c r="I457" s="29"/>
      <c r="J457" s="29"/>
      <c r="K457" s="89"/>
      <c r="L457" s="29"/>
    </row>
    <row r="458" spans="1:12" hidden="1" x14ac:dyDescent="0.25">
      <c r="A458" s="92"/>
      <c r="B458" s="29"/>
      <c r="C458" s="29"/>
      <c r="D458" s="29"/>
      <c r="E458" s="87"/>
      <c r="F458" s="88"/>
      <c r="G458" s="96"/>
      <c r="H458" s="29"/>
      <c r="I458" s="29"/>
      <c r="J458" s="29"/>
      <c r="K458" s="89"/>
      <c r="L458" s="29"/>
    </row>
    <row r="459" spans="1:12" hidden="1" x14ac:dyDescent="0.25">
      <c r="A459" s="92"/>
      <c r="B459" s="29"/>
      <c r="C459" s="29"/>
      <c r="D459" s="29"/>
      <c r="E459" s="87"/>
      <c r="F459" s="88"/>
      <c r="G459" s="96"/>
      <c r="H459" s="29"/>
      <c r="I459" s="29"/>
      <c r="J459" s="29"/>
      <c r="K459" s="89"/>
      <c r="L459" s="29"/>
    </row>
    <row r="460" spans="1:12" hidden="1" x14ac:dyDescent="0.25">
      <c r="A460" s="92"/>
      <c r="B460" s="89"/>
      <c r="C460" s="89"/>
      <c r="D460" s="89"/>
      <c r="E460" s="96"/>
      <c r="F460" s="96"/>
      <c r="G460" s="96"/>
      <c r="H460" s="89"/>
      <c r="I460" s="89"/>
      <c r="J460" s="29"/>
      <c r="K460" s="89"/>
      <c r="L460" s="89"/>
    </row>
    <row r="461" spans="1:12" hidden="1" x14ac:dyDescent="0.25">
      <c r="A461" s="92"/>
      <c r="B461" s="89"/>
      <c r="C461" s="89"/>
      <c r="D461" s="89"/>
      <c r="E461" s="96"/>
      <c r="F461" s="96"/>
      <c r="G461" s="96"/>
      <c r="H461" s="89"/>
      <c r="I461" s="89"/>
      <c r="J461" s="29"/>
      <c r="K461" s="89"/>
      <c r="L461" s="89"/>
    </row>
    <row r="462" spans="1:12" hidden="1" x14ac:dyDescent="0.25">
      <c r="A462" s="92"/>
      <c r="B462" s="89"/>
      <c r="C462" s="89"/>
      <c r="D462" s="89"/>
      <c r="E462" s="96"/>
      <c r="F462" s="96"/>
      <c r="G462" s="96"/>
      <c r="H462" s="89"/>
      <c r="I462" s="89"/>
      <c r="J462" s="29"/>
      <c r="K462" s="89"/>
      <c r="L462" s="89"/>
    </row>
    <row r="463" spans="1:12" hidden="1" x14ac:dyDescent="0.25">
      <c r="A463" s="92"/>
      <c r="B463" s="29"/>
      <c r="C463" s="29"/>
      <c r="D463" s="29"/>
      <c r="E463" s="90"/>
      <c r="F463" s="87"/>
      <c r="G463" s="96"/>
      <c r="H463" s="29"/>
      <c r="I463" s="29"/>
      <c r="J463" s="29"/>
      <c r="K463" s="89"/>
      <c r="L463" s="89"/>
    </row>
    <row r="464" spans="1:12" s="77" customFormat="1" hidden="1" x14ac:dyDescent="0.25">
      <c r="A464" s="92"/>
      <c r="B464" s="29"/>
      <c r="C464" s="29"/>
      <c r="D464" s="29"/>
      <c r="E464" s="90"/>
      <c r="F464" s="87"/>
      <c r="G464" s="96"/>
      <c r="H464" s="29"/>
      <c r="I464" s="29"/>
      <c r="J464" s="29"/>
      <c r="K464" s="89"/>
      <c r="L464" s="89"/>
    </row>
    <row r="465" spans="1:12" hidden="1" x14ac:dyDescent="0.25">
      <c r="A465" s="92"/>
      <c r="B465" s="29"/>
      <c r="C465" s="29"/>
      <c r="D465" s="29"/>
      <c r="E465" s="90"/>
      <c r="F465" s="87"/>
      <c r="G465" s="96"/>
      <c r="H465" s="29"/>
      <c r="I465" s="29"/>
      <c r="J465" s="29"/>
      <c r="K465" s="89"/>
      <c r="L465" s="89"/>
    </row>
    <row r="466" spans="1:12" hidden="1" x14ac:dyDescent="0.25">
      <c r="A466" s="92"/>
      <c r="B466" s="29"/>
      <c r="C466" s="29"/>
      <c r="D466" s="29"/>
      <c r="E466" s="90"/>
      <c r="F466" s="87"/>
      <c r="G466" s="96"/>
      <c r="H466" s="29"/>
      <c r="I466" s="29"/>
      <c r="J466" s="29"/>
      <c r="K466" s="89"/>
      <c r="L466" s="89"/>
    </row>
    <row r="467" spans="1:12" hidden="1" x14ac:dyDescent="0.25">
      <c r="A467" s="92"/>
      <c r="B467" s="29"/>
      <c r="C467" s="29"/>
      <c r="D467" s="29"/>
      <c r="E467" s="90"/>
      <c r="F467" s="87"/>
      <c r="G467" s="96"/>
      <c r="H467" s="29"/>
      <c r="I467" s="29"/>
      <c r="J467" s="29"/>
      <c r="K467" s="89"/>
      <c r="L467" s="89"/>
    </row>
    <row r="468" spans="1:12" hidden="1" x14ac:dyDescent="0.25">
      <c r="A468" s="92"/>
      <c r="B468" s="29"/>
      <c r="C468" s="29"/>
      <c r="D468" s="29"/>
      <c r="E468" s="87"/>
      <c r="F468" s="87"/>
      <c r="G468" s="96"/>
      <c r="H468" s="29"/>
      <c r="I468" s="29"/>
      <c r="J468" s="29"/>
      <c r="K468" s="89"/>
      <c r="L468" s="89"/>
    </row>
    <row r="469" spans="1:12" hidden="1" x14ac:dyDescent="0.25">
      <c r="A469" s="92"/>
      <c r="B469" s="29"/>
      <c r="C469" s="29"/>
      <c r="D469" s="29"/>
      <c r="E469" s="87"/>
      <c r="F469" s="87"/>
      <c r="G469" s="96"/>
      <c r="H469" s="29"/>
      <c r="I469" s="29"/>
      <c r="J469" s="29"/>
      <c r="K469" s="89"/>
      <c r="L469" s="89"/>
    </row>
    <row r="470" spans="1:12" x14ac:dyDescent="0.25">
      <c r="A470" s="85">
        <v>43168</v>
      </c>
      <c r="B470" s="83" t="s">
        <v>109</v>
      </c>
      <c r="C470" s="83" t="s">
        <v>58</v>
      </c>
      <c r="D470" s="83" t="s">
        <v>22</v>
      </c>
      <c r="E470" s="84">
        <v>75000</v>
      </c>
      <c r="F470" s="84"/>
      <c r="G470" s="96"/>
      <c r="H470" s="83" t="s">
        <v>251</v>
      </c>
      <c r="I470" s="83" t="s">
        <v>165</v>
      </c>
      <c r="J470" s="83"/>
      <c r="K470" s="79" t="s">
        <v>25</v>
      </c>
      <c r="L470" s="79" t="s">
        <v>34</v>
      </c>
    </row>
    <row r="471" spans="1:12" hidden="1" x14ac:dyDescent="0.25">
      <c r="A471" s="92"/>
      <c r="B471" s="29"/>
      <c r="C471" s="29"/>
      <c r="D471" s="29"/>
      <c r="E471" s="87"/>
      <c r="F471" s="87"/>
      <c r="G471" s="96"/>
      <c r="H471" s="29"/>
      <c r="I471" s="29"/>
      <c r="J471" s="29"/>
      <c r="K471" s="89"/>
      <c r="L471" s="89"/>
    </row>
    <row r="472" spans="1:12" hidden="1" x14ac:dyDescent="0.25">
      <c r="A472" s="92"/>
      <c r="B472" s="29"/>
      <c r="C472" s="29"/>
      <c r="D472" s="29"/>
      <c r="E472" s="87"/>
      <c r="F472" s="87"/>
      <c r="G472" s="96"/>
      <c r="H472" s="97"/>
      <c r="I472" s="29"/>
      <c r="J472" s="29"/>
      <c r="K472" s="89"/>
      <c r="L472" s="89"/>
    </row>
    <row r="473" spans="1:12" hidden="1" x14ac:dyDescent="0.25">
      <c r="A473" s="92"/>
      <c r="B473" s="29"/>
      <c r="C473" s="97"/>
      <c r="D473" s="29"/>
      <c r="E473" s="90"/>
      <c r="F473" s="87"/>
      <c r="G473" s="96"/>
      <c r="H473" s="97"/>
      <c r="I473" s="29"/>
      <c r="J473" s="29"/>
      <c r="K473" s="89"/>
      <c r="L473" s="89"/>
    </row>
    <row r="474" spans="1:12" hidden="1" x14ac:dyDescent="0.25">
      <c r="A474" s="92"/>
      <c r="B474" s="93"/>
      <c r="C474" s="89"/>
      <c r="D474" s="94"/>
      <c r="E474" s="95"/>
      <c r="F474" s="96"/>
      <c r="G474" s="96"/>
      <c r="H474" s="89"/>
      <c r="I474" s="97"/>
      <c r="J474" s="29"/>
      <c r="K474" s="89"/>
      <c r="L474" s="89"/>
    </row>
    <row r="475" spans="1:12" hidden="1" x14ac:dyDescent="0.25">
      <c r="A475" s="92"/>
      <c r="B475" s="93"/>
      <c r="C475" s="89"/>
      <c r="D475" s="94"/>
      <c r="E475" s="95"/>
      <c r="F475" s="96"/>
      <c r="G475" s="96"/>
      <c r="H475" s="89"/>
      <c r="I475" s="97"/>
      <c r="J475" s="29"/>
      <c r="K475" s="89"/>
      <c r="L475" s="89"/>
    </row>
    <row r="476" spans="1:12" hidden="1" x14ac:dyDescent="0.25">
      <c r="A476" s="92"/>
      <c r="B476" s="93"/>
      <c r="C476" s="89"/>
      <c r="D476" s="94"/>
      <c r="E476" s="95"/>
      <c r="F476" s="96"/>
      <c r="G476" s="96"/>
      <c r="H476" s="89"/>
      <c r="I476" s="97"/>
      <c r="J476" s="29"/>
      <c r="K476" s="89"/>
      <c r="L476" s="89"/>
    </row>
    <row r="477" spans="1:12" hidden="1" x14ac:dyDescent="0.25">
      <c r="A477" s="92"/>
      <c r="B477" s="93"/>
      <c r="C477" s="89"/>
      <c r="D477" s="94"/>
      <c r="E477" s="95"/>
      <c r="F477" s="96"/>
      <c r="G477" s="96"/>
      <c r="H477" s="89"/>
      <c r="I477" s="97"/>
      <c r="J477" s="29"/>
      <c r="K477" s="89"/>
      <c r="L477" s="89"/>
    </row>
    <row r="478" spans="1:12" hidden="1" x14ac:dyDescent="0.25">
      <c r="A478" s="92"/>
      <c r="B478" s="93"/>
      <c r="C478" s="89"/>
      <c r="D478" s="94"/>
      <c r="E478" s="95"/>
      <c r="F478" s="96"/>
      <c r="G478" s="96"/>
      <c r="H478" s="89"/>
      <c r="I478" s="97"/>
      <c r="J478" s="29"/>
      <c r="K478" s="89"/>
      <c r="L478" s="89"/>
    </row>
    <row r="479" spans="1:12" hidden="1" x14ac:dyDescent="0.25">
      <c r="A479" s="92"/>
      <c r="B479" s="93"/>
      <c r="C479" s="89"/>
      <c r="D479" s="94"/>
      <c r="E479" s="95"/>
      <c r="F479" s="96"/>
      <c r="G479" s="96"/>
      <c r="H479" s="89"/>
      <c r="I479" s="97"/>
      <c r="J479" s="29"/>
      <c r="K479" s="89"/>
      <c r="L479" s="89"/>
    </row>
    <row r="480" spans="1:12" hidden="1" x14ac:dyDescent="0.25">
      <c r="A480" s="92"/>
      <c r="B480" s="93"/>
      <c r="C480" s="89"/>
      <c r="D480" s="94"/>
      <c r="E480" s="95"/>
      <c r="F480" s="96"/>
      <c r="G480" s="96"/>
      <c r="H480" s="89"/>
      <c r="I480" s="97"/>
      <c r="J480" s="29"/>
      <c r="K480" s="89"/>
      <c r="L480" s="89"/>
    </row>
    <row r="481" spans="1:12" hidden="1" x14ac:dyDescent="0.25">
      <c r="A481" s="92"/>
      <c r="B481" s="93"/>
      <c r="C481" s="89"/>
      <c r="D481" s="94"/>
      <c r="E481" s="95"/>
      <c r="F481" s="96"/>
      <c r="G481" s="96"/>
      <c r="H481" s="89"/>
      <c r="I481" s="97"/>
      <c r="J481" s="29"/>
      <c r="K481" s="89"/>
      <c r="L481" s="89"/>
    </row>
    <row r="482" spans="1:12" hidden="1" x14ac:dyDescent="0.25">
      <c r="A482" s="92"/>
      <c r="B482" s="29"/>
      <c r="C482" s="29"/>
      <c r="D482" s="29"/>
      <c r="E482" s="87"/>
      <c r="F482" s="87"/>
      <c r="G482" s="96"/>
      <c r="H482" s="29"/>
      <c r="I482" s="29"/>
      <c r="J482" s="29"/>
      <c r="K482" s="89"/>
      <c r="L482" s="29"/>
    </row>
    <row r="483" spans="1:12" hidden="1" x14ac:dyDescent="0.25">
      <c r="A483" s="92"/>
      <c r="B483" s="29"/>
      <c r="C483" s="29"/>
      <c r="D483" s="29"/>
      <c r="E483" s="87"/>
      <c r="F483" s="87"/>
      <c r="G483" s="96"/>
      <c r="H483" s="29"/>
      <c r="I483" s="29"/>
      <c r="J483" s="29"/>
      <c r="K483" s="89"/>
      <c r="L483" s="29"/>
    </row>
    <row r="484" spans="1:12" hidden="1" x14ac:dyDescent="0.25">
      <c r="A484" s="92"/>
      <c r="B484" s="29"/>
      <c r="C484" s="29"/>
      <c r="D484" s="29"/>
      <c r="E484" s="87"/>
      <c r="F484" s="87"/>
      <c r="G484" s="96"/>
      <c r="H484" s="29"/>
      <c r="I484" s="29"/>
      <c r="J484" s="29"/>
      <c r="K484" s="89"/>
      <c r="L484" s="29"/>
    </row>
    <row r="485" spans="1:12" hidden="1" x14ac:dyDescent="0.25">
      <c r="A485" s="92"/>
      <c r="B485" s="89"/>
      <c r="C485" s="89"/>
      <c r="D485" s="89"/>
      <c r="E485" s="87"/>
      <c r="F485" s="96"/>
      <c r="G485" s="96"/>
      <c r="H485" s="89"/>
      <c r="I485" s="29"/>
      <c r="J485" s="29"/>
      <c r="K485" s="89"/>
      <c r="L485" s="29"/>
    </row>
    <row r="486" spans="1:12" hidden="1" x14ac:dyDescent="0.25">
      <c r="A486" s="92"/>
      <c r="B486" s="89"/>
      <c r="C486" s="89"/>
      <c r="D486" s="89"/>
      <c r="E486" s="87"/>
      <c r="F486" s="96"/>
      <c r="G486" s="96"/>
      <c r="H486" s="89"/>
      <c r="I486" s="29"/>
      <c r="J486" s="29"/>
      <c r="K486" s="89"/>
      <c r="L486" s="29"/>
    </row>
    <row r="487" spans="1:12" hidden="1" x14ac:dyDescent="0.25">
      <c r="A487" s="92"/>
      <c r="B487" s="29"/>
      <c r="C487" s="29"/>
      <c r="D487" s="29"/>
      <c r="E487" s="87"/>
      <c r="F487" s="87"/>
      <c r="G487" s="96"/>
      <c r="H487" s="29"/>
      <c r="I487" s="29"/>
      <c r="J487" s="29"/>
      <c r="K487" s="89"/>
      <c r="L487" s="29"/>
    </row>
    <row r="488" spans="1:12" hidden="1" x14ac:dyDescent="0.25">
      <c r="A488" s="92"/>
      <c r="B488" s="29"/>
      <c r="C488" s="29"/>
      <c r="D488" s="29"/>
      <c r="E488" s="87"/>
      <c r="F488" s="87"/>
      <c r="G488" s="96"/>
      <c r="H488" s="29"/>
      <c r="I488" s="29"/>
      <c r="J488" s="29"/>
      <c r="K488" s="89"/>
      <c r="L488" s="29"/>
    </row>
    <row r="489" spans="1:12" hidden="1" x14ac:dyDescent="0.25">
      <c r="A489" s="92"/>
      <c r="B489" s="29"/>
      <c r="C489" s="29"/>
      <c r="D489" s="29"/>
      <c r="E489" s="87"/>
      <c r="F489" s="87"/>
      <c r="G489" s="96"/>
      <c r="H489" s="29"/>
      <c r="I489" s="29"/>
      <c r="J489" s="29"/>
      <c r="K489" s="89"/>
      <c r="L489" s="29"/>
    </row>
    <row r="490" spans="1:12" hidden="1" x14ac:dyDescent="0.25">
      <c r="A490" s="92"/>
      <c r="B490" s="29"/>
      <c r="C490" s="29"/>
      <c r="D490" s="29"/>
      <c r="E490" s="87"/>
      <c r="F490" s="87"/>
      <c r="G490" s="96"/>
      <c r="H490" s="29"/>
      <c r="I490" s="29"/>
      <c r="J490" s="29"/>
      <c r="K490" s="89"/>
      <c r="L490" s="29"/>
    </row>
    <row r="491" spans="1:12" hidden="1" x14ac:dyDescent="0.25">
      <c r="A491" s="92"/>
      <c r="B491" s="89"/>
      <c r="C491" s="89"/>
      <c r="D491" s="89"/>
      <c r="E491" s="96"/>
      <c r="F491" s="96"/>
      <c r="G491" s="96"/>
      <c r="H491" s="89"/>
      <c r="I491" s="89"/>
      <c r="J491" s="29"/>
      <c r="K491" s="89"/>
      <c r="L491" s="89"/>
    </row>
    <row r="492" spans="1:12" s="77" customFormat="1" hidden="1" x14ac:dyDescent="0.25">
      <c r="A492" s="92"/>
      <c r="B492" s="89"/>
      <c r="C492" s="89"/>
      <c r="D492" s="89"/>
      <c r="E492" s="96"/>
      <c r="F492" s="96"/>
      <c r="G492" s="96"/>
      <c r="H492" s="89"/>
      <c r="I492" s="89"/>
      <c r="J492" s="29"/>
      <c r="K492" s="89"/>
      <c r="L492" s="89"/>
    </row>
    <row r="493" spans="1:12" hidden="1" x14ac:dyDescent="0.25">
      <c r="A493" s="92"/>
      <c r="B493" s="89"/>
      <c r="C493" s="89"/>
      <c r="D493" s="89"/>
      <c r="E493" s="96"/>
      <c r="F493" s="96"/>
      <c r="G493" s="96"/>
      <c r="H493" s="89"/>
      <c r="I493" s="89"/>
      <c r="J493" s="29"/>
      <c r="K493" s="89"/>
      <c r="L493" s="89"/>
    </row>
    <row r="494" spans="1:12" hidden="1" x14ac:dyDescent="0.25">
      <c r="A494" s="92"/>
      <c r="B494" s="89"/>
      <c r="C494" s="89"/>
      <c r="D494" s="89"/>
      <c r="E494" s="96"/>
      <c r="F494" s="96"/>
      <c r="G494" s="96"/>
      <c r="H494" s="89"/>
      <c r="I494" s="89"/>
      <c r="J494" s="29"/>
      <c r="K494" s="89"/>
      <c r="L494" s="89"/>
    </row>
    <row r="495" spans="1:12" hidden="1" x14ac:dyDescent="0.25">
      <c r="A495" s="92"/>
      <c r="B495" s="89"/>
      <c r="C495" s="89"/>
      <c r="D495" s="89"/>
      <c r="E495" s="96"/>
      <c r="F495" s="96"/>
      <c r="G495" s="96"/>
      <c r="H495" s="89"/>
      <c r="I495" s="89"/>
      <c r="J495" s="29"/>
      <c r="K495" s="89"/>
      <c r="L495" s="89"/>
    </row>
    <row r="496" spans="1:12" hidden="1" x14ac:dyDescent="0.25">
      <c r="A496" s="92"/>
      <c r="B496" s="89"/>
      <c r="C496" s="89"/>
      <c r="D496" s="89"/>
      <c r="E496" s="96"/>
      <c r="F496" s="96"/>
      <c r="G496" s="96"/>
      <c r="H496" s="89"/>
      <c r="I496" s="89"/>
      <c r="J496" s="29"/>
      <c r="K496" s="89"/>
      <c r="L496" s="89"/>
    </row>
    <row r="497" spans="1:12" hidden="1" x14ac:dyDescent="0.25">
      <c r="A497" s="92"/>
      <c r="B497" s="89"/>
      <c r="C497" s="89"/>
      <c r="D497" s="89"/>
      <c r="E497" s="96"/>
      <c r="F497" s="96"/>
      <c r="G497" s="96"/>
      <c r="H497" s="89"/>
      <c r="I497" s="89"/>
      <c r="J497" s="29"/>
      <c r="K497" s="89"/>
      <c r="L497" s="89"/>
    </row>
    <row r="498" spans="1:12" hidden="1" x14ac:dyDescent="0.25">
      <c r="A498" s="92"/>
      <c r="B498" s="93"/>
      <c r="C498" s="89"/>
      <c r="D498" s="94"/>
      <c r="E498" s="95"/>
      <c r="F498" s="96"/>
      <c r="G498" s="96"/>
      <c r="H498" s="89"/>
      <c r="I498" s="97"/>
      <c r="J498" s="29"/>
      <c r="K498" s="89"/>
      <c r="L498" s="89"/>
    </row>
    <row r="499" spans="1:12" hidden="1" x14ac:dyDescent="0.25">
      <c r="A499" s="92"/>
      <c r="B499" s="93"/>
      <c r="C499" s="89"/>
      <c r="D499" s="94"/>
      <c r="E499" s="95"/>
      <c r="F499" s="96"/>
      <c r="G499" s="96"/>
      <c r="H499" s="89"/>
      <c r="I499" s="97"/>
      <c r="J499" s="29"/>
      <c r="K499" s="89"/>
      <c r="L499" s="89"/>
    </row>
    <row r="500" spans="1:12" hidden="1" x14ac:dyDescent="0.25">
      <c r="A500" s="92"/>
      <c r="B500" s="93"/>
      <c r="C500" s="89"/>
      <c r="D500" s="94"/>
      <c r="E500" s="95"/>
      <c r="F500" s="96"/>
      <c r="G500" s="96"/>
      <c r="H500" s="89"/>
      <c r="I500" s="97"/>
      <c r="J500" s="29"/>
      <c r="K500" s="89"/>
      <c r="L500" s="89"/>
    </row>
    <row r="501" spans="1:12" hidden="1" x14ac:dyDescent="0.25">
      <c r="A501" s="92"/>
      <c r="B501" s="93"/>
      <c r="C501" s="89"/>
      <c r="D501" s="94"/>
      <c r="E501" s="95"/>
      <c r="F501" s="96"/>
      <c r="G501" s="96"/>
      <c r="H501" s="89"/>
      <c r="I501" s="97"/>
      <c r="J501" s="29"/>
      <c r="K501" s="89"/>
      <c r="L501" s="89"/>
    </row>
    <row r="502" spans="1:12" hidden="1" x14ac:dyDescent="0.25">
      <c r="A502" s="92"/>
      <c r="B502" s="93"/>
      <c r="C502" s="89"/>
      <c r="D502" s="94"/>
      <c r="E502" s="95"/>
      <c r="F502" s="96"/>
      <c r="G502" s="96"/>
      <c r="H502" s="89"/>
      <c r="I502" s="97"/>
      <c r="J502" s="29"/>
      <c r="K502" s="89"/>
      <c r="L502" s="89"/>
    </row>
    <row r="503" spans="1:12" x14ac:dyDescent="0.25">
      <c r="A503" s="85">
        <v>43170</v>
      </c>
      <c r="B503" s="78" t="s">
        <v>243</v>
      </c>
      <c r="C503" s="79" t="s">
        <v>79</v>
      </c>
      <c r="D503" s="80" t="s">
        <v>22</v>
      </c>
      <c r="E503" s="91">
        <v>30000</v>
      </c>
      <c r="F503" s="82"/>
      <c r="G503" s="96"/>
      <c r="H503" s="79" t="s">
        <v>23</v>
      </c>
      <c r="I503" s="81" t="s">
        <v>38</v>
      </c>
      <c r="J503" s="81"/>
      <c r="K503" s="79" t="s">
        <v>25</v>
      </c>
      <c r="L503" s="79" t="s">
        <v>34</v>
      </c>
    </row>
    <row r="504" spans="1:12" hidden="1" x14ac:dyDescent="0.25">
      <c r="A504" s="92"/>
      <c r="B504" s="29"/>
      <c r="C504" s="29"/>
      <c r="D504" s="29"/>
      <c r="E504" s="87"/>
      <c r="F504" s="87"/>
      <c r="G504" s="96"/>
      <c r="H504" s="29"/>
      <c r="I504" s="29"/>
      <c r="J504" s="29"/>
      <c r="K504" s="89"/>
      <c r="L504" s="29"/>
    </row>
    <row r="505" spans="1:12" hidden="1" x14ac:dyDescent="0.25">
      <c r="A505" s="92"/>
      <c r="B505" s="29"/>
      <c r="C505" s="29"/>
      <c r="D505" s="29"/>
      <c r="E505" s="87"/>
      <c r="F505" s="87"/>
      <c r="G505" s="96"/>
      <c r="H505" s="29"/>
      <c r="I505" s="29"/>
      <c r="J505" s="29"/>
      <c r="K505" s="89"/>
      <c r="L505" s="29"/>
    </row>
    <row r="506" spans="1:12" hidden="1" x14ac:dyDescent="0.25">
      <c r="A506" s="92"/>
      <c r="B506" s="89"/>
      <c r="C506" s="89"/>
      <c r="D506" s="89"/>
      <c r="E506" s="87"/>
      <c r="F506" s="96"/>
      <c r="G506" s="96"/>
      <c r="H506" s="89"/>
      <c r="I506" s="29"/>
      <c r="J506" s="29"/>
      <c r="K506" s="89"/>
      <c r="L506" s="29"/>
    </row>
    <row r="507" spans="1:12" hidden="1" x14ac:dyDescent="0.25">
      <c r="A507" s="92"/>
      <c r="B507" s="89"/>
      <c r="C507" s="89"/>
      <c r="D507" s="89"/>
      <c r="E507" s="87"/>
      <c r="F507" s="96"/>
      <c r="G507" s="96"/>
      <c r="H507" s="89"/>
      <c r="I507" s="29"/>
      <c r="J507" s="29"/>
      <c r="K507" s="89"/>
      <c r="L507" s="29"/>
    </row>
    <row r="508" spans="1:12" hidden="1" x14ac:dyDescent="0.25">
      <c r="A508" s="92"/>
      <c r="B508" s="89"/>
      <c r="C508" s="89"/>
      <c r="D508" s="89"/>
      <c r="E508" s="87"/>
      <c r="F508" s="96"/>
      <c r="G508" s="96"/>
      <c r="H508" s="89"/>
      <c r="I508" s="29"/>
      <c r="J508" s="29"/>
      <c r="K508" s="89"/>
      <c r="L508" s="29"/>
    </row>
    <row r="509" spans="1:12" s="77" customFormat="1" hidden="1" x14ac:dyDescent="0.25">
      <c r="A509" s="92"/>
      <c r="B509" s="89"/>
      <c r="C509" s="89"/>
      <c r="D509" s="89"/>
      <c r="E509" s="87"/>
      <c r="F509" s="96"/>
      <c r="G509" s="96"/>
      <c r="H509" s="89"/>
      <c r="I509" s="29"/>
      <c r="J509" s="29"/>
      <c r="K509" s="89"/>
      <c r="L509" s="29"/>
    </row>
    <row r="510" spans="1:12" hidden="1" x14ac:dyDescent="0.25">
      <c r="A510" s="92"/>
      <c r="B510" s="89"/>
      <c r="C510" s="89"/>
      <c r="D510" s="89"/>
      <c r="E510" s="87"/>
      <c r="F510" s="96"/>
      <c r="G510" s="96"/>
      <c r="H510" s="89"/>
      <c r="I510" s="29"/>
      <c r="J510" s="29"/>
      <c r="K510" s="89"/>
      <c r="L510" s="29"/>
    </row>
    <row r="511" spans="1:12" hidden="1" x14ac:dyDescent="0.25">
      <c r="A511" s="92"/>
      <c r="B511" s="89"/>
      <c r="C511" s="89"/>
      <c r="D511" s="89"/>
      <c r="E511" s="87"/>
      <c r="F511" s="96"/>
      <c r="G511" s="96"/>
      <c r="H511" s="89"/>
      <c r="I511" s="29"/>
      <c r="J511" s="29"/>
      <c r="K511" s="89"/>
      <c r="L511" s="29"/>
    </row>
    <row r="512" spans="1:12" x14ac:dyDescent="0.25">
      <c r="A512" s="85">
        <v>43170</v>
      </c>
      <c r="B512" s="78" t="s">
        <v>243</v>
      </c>
      <c r="C512" s="79" t="s">
        <v>58</v>
      </c>
      <c r="D512" s="79" t="s">
        <v>163</v>
      </c>
      <c r="E512" s="82">
        <v>75000</v>
      </c>
      <c r="F512" s="82"/>
      <c r="G512" s="96"/>
      <c r="H512" s="79" t="s">
        <v>164</v>
      </c>
      <c r="I512" s="83" t="s">
        <v>165</v>
      </c>
      <c r="J512" s="83"/>
      <c r="K512" s="79" t="s">
        <v>25</v>
      </c>
      <c r="L512" s="79" t="s">
        <v>34</v>
      </c>
    </row>
    <row r="513" spans="1:12" x14ac:dyDescent="0.25">
      <c r="A513" s="85">
        <v>43170</v>
      </c>
      <c r="B513" s="78" t="s">
        <v>243</v>
      </c>
      <c r="C513" s="83" t="s">
        <v>58</v>
      </c>
      <c r="D513" s="83" t="s">
        <v>22</v>
      </c>
      <c r="E513" s="84">
        <v>75000</v>
      </c>
      <c r="F513" s="84"/>
      <c r="G513" s="96"/>
      <c r="H513" s="83" t="s">
        <v>244</v>
      </c>
      <c r="I513" s="83" t="s">
        <v>165</v>
      </c>
      <c r="J513" s="83"/>
      <c r="K513" s="79" t="s">
        <v>25</v>
      </c>
      <c r="L513" s="79" t="s">
        <v>34</v>
      </c>
    </row>
    <row r="514" spans="1:12" hidden="1" x14ac:dyDescent="0.25">
      <c r="A514" s="92"/>
      <c r="B514" s="29"/>
      <c r="C514" s="29"/>
      <c r="D514" s="29"/>
      <c r="E514" s="87"/>
      <c r="F514" s="87"/>
      <c r="G514" s="96"/>
      <c r="H514" s="29"/>
      <c r="I514" s="29"/>
      <c r="J514" s="29"/>
      <c r="K514" s="89"/>
      <c r="L514" s="29"/>
    </row>
    <row r="515" spans="1:12" hidden="1" x14ac:dyDescent="0.25">
      <c r="A515" s="92"/>
      <c r="B515" s="29"/>
      <c r="C515" s="29"/>
      <c r="D515" s="29"/>
      <c r="E515" s="87"/>
      <c r="F515" s="87"/>
      <c r="G515" s="96"/>
      <c r="H515" s="29"/>
      <c r="I515" s="29"/>
      <c r="J515" s="29"/>
      <c r="K515" s="89"/>
      <c r="L515" s="29"/>
    </row>
    <row r="516" spans="1:12" hidden="1" x14ac:dyDescent="0.25">
      <c r="A516" s="92"/>
      <c r="B516" s="29"/>
      <c r="C516" s="29"/>
      <c r="D516" s="29"/>
      <c r="E516" s="87"/>
      <c r="F516" s="87"/>
      <c r="G516" s="96"/>
      <c r="H516" s="29"/>
      <c r="I516" s="29"/>
      <c r="J516" s="29"/>
      <c r="K516" s="89"/>
      <c r="L516" s="29"/>
    </row>
    <row r="517" spans="1:12" hidden="1" x14ac:dyDescent="0.25">
      <c r="A517" s="92"/>
      <c r="B517" s="29"/>
      <c r="C517" s="29"/>
      <c r="D517" s="29"/>
      <c r="E517" s="87"/>
      <c r="F517" s="87"/>
      <c r="G517" s="96"/>
      <c r="H517" s="29"/>
      <c r="I517" s="29"/>
      <c r="J517" s="29"/>
      <c r="K517" s="89"/>
      <c r="L517" s="29"/>
    </row>
    <row r="518" spans="1:12" hidden="1" x14ac:dyDescent="0.25">
      <c r="A518" s="92"/>
      <c r="B518" s="29"/>
      <c r="C518" s="29"/>
      <c r="D518" s="29"/>
      <c r="E518" s="87"/>
      <c r="F518" s="87"/>
      <c r="G518" s="96"/>
      <c r="H518" s="29"/>
      <c r="I518" s="29"/>
      <c r="J518" s="29"/>
      <c r="K518" s="89"/>
      <c r="L518" s="29"/>
    </row>
    <row r="519" spans="1:12" hidden="1" x14ac:dyDescent="0.25">
      <c r="A519" s="92"/>
      <c r="B519" s="29"/>
      <c r="C519" s="29"/>
      <c r="D519" s="29"/>
      <c r="E519" s="87"/>
      <c r="F519" s="87"/>
      <c r="G519" s="96"/>
      <c r="H519" s="29"/>
      <c r="I519" s="29"/>
      <c r="J519" s="29"/>
      <c r="K519" s="89"/>
      <c r="L519" s="29"/>
    </row>
    <row r="520" spans="1:12" hidden="1" x14ac:dyDescent="0.25">
      <c r="A520" s="92"/>
      <c r="B520" s="89"/>
      <c r="C520" s="89"/>
      <c r="D520" s="89"/>
      <c r="E520" s="96"/>
      <c r="F520" s="96"/>
      <c r="G520" s="96"/>
      <c r="H520" s="89"/>
      <c r="I520" s="89"/>
      <c r="J520" s="29"/>
      <c r="K520" s="89"/>
      <c r="L520" s="89"/>
    </row>
    <row r="521" spans="1:12" hidden="1" x14ac:dyDescent="0.25">
      <c r="A521" s="92"/>
      <c r="B521" s="89"/>
      <c r="C521" s="89"/>
      <c r="D521" s="89"/>
      <c r="E521" s="96"/>
      <c r="F521" s="96"/>
      <c r="G521" s="96"/>
      <c r="H521" s="89"/>
      <c r="I521" s="89"/>
      <c r="J521" s="29"/>
      <c r="K521" s="89"/>
      <c r="L521" s="89"/>
    </row>
    <row r="522" spans="1:12" hidden="1" x14ac:dyDescent="0.25">
      <c r="A522" s="92"/>
      <c r="B522" s="89"/>
      <c r="C522" s="89"/>
      <c r="D522" s="89"/>
      <c r="E522" s="96"/>
      <c r="F522" s="96"/>
      <c r="G522" s="96"/>
      <c r="H522" s="89"/>
      <c r="I522" s="89"/>
      <c r="J522" s="29"/>
      <c r="K522" s="89"/>
      <c r="L522" s="89"/>
    </row>
    <row r="523" spans="1:12" x14ac:dyDescent="0.25">
      <c r="A523" s="85">
        <v>43170</v>
      </c>
      <c r="B523" s="79" t="s">
        <v>282</v>
      </c>
      <c r="C523" s="79" t="s">
        <v>79</v>
      </c>
      <c r="D523" s="79" t="s">
        <v>22</v>
      </c>
      <c r="E523" s="82"/>
      <c r="F523" s="82">
        <v>75000</v>
      </c>
      <c r="G523" s="96"/>
      <c r="H523" s="79" t="s">
        <v>98</v>
      </c>
      <c r="I523" s="79" t="s">
        <v>165</v>
      </c>
      <c r="J523" s="79"/>
      <c r="K523" s="79" t="s">
        <v>25</v>
      </c>
      <c r="L523" s="79" t="s">
        <v>34</v>
      </c>
    </row>
    <row r="524" spans="1:12" x14ac:dyDescent="0.25">
      <c r="A524" s="85">
        <v>43170</v>
      </c>
      <c r="B524" s="79" t="s">
        <v>659</v>
      </c>
      <c r="C524" s="79" t="s">
        <v>79</v>
      </c>
      <c r="D524" s="79" t="s">
        <v>22</v>
      </c>
      <c r="E524" s="82"/>
      <c r="F524" s="82">
        <v>75000</v>
      </c>
      <c r="G524" s="96"/>
      <c r="H524" s="79" t="s">
        <v>98</v>
      </c>
      <c r="I524" s="79" t="s">
        <v>165</v>
      </c>
      <c r="J524" s="79"/>
      <c r="K524" s="79" t="s">
        <v>25</v>
      </c>
      <c r="L524" s="79" t="s">
        <v>34</v>
      </c>
    </row>
    <row r="525" spans="1:12" s="77" customFormat="1" x14ac:dyDescent="0.25">
      <c r="A525" s="85">
        <v>43170</v>
      </c>
      <c r="B525" s="79" t="s">
        <v>23</v>
      </c>
      <c r="C525" s="79" t="s">
        <v>79</v>
      </c>
      <c r="D525" s="79" t="s">
        <v>22</v>
      </c>
      <c r="E525" s="82"/>
      <c r="F525" s="82">
        <v>30000</v>
      </c>
      <c r="G525" s="96"/>
      <c r="H525" s="79" t="s">
        <v>98</v>
      </c>
      <c r="I525" s="79" t="s">
        <v>165</v>
      </c>
      <c r="J525" s="79"/>
      <c r="K525" s="79" t="s">
        <v>25</v>
      </c>
      <c r="L525" s="79" t="s">
        <v>34</v>
      </c>
    </row>
    <row r="526" spans="1:12" hidden="1" x14ac:dyDescent="0.25">
      <c r="A526" s="92"/>
      <c r="B526" s="89"/>
      <c r="C526" s="89"/>
      <c r="D526" s="89"/>
      <c r="E526" s="96"/>
      <c r="F526" s="96"/>
      <c r="G526" s="96"/>
      <c r="H526" s="89"/>
      <c r="I526" s="89"/>
      <c r="J526" s="29"/>
      <c r="K526" s="89"/>
      <c r="L526" s="89"/>
    </row>
    <row r="527" spans="1:12" hidden="1" x14ac:dyDescent="0.25">
      <c r="A527" s="92"/>
      <c r="B527" s="89"/>
      <c r="C527" s="89"/>
      <c r="D527" s="89"/>
      <c r="E527" s="96"/>
      <c r="F527" s="96"/>
      <c r="G527" s="96"/>
      <c r="H527" s="89"/>
      <c r="I527" s="89"/>
      <c r="J527" s="29"/>
      <c r="K527" s="89"/>
      <c r="L527" s="89"/>
    </row>
    <row r="528" spans="1:12" hidden="1" x14ac:dyDescent="0.25">
      <c r="A528" s="92"/>
      <c r="B528" s="89"/>
      <c r="C528" s="89"/>
      <c r="D528" s="89"/>
      <c r="E528" s="87"/>
      <c r="F528" s="96"/>
      <c r="G528" s="96"/>
      <c r="H528" s="89"/>
      <c r="I528" s="29"/>
      <c r="J528" s="29"/>
      <c r="K528" s="89"/>
      <c r="L528" s="29"/>
    </row>
    <row r="529" spans="1:12" hidden="1" x14ac:dyDescent="0.25">
      <c r="A529" s="92"/>
      <c r="B529" s="89"/>
      <c r="C529" s="89"/>
      <c r="D529" s="89"/>
      <c r="E529" s="87"/>
      <c r="F529" s="96"/>
      <c r="G529" s="96"/>
      <c r="H529" s="89"/>
      <c r="I529" s="29"/>
      <c r="J529" s="29"/>
      <c r="K529" s="89"/>
      <c r="L529" s="29"/>
    </row>
    <row r="530" spans="1:12" hidden="1" x14ac:dyDescent="0.25">
      <c r="A530" s="92"/>
      <c r="B530" s="89"/>
      <c r="C530" s="89"/>
      <c r="D530" s="89"/>
      <c r="E530" s="87"/>
      <c r="F530" s="96"/>
      <c r="G530" s="96"/>
      <c r="H530" s="89"/>
      <c r="I530" s="29"/>
      <c r="J530" s="29"/>
      <c r="K530" s="89"/>
      <c r="L530" s="29"/>
    </row>
    <row r="531" spans="1:12" hidden="1" x14ac:dyDescent="0.25">
      <c r="A531" s="92"/>
      <c r="B531" s="89"/>
      <c r="C531" s="89"/>
      <c r="D531" s="89"/>
      <c r="E531" s="87"/>
      <c r="F531" s="96"/>
      <c r="G531" s="96"/>
      <c r="H531" s="89"/>
      <c r="I531" s="29"/>
      <c r="J531" s="29"/>
      <c r="K531" s="89"/>
      <c r="L531" s="29"/>
    </row>
    <row r="532" spans="1:12" hidden="1" x14ac:dyDescent="0.25">
      <c r="A532" s="92"/>
      <c r="B532" s="89"/>
      <c r="C532" s="89"/>
      <c r="D532" s="89"/>
      <c r="E532" s="87"/>
      <c r="F532" s="96"/>
      <c r="G532" s="96"/>
      <c r="H532" s="89"/>
      <c r="I532" s="29"/>
      <c r="J532" s="29"/>
      <c r="K532" s="89"/>
      <c r="L532" s="29"/>
    </row>
    <row r="533" spans="1:12" hidden="1" x14ac:dyDescent="0.25">
      <c r="A533" s="92"/>
      <c r="B533" s="89"/>
      <c r="C533" s="89"/>
      <c r="D533" s="89"/>
      <c r="E533" s="87"/>
      <c r="F533" s="96"/>
      <c r="G533" s="96"/>
      <c r="H533" s="89"/>
      <c r="I533" s="29"/>
      <c r="J533" s="29"/>
      <c r="K533" s="89"/>
      <c r="L533" s="29"/>
    </row>
    <row r="534" spans="1:12" hidden="1" x14ac:dyDescent="0.25">
      <c r="A534" s="92"/>
      <c r="B534" s="89"/>
      <c r="C534" s="89"/>
      <c r="D534" s="89"/>
      <c r="E534" s="87"/>
      <c r="F534" s="96"/>
      <c r="G534" s="96"/>
      <c r="H534" s="89"/>
      <c r="I534" s="29"/>
      <c r="J534" s="29"/>
      <c r="K534" s="89"/>
      <c r="L534" s="29"/>
    </row>
    <row r="535" spans="1:12" hidden="1" x14ac:dyDescent="0.25">
      <c r="A535" s="92"/>
      <c r="B535" s="29"/>
      <c r="C535" s="29"/>
      <c r="D535" s="29"/>
      <c r="E535" s="87"/>
      <c r="F535" s="87"/>
      <c r="G535" s="96"/>
      <c r="H535" s="29"/>
      <c r="I535" s="29"/>
      <c r="J535" s="29"/>
      <c r="K535" s="89"/>
      <c r="L535" s="89"/>
    </row>
    <row r="536" spans="1:12" hidden="1" x14ac:dyDescent="0.25">
      <c r="A536" s="92"/>
      <c r="B536" s="29"/>
      <c r="C536" s="29"/>
      <c r="D536" s="29"/>
      <c r="E536" s="87"/>
      <c r="F536" s="87"/>
      <c r="G536" s="96"/>
      <c r="H536" s="29"/>
      <c r="I536" s="29"/>
      <c r="J536" s="29"/>
      <c r="K536" s="89"/>
      <c r="L536" s="89"/>
    </row>
    <row r="537" spans="1:12" hidden="1" x14ac:dyDescent="0.25">
      <c r="A537" s="92"/>
      <c r="B537" s="29"/>
      <c r="C537" s="29"/>
      <c r="D537" s="29"/>
      <c r="E537" s="87"/>
      <c r="F537" s="87"/>
      <c r="G537" s="96"/>
      <c r="H537" s="29"/>
      <c r="I537" s="29"/>
      <c r="J537" s="29"/>
      <c r="K537" s="89"/>
      <c r="L537" s="89"/>
    </row>
    <row r="538" spans="1:12" hidden="1" x14ac:dyDescent="0.25">
      <c r="A538" s="92"/>
      <c r="B538" s="29"/>
      <c r="C538" s="29"/>
      <c r="D538" s="29"/>
      <c r="E538" s="87"/>
      <c r="F538" s="87"/>
      <c r="G538" s="96"/>
      <c r="H538" s="29"/>
      <c r="I538" s="29"/>
      <c r="J538" s="29"/>
      <c r="K538" s="89"/>
      <c r="L538" s="89"/>
    </row>
    <row r="539" spans="1:12" x14ac:dyDescent="0.25">
      <c r="A539" s="85">
        <v>43171</v>
      </c>
      <c r="B539" s="83" t="s">
        <v>251</v>
      </c>
      <c r="C539" s="83" t="s">
        <v>58</v>
      </c>
      <c r="D539" s="83" t="s">
        <v>22</v>
      </c>
      <c r="E539" s="84"/>
      <c r="F539" s="84">
        <v>110000</v>
      </c>
      <c r="G539" s="96"/>
      <c r="H539" s="83" t="s">
        <v>109</v>
      </c>
      <c r="I539" s="83">
        <v>24</v>
      </c>
      <c r="J539" s="83"/>
      <c r="K539" s="79" t="s">
        <v>25</v>
      </c>
      <c r="L539" s="79" t="s">
        <v>34</v>
      </c>
    </row>
    <row r="540" spans="1:12" hidden="1" x14ac:dyDescent="0.25">
      <c r="A540" s="92"/>
      <c r="B540" s="29"/>
      <c r="C540" s="29"/>
      <c r="D540" s="29"/>
      <c r="E540" s="87"/>
      <c r="F540" s="87"/>
      <c r="G540" s="96"/>
      <c r="H540" s="29"/>
      <c r="I540" s="29"/>
      <c r="J540" s="29"/>
      <c r="K540" s="89"/>
      <c r="L540" s="29"/>
    </row>
    <row r="541" spans="1:12" hidden="1" x14ac:dyDescent="0.25">
      <c r="A541" s="92"/>
      <c r="B541" s="29"/>
      <c r="C541" s="29"/>
      <c r="D541" s="29"/>
      <c r="E541" s="87"/>
      <c r="F541" s="87"/>
      <c r="G541" s="96"/>
      <c r="H541" s="29"/>
      <c r="I541" s="29"/>
      <c r="J541" s="29"/>
      <c r="K541" s="89"/>
      <c r="L541" s="29"/>
    </row>
    <row r="542" spans="1:12" hidden="1" x14ac:dyDescent="0.25">
      <c r="A542" s="92"/>
      <c r="B542" s="29"/>
      <c r="C542" s="29"/>
      <c r="D542" s="29"/>
      <c r="E542" s="87"/>
      <c r="F542" s="87"/>
      <c r="G542" s="96"/>
      <c r="H542" s="29"/>
      <c r="I542" s="29"/>
      <c r="J542" s="29"/>
      <c r="K542" s="89"/>
      <c r="L542" s="29"/>
    </row>
    <row r="543" spans="1:12" hidden="1" x14ac:dyDescent="0.25">
      <c r="A543" s="92"/>
      <c r="B543" s="29"/>
      <c r="C543" s="29"/>
      <c r="D543" s="29"/>
      <c r="E543" s="87"/>
      <c r="F543" s="87"/>
      <c r="G543" s="96"/>
      <c r="H543" s="29"/>
      <c r="I543" s="29"/>
      <c r="J543" s="29"/>
      <c r="K543" s="89"/>
      <c r="L543" s="29"/>
    </row>
    <row r="544" spans="1:12" hidden="1" x14ac:dyDescent="0.25">
      <c r="A544" s="92"/>
      <c r="B544" s="29"/>
      <c r="C544" s="29"/>
      <c r="D544" s="29"/>
      <c r="E544" s="87"/>
      <c r="F544" s="87"/>
      <c r="G544" s="96"/>
      <c r="H544" s="29"/>
      <c r="I544" s="29"/>
      <c r="J544" s="29"/>
      <c r="K544" s="89"/>
      <c r="L544" s="29"/>
    </row>
    <row r="545" spans="1:12" hidden="1" x14ac:dyDescent="0.25">
      <c r="A545" s="92"/>
      <c r="B545" s="29"/>
      <c r="C545" s="29"/>
      <c r="D545" s="29"/>
      <c r="E545" s="87"/>
      <c r="F545" s="87"/>
      <c r="G545" s="96"/>
      <c r="H545" s="29"/>
      <c r="I545" s="29"/>
      <c r="J545" s="29"/>
      <c r="K545" s="89"/>
      <c r="L545" s="29"/>
    </row>
    <row r="546" spans="1:12" hidden="1" x14ac:dyDescent="0.25">
      <c r="A546" s="92"/>
      <c r="B546" s="29"/>
      <c r="C546" s="29"/>
      <c r="D546" s="29"/>
      <c r="E546" s="87"/>
      <c r="F546" s="87"/>
      <c r="G546" s="96"/>
      <c r="H546" s="29"/>
      <c r="I546" s="29"/>
      <c r="J546" s="29"/>
      <c r="K546" s="89"/>
      <c r="L546" s="29"/>
    </row>
    <row r="547" spans="1:12" hidden="1" x14ac:dyDescent="0.25">
      <c r="A547" s="92"/>
      <c r="B547" s="29"/>
      <c r="C547" s="29"/>
      <c r="D547" s="29"/>
      <c r="E547" s="87"/>
      <c r="F547" s="87"/>
      <c r="G547" s="96"/>
      <c r="H547" s="29"/>
      <c r="I547" s="29"/>
      <c r="J547" s="29"/>
      <c r="K547" s="89"/>
      <c r="L547" s="89"/>
    </row>
    <row r="548" spans="1:12" hidden="1" x14ac:dyDescent="0.25">
      <c r="A548" s="92"/>
      <c r="B548" s="29"/>
      <c r="C548" s="29"/>
      <c r="D548" s="29"/>
      <c r="E548" s="87"/>
      <c r="F548" s="87"/>
      <c r="G548" s="96"/>
      <c r="H548" s="29"/>
      <c r="I548" s="29"/>
      <c r="J548" s="29"/>
      <c r="K548" s="89"/>
      <c r="L548" s="89"/>
    </row>
    <row r="549" spans="1:12" hidden="1" x14ac:dyDescent="0.25">
      <c r="A549" s="92"/>
      <c r="B549" s="29"/>
      <c r="C549" s="29"/>
      <c r="D549" s="29"/>
      <c r="E549" s="87"/>
      <c r="F549" s="87"/>
      <c r="G549" s="96"/>
      <c r="H549" s="29"/>
      <c r="I549" s="29"/>
      <c r="J549" s="29"/>
      <c r="K549" s="89"/>
      <c r="L549" s="89"/>
    </row>
    <row r="550" spans="1:12" hidden="1" x14ac:dyDescent="0.25">
      <c r="A550" s="92"/>
      <c r="B550" s="29"/>
      <c r="C550" s="29"/>
      <c r="D550" s="29"/>
      <c r="E550" s="90"/>
      <c r="F550" s="87"/>
      <c r="G550" s="96"/>
      <c r="H550" s="29"/>
      <c r="I550" s="29"/>
      <c r="J550" s="29"/>
      <c r="K550" s="89"/>
      <c r="L550" s="89"/>
    </row>
    <row r="551" spans="1:12" hidden="1" x14ac:dyDescent="0.25">
      <c r="A551" s="92"/>
      <c r="B551" s="29"/>
      <c r="C551" s="29"/>
      <c r="D551" s="29"/>
      <c r="E551" s="90"/>
      <c r="F551" s="87"/>
      <c r="G551" s="96"/>
      <c r="H551" s="29"/>
      <c r="I551" s="29"/>
      <c r="J551" s="29"/>
      <c r="K551" s="89"/>
      <c r="L551" s="89"/>
    </row>
    <row r="552" spans="1:12" s="77" customFormat="1" hidden="1" x14ac:dyDescent="0.25">
      <c r="A552" s="92"/>
      <c r="B552" s="29"/>
      <c r="C552" s="29"/>
      <c r="D552" s="29"/>
      <c r="E552" s="90"/>
      <c r="F552" s="87"/>
      <c r="G552" s="96"/>
      <c r="H552" s="29"/>
      <c r="I552" s="29"/>
      <c r="J552" s="29"/>
      <c r="K552" s="89"/>
      <c r="L552" s="89"/>
    </row>
    <row r="553" spans="1:12" hidden="1" x14ac:dyDescent="0.25">
      <c r="A553" s="92"/>
      <c r="B553" s="29"/>
      <c r="C553" s="29"/>
      <c r="D553" s="29"/>
      <c r="E553" s="87"/>
      <c r="F553" s="87"/>
      <c r="G553" s="96"/>
      <c r="H553" s="29"/>
      <c r="I553" s="29"/>
      <c r="J553" s="29"/>
      <c r="K553" s="89"/>
      <c r="L553" s="89"/>
    </row>
    <row r="554" spans="1:12" hidden="1" x14ac:dyDescent="0.25">
      <c r="A554" s="92"/>
      <c r="B554" s="29"/>
      <c r="C554" s="29"/>
      <c r="D554" s="29"/>
      <c r="E554" s="87"/>
      <c r="F554" s="87"/>
      <c r="G554" s="96"/>
      <c r="H554" s="29"/>
      <c r="I554" s="29"/>
      <c r="J554" s="29"/>
      <c r="K554" s="89"/>
      <c r="L554" s="89"/>
    </row>
    <row r="555" spans="1:12" hidden="1" x14ac:dyDescent="0.25">
      <c r="A555" s="92"/>
      <c r="B555" s="29"/>
      <c r="C555" s="29"/>
      <c r="D555" s="29"/>
      <c r="E555" s="87"/>
      <c r="F555" s="87"/>
      <c r="G555" s="96"/>
      <c r="H555" s="29"/>
      <c r="I555" s="29"/>
      <c r="J555" s="29"/>
      <c r="K555" s="89"/>
      <c r="L555" s="89"/>
    </row>
    <row r="556" spans="1:12" hidden="1" x14ac:dyDescent="0.25">
      <c r="A556" s="92"/>
      <c r="B556" s="29"/>
      <c r="C556" s="29"/>
      <c r="D556" s="29"/>
      <c r="E556" s="87"/>
      <c r="F556" s="87"/>
      <c r="G556" s="96"/>
      <c r="H556" s="29"/>
      <c r="I556" s="29"/>
      <c r="J556" s="29"/>
      <c r="K556" s="89"/>
      <c r="L556" s="89"/>
    </row>
    <row r="557" spans="1:12" hidden="1" x14ac:dyDescent="0.25">
      <c r="A557" s="92"/>
      <c r="B557" s="29"/>
      <c r="C557" s="29"/>
      <c r="D557" s="29"/>
      <c r="E557" s="87"/>
      <c r="F557" s="87"/>
      <c r="G557" s="96"/>
      <c r="H557" s="29"/>
      <c r="I557" s="29"/>
      <c r="J557" s="29"/>
      <c r="K557" s="89"/>
      <c r="L557" s="89"/>
    </row>
    <row r="558" spans="1:12" hidden="1" x14ac:dyDescent="0.25">
      <c r="A558" s="92"/>
      <c r="B558" s="29"/>
      <c r="C558" s="29"/>
      <c r="D558" s="29"/>
      <c r="E558" s="87"/>
      <c r="F558" s="87"/>
      <c r="G558" s="96"/>
      <c r="H558" s="29"/>
      <c r="I558" s="29"/>
      <c r="J558" s="29"/>
      <c r="K558" s="89"/>
      <c r="L558" s="89"/>
    </row>
    <row r="559" spans="1:12" x14ac:dyDescent="0.25">
      <c r="A559" s="85">
        <v>43171</v>
      </c>
      <c r="B559" s="83" t="s">
        <v>109</v>
      </c>
      <c r="C559" s="83" t="s">
        <v>58</v>
      </c>
      <c r="D559" s="83" t="s">
        <v>22</v>
      </c>
      <c r="E559" s="84">
        <v>110000</v>
      </c>
      <c r="F559" s="84"/>
      <c r="G559" s="96"/>
      <c r="H559" s="83" t="s">
        <v>251</v>
      </c>
      <c r="I559" s="83" t="s">
        <v>165</v>
      </c>
      <c r="J559" s="83"/>
      <c r="K559" s="79" t="s">
        <v>25</v>
      </c>
      <c r="L559" s="79" t="s">
        <v>34</v>
      </c>
    </row>
    <row r="560" spans="1:12" hidden="1" x14ac:dyDescent="0.25">
      <c r="A560" s="92"/>
      <c r="B560" s="29"/>
      <c r="C560" s="29"/>
      <c r="D560" s="29"/>
      <c r="E560" s="87"/>
      <c r="F560" s="87"/>
      <c r="G560" s="96"/>
      <c r="H560" s="29"/>
      <c r="I560" s="29"/>
      <c r="J560" s="29"/>
      <c r="K560" s="89"/>
      <c r="L560" s="89"/>
    </row>
    <row r="561" spans="1:12" hidden="1" x14ac:dyDescent="0.25">
      <c r="A561" s="92"/>
      <c r="B561" s="29"/>
      <c r="C561" s="29"/>
      <c r="D561" s="29"/>
      <c r="E561" s="87"/>
      <c r="F561" s="87"/>
      <c r="G561" s="96"/>
      <c r="H561" s="29"/>
      <c r="I561" s="29"/>
      <c r="J561" s="29"/>
      <c r="K561" s="89"/>
      <c r="L561" s="89"/>
    </row>
    <row r="562" spans="1:12" hidden="1" x14ac:dyDescent="0.25">
      <c r="A562" s="92"/>
      <c r="B562" s="29"/>
      <c r="C562" s="29"/>
      <c r="D562" s="29"/>
      <c r="E562" s="87"/>
      <c r="F562" s="87"/>
      <c r="G562" s="96"/>
      <c r="H562" s="29"/>
      <c r="I562" s="29"/>
      <c r="J562" s="29"/>
      <c r="K562" s="89"/>
      <c r="L562" s="89"/>
    </row>
    <row r="563" spans="1:12" hidden="1" x14ac:dyDescent="0.25">
      <c r="A563" s="92"/>
      <c r="B563" s="29"/>
      <c r="C563" s="29"/>
      <c r="D563" s="29"/>
      <c r="E563" s="87"/>
      <c r="F563" s="87"/>
      <c r="G563" s="96"/>
      <c r="H563" s="29"/>
      <c r="I563" s="29"/>
      <c r="J563" s="29"/>
      <c r="K563" s="89"/>
      <c r="L563" s="89"/>
    </row>
    <row r="564" spans="1:12" hidden="1" x14ac:dyDescent="0.25">
      <c r="A564" s="92"/>
      <c r="B564" s="29"/>
      <c r="C564" s="29"/>
      <c r="D564" s="29"/>
      <c r="E564" s="87"/>
      <c r="F564" s="87"/>
      <c r="G564" s="96"/>
      <c r="H564" s="97"/>
      <c r="I564" s="29"/>
      <c r="J564" s="29"/>
      <c r="K564" s="89"/>
      <c r="L564" s="89"/>
    </row>
    <row r="565" spans="1:12" hidden="1" x14ac:dyDescent="0.25">
      <c r="A565" s="92"/>
      <c r="B565" s="29"/>
      <c r="C565" s="97"/>
      <c r="D565" s="29"/>
      <c r="E565" s="90"/>
      <c r="F565" s="87"/>
      <c r="G565" s="96"/>
      <c r="H565" s="97"/>
      <c r="I565" s="29"/>
      <c r="J565" s="29"/>
      <c r="K565" s="89"/>
      <c r="L565" s="89"/>
    </row>
    <row r="566" spans="1:12" hidden="1" x14ac:dyDescent="0.25">
      <c r="A566" s="92"/>
      <c r="B566" s="29"/>
      <c r="C566" s="29"/>
      <c r="D566" s="29"/>
      <c r="E566" s="87"/>
      <c r="F566" s="87"/>
      <c r="G566" s="96"/>
      <c r="H566" s="97"/>
      <c r="I566" s="29"/>
      <c r="J566" s="29"/>
      <c r="K566" s="89"/>
      <c r="L566" s="89"/>
    </row>
    <row r="567" spans="1:12" hidden="1" x14ac:dyDescent="0.25">
      <c r="A567" s="92"/>
      <c r="B567" s="93"/>
      <c r="C567" s="89"/>
      <c r="D567" s="94"/>
      <c r="E567" s="95"/>
      <c r="F567" s="96"/>
      <c r="G567" s="96"/>
      <c r="H567" s="89"/>
      <c r="I567" s="97"/>
      <c r="J567" s="29"/>
      <c r="K567" s="89"/>
      <c r="L567" s="89"/>
    </row>
    <row r="568" spans="1:12" hidden="1" x14ac:dyDescent="0.25">
      <c r="A568" s="92"/>
      <c r="B568" s="93"/>
      <c r="C568" s="89"/>
      <c r="D568" s="94"/>
      <c r="E568" s="95"/>
      <c r="F568" s="96"/>
      <c r="G568" s="96"/>
      <c r="H568" s="89"/>
      <c r="I568" s="97"/>
      <c r="J568" s="29"/>
      <c r="K568" s="89"/>
      <c r="L568" s="89"/>
    </row>
    <row r="569" spans="1:12" hidden="1" x14ac:dyDescent="0.25">
      <c r="A569" s="92"/>
      <c r="B569" s="29"/>
      <c r="C569" s="29"/>
      <c r="D569" s="29"/>
      <c r="E569" s="87"/>
      <c r="F569" s="87"/>
      <c r="G569" s="96"/>
      <c r="H569" s="29"/>
      <c r="I569" s="29"/>
      <c r="J569" s="29"/>
      <c r="K569" s="89"/>
      <c r="L569" s="29"/>
    </row>
    <row r="570" spans="1:12" hidden="1" x14ac:dyDescent="0.25">
      <c r="A570" s="92"/>
      <c r="B570" s="29"/>
      <c r="C570" s="29"/>
      <c r="D570" s="29"/>
      <c r="E570" s="87"/>
      <c r="F570" s="87"/>
      <c r="G570" s="96"/>
      <c r="H570" s="29"/>
      <c r="I570" s="29"/>
      <c r="J570" s="29"/>
      <c r="K570" s="89"/>
      <c r="L570" s="29"/>
    </row>
    <row r="571" spans="1:12" hidden="1" x14ac:dyDescent="0.25">
      <c r="A571" s="92"/>
      <c r="B571" s="89"/>
      <c r="C571" s="89"/>
      <c r="D571" s="89"/>
      <c r="E571" s="87"/>
      <c r="F571" s="96"/>
      <c r="G571" s="96"/>
      <c r="H571" s="89"/>
      <c r="I571" s="29"/>
      <c r="J571" s="29"/>
      <c r="K571" s="89"/>
      <c r="L571" s="29"/>
    </row>
    <row r="572" spans="1:12" hidden="1" x14ac:dyDescent="0.25">
      <c r="A572" s="92"/>
      <c r="B572" s="89"/>
      <c r="C572" s="89"/>
      <c r="D572" s="89"/>
      <c r="E572" s="87"/>
      <c r="F572" s="96"/>
      <c r="G572" s="96"/>
      <c r="H572" s="89"/>
      <c r="I572" s="29"/>
      <c r="J572" s="29"/>
      <c r="K572" s="89"/>
      <c r="L572" s="29"/>
    </row>
    <row r="573" spans="1:12" hidden="1" x14ac:dyDescent="0.25">
      <c r="A573" s="92"/>
      <c r="B573" s="89"/>
      <c r="C573" s="89"/>
      <c r="D573" s="89"/>
      <c r="E573" s="87"/>
      <c r="F573" s="96"/>
      <c r="G573" s="96"/>
      <c r="H573" s="89"/>
      <c r="I573" s="29"/>
      <c r="J573" s="29"/>
      <c r="K573" s="89"/>
      <c r="L573" s="29"/>
    </row>
    <row r="574" spans="1:12" hidden="1" x14ac:dyDescent="0.25">
      <c r="A574" s="92"/>
      <c r="B574" s="89"/>
      <c r="C574" s="89"/>
      <c r="D574" s="89"/>
      <c r="E574" s="87"/>
      <c r="F574" s="96"/>
      <c r="G574" s="96"/>
      <c r="H574" s="89"/>
      <c r="I574" s="29"/>
      <c r="J574" s="29"/>
      <c r="K574" s="89"/>
      <c r="L574" s="29"/>
    </row>
    <row r="575" spans="1:12" hidden="1" x14ac:dyDescent="0.25">
      <c r="A575" s="92"/>
      <c r="B575" s="89"/>
      <c r="C575" s="89"/>
      <c r="D575" s="89"/>
      <c r="E575" s="87"/>
      <c r="F575" s="96"/>
      <c r="G575" s="96"/>
      <c r="H575" s="89"/>
      <c r="I575" s="29"/>
      <c r="J575" s="29"/>
      <c r="K575" s="89"/>
      <c r="L575" s="29"/>
    </row>
    <row r="576" spans="1:12" hidden="1" x14ac:dyDescent="0.25">
      <c r="A576" s="92"/>
      <c r="B576" s="89"/>
      <c r="C576" s="89"/>
      <c r="D576" s="89"/>
      <c r="E576" s="87"/>
      <c r="F576" s="96"/>
      <c r="G576" s="96"/>
      <c r="H576" s="89"/>
      <c r="I576" s="29"/>
      <c r="J576" s="29"/>
      <c r="K576" s="89"/>
      <c r="L576" s="29"/>
    </row>
    <row r="577" spans="1:12" hidden="1" x14ac:dyDescent="0.25">
      <c r="A577" s="92"/>
      <c r="B577" s="89"/>
      <c r="C577" s="89"/>
      <c r="D577" s="89"/>
      <c r="E577" s="87"/>
      <c r="F577" s="96"/>
      <c r="G577" s="96"/>
      <c r="H577" s="89"/>
      <c r="I577" s="29"/>
      <c r="J577" s="29"/>
      <c r="K577" s="89"/>
      <c r="L577" s="29"/>
    </row>
    <row r="578" spans="1:12" x14ac:dyDescent="0.25">
      <c r="A578" s="85">
        <v>43172</v>
      </c>
      <c r="B578" s="79" t="s">
        <v>109</v>
      </c>
      <c r="C578" s="79" t="s">
        <v>58</v>
      </c>
      <c r="D578" s="79" t="s">
        <v>163</v>
      </c>
      <c r="E578" s="82">
        <v>110000</v>
      </c>
      <c r="F578" s="82"/>
      <c r="G578" s="96"/>
      <c r="H578" s="79" t="s">
        <v>164</v>
      </c>
      <c r="I578" s="83" t="s">
        <v>165</v>
      </c>
      <c r="J578" s="83"/>
      <c r="K578" s="79" t="s">
        <v>25</v>
      </c>
      <c r="L578" s="79" t="s">
        <v>34</v>
      </c>
    </row>
    <row r="579" spans="1:12" hidden="1" x14ac:dyDescent="0.25">
      <c r="A579" s="92"/>
      <c r="B579" s="89"/>
      <c r="C579" s="89"/>
      <c r="D579" s="89"/>
      <c r="E579" s="87"/>
      <c r="F579" s="96"/>
      <c r="G579" s="96"/>
      <c r="H579" s="89"/>
      <c r="I579" s="29"/>
      <c r="J579" s="29"/>
      <c r="K579" s="89"/>
      <c r="L579" s="29"/>
    </row>
    <row r="580" spans="1:12" hidden="1" x14ac:dyDescent="0.25">
      <c r="A580" s="92"/>
      <c r="B580" s="29"/>
      <c r="C580" s="29"/>
      <c r="D580" s="29"/>
      <c r="E580" s="87"/>
      <c r="F580" s="87"/>
      <c r="G580" s="96"/>
      <c r="H580" s="29"/>
      <c r="I580" s="29"/>
      <c r="J580" s="29"/>
      <c r="K580" s="89"/>
      <c r="L580" s="89"/>
    </row>
    <row r="581" spans="1:12" hidden="1" x14ac:dyDescent="0.25">
      <c r="A581" s="92"/>
      <c r="B581" s="29"/>
      <c r="C581" s="29"/>
      <c r="D581" s="29"/>
      <c r="E581" s="87"/>
      <c r="F581" s="87"/>
      <c r="G581" s="96"/>
      <c r="H581" s="29"/>
      <c r="I581" s="29"/>
      <c r="J581" s="29"/>
      <c r="K581" s="89"/>
      <c r="L581" s="89"/>
    </row>
    <row r="582" spans="1:12" hidden="1" x14ac:dyDescent="0.25">
      <c r="A582" s="92"/>
      <c r="B582" s="29"/>
      <c r="C582" s="29"/>
      <c r="D582" s="29"/>
      <c r="E582" s="87"/>
      <c r="F582" s="87"/>
      <c r="G582" s="96"/>
      <c r="H582" s="29"/>
      <c r="I582" s="29"/>
      <c r="J582" s="29"/>
      <c r="K582" s="89"/>
      <c r="L582" s="89"/>
    </row>
    <row r="583" spans="1:12" hidden="1" x14ac:dyDescent="0.25">
      <c r="A583" s="92"/>
      <c r="B583" s="29"/>
      <c r="C583" s="29"/>
      <c r="D583" s="29"/>
      <c r="E583" s="87"/>
      <c r="F583" s="87"/>
      <c r="G583" s="96"/>
      <c r="H583" s="29"/>
      <c r="I583" s="29"/>
      <c r="J583" s="29"/>
      <c r="K583" s="89"/>
      <c r="L583" s="89"/>
    </row>
    <row r="584" spans="1:12" hidden="1" x14ac:dyDescent="0.25">
      <c r="A584" s="92"/>
      <c r="B584" s="29"/>
      <c r="C584" s="29"/>
      <c r="D584" s="29"/>
      <c r="E584" s="87"/>
      <c r="F584" s="87"/>
      <c r="G584" s="96"/>
      <c r="H584" s="29"/>
      <c r="I584" s="29"/>
      <c r="J584" s="29"/>
      <c r="K584" s="89"/>
      <c r="L584" s="89"/>
    </row>
    <row r="585" spans="1:12" hidden="1" x14ac:dyDescent="0.25">
      <c r="A585" s="92"/>
      <c r="B585" s="29"/>
      <c r="C585" s="29"/>
      <c r="D585" s="29"/>
      <c r="E585" s="87"/>
      <c r="F585" s="87"/>
      <c r="G585" s="96"/>
      <c r="H585" s="29"/>
      <c r="I585" s="29"/>
      <c r="J585" s="29"/>
      <c r="K585" s="89"/>
      <c r="L585" s="89"/>
    </row>
    <row r="586" spans="1:12" hidden="1" x14ac:dyDescent="0.25">
      <c r="A586" s="92"/>
      <c r="B586" s="29"/>
      <c r="C586" s="29"/>
      <c r="D586" s="29"/>
      <c r="E586" s="87"/>
      <c r="F586" s="87"/>
      <c r="G586" s="96"/>
      <c r="H586" s="29"/>
      <c r="I586" s="29"/>
      <c r="J586" s="29"/>
      <c r="K586" s="89"/>
      <c r="L586" s="89"/>
    </row>
    <row r="587" spans="1:12" hidden="1" x14ac:dyDescent="0.25">
      <c r="A587" s="92"/>
      <c r="B587" s="29"/>
      <c r="C587" s="29"/>
      <c r="D587" s="29"/>
      <c r="E587" s="87"/>
      <c r="F587" s="87"/>
      <c r="G587" s="96"/>
      <c r="H587" s="29"/>
      <c r="I587" s="29"/>
      <c r="J587" s="29"/>
      <c r="K587" s="89"/>
      <c r="L587" s="89"/>
    </row>
    <row r="588" spans="1:12" hidden="1" x14ac:dyDescent="0.25">
      <c r="A588" s="92"/>
      <c r="B588" s="29"/>
      <c r="C588" s="29"/>
      <c r="D588" s="29"/>
      <c r="E588" s="87"/>
      <c r="F588" s="87"/>
      <c r="G588" s="96"/>
      <c r="H588" s="29"/>
      <c r="I588" s="29"/>
      <c r="J588" s="29"/>
      <c r="K588" s="89"/>
      <c r="L588" s="89"/>
    </row>
    <row r="589" spans="1:12" hidden="1" x14ac:dyDescent="0.25">
      <c r="A589" s="92"/>
      <c r="B589" s="29"/>
      <c r="C589" s="29"/>
      <c r="D589" s="29"/>
      <c r="E589" s="87"/>
      <c r="F589" s="87"/>
      <c r="G589" s="96"/>
      <c r="H589" s="29"/>
      <c r="I589" s="29"/>
      <c r="J589" s="29"/>
      <c r="K589" s="89"/>
      <c r="L589" s="89"/>
    </row>
    <row r="590" spans="1:12" hidden="1" x14ac:dyDescent="0.25">
      <c r="A590" s="92"/>
      <c r="B590" s="29"/>
      <c r="C590" s="29"/>
      <c r="D590" s="29"/>
      <c r="E590" s="87"/>
      <c r="F590" s="87"/>
      <c r="G590" s="96"/>
      <c r="H590" s="29"/>
      <c r="I590" s="29"/>
      <c r="J590" s="29"/>
      <c r="K590" s="89"/>
      <c r="L590" s="89"/>
    </row>
    <row r="591" spans="1:12" s="77" customFormat="1" hidden="1" x14ac:dyDescent="0.25">
      <c r="A591" s="92"/>
      <c r="B591" s="29"/>
      <c r="C591" s="29"/>
      <c r="D591" s="29"/>
      <c r="E591" s="87"/>
      <c r="F591" s="87"/>
      <c r="G591" s="96"/>
      <c r="H591" s="29"/>
      <c r="I591" s="29"/>
      <c r="J591" s="29"/>
      <c r="K591" s="89"/>
      <c r="L591" s="89"/>
    </row>
    <row r="592" spans="1:12" hidden="1" x14ac:dyDescent="0.25">
      <c r="A592" s="92"/>
      <c r="B592" s="29"/>
      <c r="C592" s="29"/>
      <c r="D592" s="29"/>
      <c r="E592" s="87"/>
      <c r="F592" s="87"/>
      <c r="G592" s="96"/>
      <c r="H592" s="29"/>
      <c r="I592" s="29"/>
      <c r="J592" s="29"/>
      <c r="K592" s="89"/>
      <c r="L592" s="89"/>
    </row>
    <row r="593" spans="1:12" hidden="1" x14ac:dyDescent="0.25">
      <c r="A593" s="92"/>
      <c r="B593" s="29"/>
      <c r="C593" s="29"/>
      <c r="D593" s="29"/>
      <c r="E593" s="87"/>
      <c r="F593" s="87"/>
      <c r="G593" s="96"/>
      <c r="H593" s="29"/>
      <c r="I593" s="29"/>
      <c r="J593" s="29"/>
      <c r="K593" s="89"/>
      <c r="L593" s="89"/>
    </row>
    <row r="594" spans="1:12" hidden="1" x14ac:dyDescent="0.25">
      <c r="A594" s="92"/>
      <c r="B594" s="29"/>
      <c r="C594" s="29"/>
      <c r="D594" s="29"/>
      <c r="E594" s="87"/>
      <c r="F594" s="87"/>
      <c r="G594" s="96"/>
      <c r="H594" s="29"/>
      <c r="I594" s="29"/>
      <c r="J594" s="29"/>
      <c r="K594" s="89"/>
      <c r="L594" s="89"/>
    </row>
    <row r="595" spans="1:12" x14ac:dyDescent="0.25">
      <c r="A595" s="85">
        <v>43172</v>
      </c>
      <c r="B595" s="83" t="s">
        <v>240</v>
      </c>
      <c r="C595" s="83" t="s">
        <v>58</v>
      </c>
      <c r="D595" s="83" t="s">
        <v>225</v>
      </c>
      <c r="E595" s="84"/>
      <c r="F595" s="84">
        <v>100000</v>
      </c>
      <c r="G595" s="96"/>
      <c r="H595" s="83" t="s">
        <v>109</v>
      </c>
      <c r="I595" s="83">
        <v>39</v>
      </c>
      <c r="J595" s="83"/>
      <c r="K595" s="79" t="s">
        <v>25</v>
      </c>
      <c r="L595" s="79" t="s">
        <v>34</v>
      </c>
    </row>
    <row r="596" spans="1:12" hidden="1" x14ac:dyDescent="0.25">
      <c r="A596" s="92"/>
      <c r="B596" s="29"/>
      <c r="C596" s="29"/>
      <c r="D596" s="29"/>
      <c r="E596" s="87"/>
      <c r="F596" s="87"/>
      <c r="G596" s="96"/>
      <c r="H596" s="29"/>
      <c r="I596" s="29"/>
      <c r="J596" s="29"/>
      <c r="K596" s="89"/>
      <c r="L596" s="89"/>
    </row>
    <row r="597" spans="1:12" hidden="1" x14ac:dyDescent="0.25">
      <c r="A597" s="92"/>
      <c r="B597" s="29"/>
      <c r="C597" s="29"/>
      <c r="D597" s="29"/>
      <c r="E597" s="87"/>
      <c r="F597" s="87"/>
      <c r="G597" s="96"/>
      <c r="H597" s="29"/>
      <c r="I597" s="29"/>
      <c r="J597" s="29"/>
      <c r="K597" s="89"/>
      <c r="L597" s="89"/>
    </row>
    <row r="598" spans="1:12" x14ac:dyDescent="0.25">
      <c r="A598" s="85">
        <v>43172</v>
      </c>
      <c r="B598" s="78" t="s">
        <v>243</v>
      </c>
      <c r="C598" s="83" t="s">
        <v>58</v>
      </c>
      <c r="D598" s="83" t="s">
        <v>22</v>
      </c>
      <c r="E598" s="84"/>
      <c r="F598" s="84">
        <v>100000</v>
      </c>
      <c r="G598" s="96"/>
      <c r="H598" s="83" t="s">
        <v>109</v>
      </c>
      <c r="I598" s="83">
        <v>42</v>
      </c>
      <c r="J598" s="83"/>
      <c r="K598" s="79" t="s">
        <v>25</v>
      </c>
      <c r="L598" s="79" t="s">
        <v>34</v>
      </c>
    </row>
    <row r="599" spans="1:12" hidden="1" x14ac:dyDescent="0.25">
      <c r="A599" s="92"/>
      <c r="B599" s="29"/>
      <c r="C599" s="29"/>
      <c r="D599" s="29"/>
      <c r="E599" s="87"/>
      <c r="F599" s="87"/>
      <c r="G599" s="96"/>
      <c r="H599" s="29"/>
      <c r="I599" s="29"/>
      <c r="J599" s="29"/>
      <c r="K599" s="89"/>
      <c r="L599" s="89"/>
    </row>
    <row r="600" spans="1:12" x14ac:dyDescent="0.25">
      <c r="A600" s="85">
        <v>43172</v>
      </c>
      <c r="B600" s="83" t="s">
        <v>282</v>
      </c>
      <c r="C600" s="83" t="s">
        <v>58</v>
      </c>
      <c r="D600" s="83" t="s">
        <v>22</v>
      </c>
      <c r="E600" s="84"/>
      <c r="F600" s="84">
        <v>110000</v>
      </c>
      <c r="G600" s="96"/>
      <c r="H600" s="83" t="s">
        <v>109</v>
      </c>
      <c r="I600" s="83" t="s">
        <v>283</v>
      </c>
      <c r="J600" s="83"/>
      <c r="K600" s="79" t="s">
        <v>25</v>
      </c>
      <c r="L600" s="79" t="s">
        <v>34</v>
      </c>
    </row>
    <row r="601" spans="1:12" hidden="1" x14ac:dyDescent="0.25">
      <c r="A601" s="92"/>
      <c r="B601" s="29"/>
      <c r="C601" s="29"/>
      <c r="D601" s="29"/>
      <c r="E601" s="87"/>
      <c r="F601" s="87"/>
      <c r="G601" s="96"/>
      <c r="H601" s="29"/>
      <c r="I601" s="29"/>
      <c r="J601" s="29"/>
      <c r="K601" s="89"/>
      <c r="L601" s="89"/>
    </row>
    <row r="602" spans="1:12" hidden="1" x14ac:dyDescent="0.25">
      <c r="A602" s="92"/>
      <c r="B602" s="29"/>
      <c r="C602" s="29"/>
      <c r="D602" s="29"/>
      <c r="E602" s="87"/>
      <c r="F602" s="87"/>
      <c r="G602" s="96"/>
      <c r="H602" s="29"/>
      <c r="I602" s="29"/>
      <c r="J602" s="29"/>
      <c r="K602" s="89"/>
      <c r="L602" s="89"/>
    </row>
    <row r="603" spans="1:12" hidden="1" x14ac:dyDescent="0.25">
      <c r="A603" s="92"/>
      <c r="B603" s="29"/>
      <c r="C603" s="29"/>
      <c r="D603" s="29"/>
      <c r="E603" s="87"/>
      <c r="F603" s="87"/>
      <c r="G603" s="96"/>
      <c r="H603" s="29"/>
      <c r="I603" s="29"/>
      <c r="J603" s="29"/>
      <c r="K603" s="89"/>
      <c r="L603" s="29"/>
    </row>
    <row r="604" spans="1:12" s="77" customFormat="1" hidden="1" x14ac:dyDescent="0.25">
      <c r="A604" s="92"/>
      <c r="B604" s="29"/>
      <c r="C604" s="29"/>
      <c r="D604" s="29"/>
      <c r="E604" s="87"/>
      <c r="F604" s="87"/>
      <c r="G604" s="96"/>
      <c r="H604" s="29"/>
      <c r="I604" s="29"/>
      <c r="J604" s="29"/>
      <c r="K604" s="89"/>
      <c r="L604" s="29"/>
    </row>
    <row r="605" spans="1:12" hidden="1" x14ac:dyDescent="0.25">
      <c r="A605" s="92"/>
      <c r="B605" s="29"/>
      <c r="C605" s="29"/>
      <c r="D605" s="29"/>
      <c r="E605" s="87"/>
      <c r="F605" s="87"/>
      <c r="G605" s="96"/>
      <c r="H605" s="29"/>
      <c r="I605" s="29"/>
      <c r="J605" s="29"/>
      <c r="K605" s="89"/>
      <c r="L605" s="29"/>
    </row>
    <row r="606" spans="1:12" hidden="1" x14ac:dyDescent="0.25">
      <c r="A606" s="92"/>
      <c r="B606" s="29"/>
      <c r="C606" s="29"/>
      <c r="D606" s="29"/>
      <c r="E606" s="87"/>
      <c r="F606" s="87"/>
      <c r="G606" s="96"/>
      <c r="H606" s="29"/>
      <c r="I606" s="29"/>
      <c r="J606" s="29"/>
      <c r="K606" s="89"/>
      <c r="L606" s="29"/>
    </row>
    <row r="607" spans="1:12" hidden="1" x14ac:dyDescent="0.25">
      <c r="A607" s="92"/>
      <c r="B607" s="29"/>
      <c r="C607" s="29"/>
      <c r="D607" s="29"/>
      <c r="E607" s="87"/>
      <c r="F607" s="87"/>
      <c r="G607" s="96"/>
      <c r="H607" s="29"/>
      <c r="I607" s="29"/>
      <c r="J607" s="29"/>
      <c r="K607" s="89"/>
      <c r="L607" s="29"/>
    </row>
    <row r="608" spans="1:12" hidden="1" x14ac:dyDescent="0.25">
      <c r="A608" s="92"/>
      <c r="B608" s="29"/>
      <c r="C608" s="29"/>
      <c r="D608" s="29"/>
      <c r="E608" s="87"/>
      <c r="F608" s="87"/>
      <c r="G608" s="96"/>
      <c r="H608" s="29"/>
      <c r="I608" s="29"/>
      <c r="J608" s="29"/>
      <c r="K608" s="89"/>
      <c r="L608" s="29"/>
    </row>
    <row r="609" spans="1:12" hidden="1" x14ac:dyDescent="0.25">
      <c r="A609" s="92"/>
      <c r="B609" s="29"/>
      <c r="C609" s="29"/>
      <c r="D609" s="29"/>
      <c r="E609" s="87"/>
      <c r="F609" s="87"/>
      <c r="G609" s="96"/>
      <c r="H609" s="29"/>
      <c r="I609" s="29"/>
      <c r="J609" s="29"/>
      <c r="K609" s="89"/>
      <c r="L609" s="29"/>
    </row>
    <row r="610" spans="1:12" hidden="1" x14ac:dyDescent="0.25">
      <c r="A610" s="92"/>
      <c r="B610" s="29"/>
      <c r="C610" s="29"/>
      <c r="D610" s="29"/>
      <c r="E610" s="87"/>
      <c r="F610" s="87"/>
      <c r="G610" s="96"/>
      <c r="H610" s="29"/>
      <c r="I610" s="29"/>
      <c r="J610" s="29"/>
      <c r="K610" s="89"/>
      <c r="L610" s="29"/>
    </row>
    <row r="611" spans="1:12" hidden="1" x14ac:dyDescent="0.25">
      <c r="A611" s="92"/>
      <c r="B611" s="29"/>
      <c r="C611" s="29"/>
      <c r="D611" s="29"/>
      <c r="E611" s="87"/>
      <c r="F611" s="87"/>
      <c r="G611" s="96"/>
      <c r="H611" s="29"/>
      <c r="I611" s="29"/>
      <c r="J611" s="29"/>
      <c r="K611" s="89"/>
      <c r="L611" s="89"/>
    </row>
    <row r="612" spans="1:12" hidden="1" x14ac:dyDescent="0.25">
      <c r="A612" s="92"/>
      <c r="B612" s="29"/>
      <c r="C612" s="29"/>
      <c r="D612" s="29"/>
      <c r="E612" s="87"/>
      <c r="F612" s="87"/>
      <c r="G612" s="96"/>
      <c r="H612" s="29"/>
      <c r="I612" s="29"/>
      <c r="J612" s="29"/>
      <c r="K612" s="89"/>
      <c r="L612" s="89"/>
    </row>
    <row r="613" spans="1:12" hidden="1" x14ac:dyDescent="0.25">
      <c r="A613" s="92"/>
      <c r="B613" s="29"/>
      <c r="C613" s="29"/>
      <c r="D613" s="29"/>
      <c r="E613" s="87"/>
      <c r="F613" s="87"/>
      <c r="G613" s="96"/>
      <c r="H613" s="29"/>
      <c r="I613" s="29"/>
      <c r="J613" s="29"/>
      <c r="K613" s="89"/>
      <c r="L613" s="89"/>
    </row>
    <row r="614" spans="1:12" hidden="1" x14ac:dyDescent="0.25">
      <c r="A614" s="92"/>
      <c r="B614" s="29"/>
      <c r="C614" s="29"/>
      <c r="D614" s="29"/>
      <c r="E614" s="87"/>
      <c r="F614" s="87"/>
      <c r="G614" s="96"/>
      <c r="H614" s="29"/>
      <c r="I614" s="29"/>
      <c r="J614" s="29"/>
      <c r="K614" s="89"/>
      <c r="L614" s="89"/>
    </row>
    <row r="615" spans="1:12" hidden="1" x14ac:dyDescent="0.25">
      <c r="A615" s="92"/>
      <c r="B615" s="29"/>
      <c r="C615" s="29"/>
      <c r="D615" s="29"/>
      <c r="E615" s="87"/>
      <c r="F615" s="87"/>
      <c r="G615" s="96"/>
      <c r="H615" s="29"/>
      <c r="I615" s="29"/>
      <c r="J615" s="29"/>
      <c r="K615" s="89"/>
      <c r="L615" s="89"/>
    </row>
    <row r="616" spans="1:12" hidden="1" x14ac:dyDescent="0.25">
      <c r="A616" s="92"/>
      <c r="B616" s="29"/>
      <c r="C616" s="29"/>
      <c r="D616" s="29"/>
      <c r="E616" s="87"/>
      <c r="F616" s="87"/>
      <c r="G616" s="96"/>
      <c r="H616" s="29"/>
      <c r="I616" s="94"/>
      <c r="J616" s="29"/>
      <c r="K616" s="89"/>
      <c r="L616" s="89"/>
    </row>
    <row r="617" spans="1:12" hidden="1" x14ac:dyDescent="0.25">
      <c r="A617" s="92"/>
      <c r="B617" s="29"/>
      <c r="C617" s="29"/>
      <c r="D617" s="29"/>
      <c r="E617" s="87"/>
      <c r="F617" s="87"/>
      <c r="G617" s="96"/>
      <c r="H617" s="29"/>
      <c r="I617" s="94"/>
      <c r="J617" s="29"/>
      <c r="K617" s="89"/>
      <c r="L617" s="89"/>
    </row>
    <row r="618" spans="1:12" hidden="1" x14ac:dyDescent="0.25">
      <c r="A618" s="92"/>
      <c r="B618" s="29"/>
      <c r="C618" s="29"/>
      <c r="D618" s="29"/>
      <c r="E618" s="87"/>
      <c r="F618" s="88"/>
      <c r="G618" s="96"/>
      <c r="H618" s="29"/>
      <c r="I618" s="29"/>
      <c r="J618" s="29"/>
      <c r="K618" s="89"/>
      <c r="L618" s="29"/>
    </row>
    <row r="619" spans="1:12" hidden="1" x14ac:dyDescent="0.25">
      <c r="A619" s="92"/>
      <c r="B619" s="29"/>
      <c r="C619" s="29"/>
      <c r="D619" s="29"/>
      <c r="E619" s="87"/>
      <c r="F619" s="88"/>
      <c r="G619" s="96"/>
      <c r="H619" s="29"/>
      <c r="I619" s="29"/>
      <c r="J619" s="29"/>
      <c r="K619" s="89"/>
      <c r="L619" s="29"/>
    </row>
    <row r="620" spans="1:12" hidden="1" x14ac:dyDescent="0.25">
      <c r="A620" s="92"/>
      <c r="B620" s="89"/>
      <c r="C620" s="89"/>
      <c r="D620" s="89"/>
      <c r="E620" s="96"/>
      <c r="F620" s="96"/>
      <c r="G620" s="96"/>
      <c r="H620" s="89"/>
      <c r="I620" s="89"/>
      <c r="J620" s="29"/>
      <c r="K620" s="89"/>
      <c r="L620" s="89"/>
    </row>
    <row r="621" spans="1:12" x14ac:dyDescent="0.25">
      <c r="A621" s="85">
        <v>43172</v>
      </c>
      <c r="B621" s="79" t="s">
        <v>57</v>
      </c>
      <c r="C621" s="79" t="s">
        <v>79</v>
      </c>
      <c r="D621" s="79" t="s">
        <v>22</v>
      </c>
      <c r="E621" s="82">
        <v>100000</v>
      </c>
      <c r="F621" s="82"/>
      <c r="G621" s="96"/>
      <c r="H621" s="79" t="s">
        <v>98</v>
      </c>
      <c r="I621" s="79" t="s">
        <v>165</v>
      </c>
      <c r="J621" s="79"/>
      <c r="K621" s="79" t="s">
        <v>25</v>
      </c>
      <c r="L621" s="79" t="s">
        <v>34</v>
      </c>
    </row>
    <row r="622" spans="1:12" hidden="1" x14ac:dyDescent="0.25">
      <c r="A622" s="92"/>
      <c r="B622" s="29"/>
      <c r="C622" s="29"/>
      <c r="D622" s="29"/>
      <c r="E622" s="90"/>
      <c r="F622" s="87"/>
      <c r="G622" s="96"/>
      <c r="H622" s="29"/>
      <c r="I622" s="29"/>
      <c r="J622" s="29"/>
      <c r="K622" s="89"/>
      <c r="L622" s="89"/>
    </row>
    <row r="623" spans="1:12" hidden="1" x14ac:dyDescent="0.25">
      <c r="A623" s="92"/>
      <c r="B623" s="29"/>
      <c r="C623" s="29"/>
      <c r="D623" s="29"/>
      <c r="E623" s="90"/>
      <c r="F623" s="87"/>
      <c r="G623" s="96"/>
      <c r="H623" s="29"/>
      <c r="I623" s="29"/>
      <c r="J623" s="29"/>
      <c r="K623" s="89"/>
      <c r="L623" s="89"/>
    </row>
    <row r="624" spans="1:12" hidden="1" x14ac:dyDescent="0.25">
      <c r="A624" s="92"/>
      <c r="B624" s="29"/>
      <c r="C624" s="29"/>
      <c r="D624" s="29"/>
      <c r="E624" s="90"/>
      <c r="F624" s="87"/>
      <c r="G624" s="96"/>
      <c r="H624" s="29"/>
      <c r="I624" s="29"/>
      <c r="J624" s="29"/>
      <c r="K624" s="89"/>
      <c r="L624" s="89"/>
    </row>
    <row r="625" spans="1:12" hidden="1" x14ac:dyDescent="0.25">
      <c r="A625" s="92"/>
      <c r="B625" s="29"/>
      <c r="C625" s="29"/>
      <c r="D625" s="29"/>
      <c r="E625" s="90"/>
      <c r="F625" s="87"/>
      <c r="G625" s="96"/>
      <c r="H625" s="29"/>
      <c r="I625" s="29"/>
      <c r="J625" s="29"/>
      <c r="K625" s="89"/>
      <c r="L625" s="89"/>
    </row>
    <row r="626" spans="1:12" hidden="1" x14ac:dyDescent="0.25">
      <c r="A626" s="92"/>
      <c r="B626" s="29"/>
      <c r="C626" s="29"/>
      <c r="D626" s="29"/>
      <c r="E626" s="90"/>
      <c r="F626" s="87"/>
      <c r="G626" s="96"/>
      <c r="H626" s="29"/>
      <c r="I626" s="29"/>
      <c r="J626" s="29"/>
      <c r="K626" s="89"/>
      <c r="L626" s="89"/>
    </row>
    <row r="627" spans="1:12" x14ac:dyDescent="0.25">
      <c r="A627" s="85">
        <v>43172</v>
      </c>
      <c r="B627" s="83" t="s">
        <v>109</v>
      </c>
      <c r="C627" s="83" t="s">
        <v>58</v>
      </c>
      <c r="D627" s="83" t="s">
        <v>225</v>
      </c>
      <c r="E627" s="84">
        <v>100000</v>
      </c>
      <c r="F627" s="84"/>
      <c r="G627" s="96"/>
      <c r="H627" s="83" t="s">
        <v>240</v>
      </c>
      <c r="I627" s="83" t="s">
        <v>165</v>
      </c>
      <c r="J627" s="83"/>
      <c r="K627" s="79" t="s">
        <v>25</v>
      </c>
      <c r="L627" s="79" t="s">
        <v>34</v>
      </c>
    </row>
    <row r="628" spans="1:12" hidden="1" x14ac:dyDescent="0.25">
      <c r="A628" s="92"/>
      <c r="B628" s="29"/>
      <c r="C628" s="29"/>
      <c r="D628" s="29"/>
      <c r="E628" s="87"/>
      <c r="F628" s="87"/>
      <c r="G628" s="96"/>
      <c r="H628" s="29"/>
      <c r="I628" s="29"/>
      <c r="J628" s="29"/>
      <c r="K628" s="89"/>
      <c r="L628" s="89"/>
    </row>
    <row r="629" spans="1:12" s="77" customFormat="1" hidden="1" x14ac:dyDescent="0.25">
      <c r="A629" s="92"/>
      <c r="B629" s="29"/>
      <c r="C629" s="29"/>
      <c r="D629" s="29"/>
      <c r="E629" s="87"/>
      <c r="F629" s="87"/>
      <c r="G629" s="96"/>
      <c r="H629" s="29"/>
      <c r="I629" s="29"/>
      <c r="J629" s="29"/>
      <c r="K629" s="89"/>
      <c r="L629" s="89"/>
    </row>
    <row r="630" spans="1:12" hidden="1" x14ac:dyDescent="0.25">
      <c r="A630" s="92"/>
      <c r="B630" s="29"/>
      <c r="C630" s="29"/>
      <c r="D630" s="29"/>
      <c r="E630" s="87"/>
      <c r="F630" s="87"/>
      <c r="G630" s="96"/>
      <c r="H630" s="29"/>
      <c r="I630" s="29"/>
      <c r="J630" s="29"/>
      <c r="K630" s="89"/>
      <c r="L630" s="89"/>
    </row>
    <row r="631" spans="1:12" hidden="1" x14ac:dyDescent="0.25">
      <c r="A631" s="92"/>
      <c r="B631" s="29"/>
      <c r="C631" s="29"/>
      <c r="D631" s="29"/>
      <c r="E631" s="87"/>
      <c r="F631" s="87"/>
      <c r="G631" s="96"/>
      <c r="H631" s="29"/>
      <c r="I631" s="29"/>
      <c r="J631" s="29"/>
      <c r="K631" s="89"/>
      <c r="L631" s="89"/>
    </row>
    <row r="632" spans="1:12" hidden="1" x14ac:dyDescent="0.25">
      <c r="A632" s="92"/>
      <c r="B632" s="29"/>
      <c r="C632" s="29"/>
      <c r="D632" s="29"/>
      <c r="E632" s="87"/>
      <c r="F632" s="87"/>
      <c r="G632" s="96"/>
      <c r="H632" s="29"/>
      <c r="I632" s="29"/>
      <c r="J632" s="29"/>
      <c r="K632" s="89"/>
      <c r="L632" s="89"/>
    </row>
    <row r="633" spans="1:12" hidden="1" x14ac:dyDescent="0.25">
      <c r="A633" s="92"/>
      <c r="B633" s="89"/>
      <c r="C633" s="89"/>
      <c r="D633" s="89"/>
      <c r="E633" s="87"/>
      <c r="F633" s="96"/>
      <c r="G633" s="96"/>
      <c r="H633" s="89"/>
      <c r="I633" s="29"/>
      <c r="J633" s="29"/>
      <c r="K633" s="89"/>
      <c r="L633" s="29"/>
    </row>
    <row r="634" spans="1:12" hidden="1" x14ac:dyDescent="0.25">
      <c r="A634" s="92"/>
      <c r="B634" s="89"/>
      <c r="C634" s="89"/>
      <c r="D634" s="89"/>
      <c r="E634" s="87"/>
      <c r="F634" s="96"/>
      <c r="G634" s="96"/>
      <c r="H634" s="89"/>
      <c r="I634" s="29"/>
      <c r="J634" s="29"/>
      <c r="K634" s="89"/>
      <c r="L634" s="29"/>
    </row>
    <row r="635" spans="1:12" hidden="1" x14ac:dyDescent="0.25">
      <c r="A635" s="92"/>
      <c r="B635" s="89"/>
      <c r="C635" s="89"/>
      <c r="D635" s="89"/>
      <c r="E635" s="87"/>
      <c r="F635" s="96"/>
      <c r="G635" s="96"/>
      <c r="H635" s="89"/>
      <c r="I635" s="29"/>
      <c r="J635" s="29"/>
      <c r="K635" s="89"/>
      <c r="L635" s="29"/>
    </row>
    <row r="636" spans="1:12" hidden="1" x14ac:dyDescent="0.25">
      <c r="A636" s="92"/>
      <c r="B636" s="89"/>
      <c r="C636" s="89"/>
      <c r="D636" s="89"/>
      <c r="E636" s="87"/>
      <c r="F636" s="96"/>
      <c r="G636" s="96"/>
      <c r="H636" s="89"/>
      <c r="I636" s="29"/>
      <c r="J636" s="29"/>
      <c r="K636" s="89"/>
      <c r="L636" s="29"/>
    </row>
    <row r="637" spans="1:12" hidden="1" x14ac:dyDescent="0.25">
      <c r="A637" s="92"/>
      <c r="B637" s="89"/>
      <c r="C637" s="89"/>
      <c r="D637" s="89"/>
      <c r="E637" s="87"/>
      <c r="F637" s="96"/>
      <c r="G637" s="96"/>
      <c r="H637" s="89"/>
      <c r="I637" s="29"/>
      <c r="J637" s="29"/>
      <c r="K637" s="89"/>
      <c r="L637" s="29"/>
    </row>
    <row r="638" spans="1:12" hidden="1" x14ac:dyDescent="0.25">
      <c r="A638" s="92"/>
      <c r="B638" s="89"/>
      <c r="C638" s="89"/>
      <c r="D638" s="89"/>
      <c r="E638" s="87"/>
      <c r="F638" s="96"/>
      <c r="G638" s="96"/>
      <c r="H638" s="89"/>
      <c r="I638" s="29"/>
      <c r="J638" s="29"/>
      <c r="K638" s="89"/>
      <c r="L638" s="29"/>
    </row>
    <row r="639" spans="1:12" hidden="1" x14ac:dyDescent="0.25">
      <c r="A639" s="92"/>
      <c r="B639" s="89"/>
      <c r="C639" s="89"/>
      <c r="D639" s="89"/>
      <c r="E639" s="87"/>
      <c r="F639" s="96"/>
      <c r="G639" s="96"/>
      <c r="H639" s="89"/>
      <c r="I639" s="29"/>
      <c r="J639" s="29"/>
      <c r="K639" s="89"/>
      <c r="L639" s="29"/>
    </row>
    <row r="640" spans="1:12" hidden="1" x14ac:dyDescent="0.25">
      <c r="A640" s="92"/>
      <c r="B640" s="89"/>
      <c r="C640" s="89"/>
      <c r="D640" s="89"/>
      <c r="E640" s="87"/>
      <c r="F640" s="96"/>
      <c r="G640" s="96"/>
      <c r="H640" s="89"/>
      <c r="I640" s="29"/>
      <c r="J640" s="29"/>
      <c r="K640" s="89"/>
      <c r="L640" s="29"/>
    </row>
    <row r="641" spans="1:12" hidden="1" x14ac:dyDescent="0.25">
      <c r="A641" s="92"/>
      <c r="B641" s="89"/>
      <c r="C641" s="89"/>
      <c r="D641" s="89"/>
      <c r="E641" s="87"/>
      <c r="F641" s="96"/>
      <c r="G641" s="96"/>
      <c r="H641" s="89"/>
      <c r="I641" s="29"/>
      <c r="J641" s="29"/>
      <c r="K641" s="89"/>
      <c r="L641" s="29"/>
    </row>
    <row r="642" spans="1:12" hidden="1" x14ac:dyDescent="0.25">
      <c r="A642" s="92"/>
      <c r="B642" s="89"/>
      <c r="C642" s="89"/>
      <c r="D642" s="89"/>
      <c r="E642" s="87"/>
      <c r="F642" s="96"/>
      <c r="G642" s="96"/>
      <c r="H642" s="89"/>
      <c r="I642" s="29"/>
      <c r="J642" s="29"/>
      <c r="K642" s="89"/>
      <c r="L642" s="29"/>
    </row>
    <row r="643" spans="1:12" x14ac:dyDescent="0.25">
      <c r="A643" s="85">
        <v>43173</v>
      </c>
      <c r="B643" s="83" t="s">
        <v>251</v>
      </c>
      <c r="C643" s="83" t="s">
        <v>58</v>
      </c>
      <c r="D643" s="83" t="s">
        <v>225</v>
      </c>
      <c r="E643" s="84"/>
      <c r="F643" s="84">
        <v>64000</v>
      </c>
      <c r="G643" s="96"/>
      <c r="H643" s="83" t="s">
        <v>109</v>
      </c>
      <c r="I643" s="83" t="s">
        <v>287</v>
      </c>
      <c r="J643" s="83"/>
      <c r="K643" s="79" t="s">
        <v>25</v>
      </c>
      <c r="L643" s="79" t="s">
        <v>34</v>
      </c>
    </row>
    <row r="644" spans="1:12" hidden="1" x14ac:dyDescent="0.25">
      <c r="A644" s="92"/>
      <c r="B644" s="29"/>
      <c r="C644" s="29"/>
      <c r="D644" s="29"/>
      <c r="E644" s="87"/>
      <c r="F644" s="87"/>
      <c r="G644" s="96"/>
      <c r="H644" s="29"/>
      <c r="I644" s="29"/>
      <c r="J644" s="29"/>
      <c r="K644" s="89"/>
      <c r="L644" s="89"/>
    </row>
    <row r="645" spans="1:12" x14ac:dyDescent="0.25">
      <c r="A645" s="85">
        <v>43173</v>
      </c>
      <c r="B645" s="83" t="s">
        <v>244</v>
      </c>
      <c r="C645" s="83" t="s">
        <v>58</v>
      </c>
      <c r="D645" s="83" t="s">
        <v>22</v>
      </c>
      <c r="E645" s="84"/>
      <c r="F645" s="84">
        <v>100000</v>
      </c>
      <c r="G645" s="96"/>
      <c r="H645" s="83" t="s">
        <v>109</v>
      </c>
      <c r="I645" s="83" t="s">
        <v>289</v>
      </c>
      <c r="J645" s="83"/>
      <c r="K645" s="79" t="s">
        <v>25</v>
      </c>
      <c r="L645" s="79" t="s">
        <v>34</v>
      </c>
    </row>
    <row r="646" spans="1:12" hidden="1" x14ac:dyDescent="0.25">
      <c r="A646" s="92"/>
      <c r="B646" s="29"/>
      <c r="C646" s="29"/>
      <c r="D646" s="29"/>
      <c r="E646" s="87"/>
      <c r="F646" s="87"/>
      <c r="G646" s="96"/>
      <c r="H646" s="29"/>
      <c r="I646" s="29"/>
      <c r="J646" s="29"/>
      <c r="K646" s="89"/>
      <c r="L646" s="89"/>
    </row>
    <row r="647" spans="1:12" hidden="1" x14ac:dyDescent="0.25">
      <c r="A647" s="92"/>
      <c r="B647" s="29"/>
      <c r="C647" s="29"/>
      <c r="D647" s="29"/>
      <c r="E647" s="87"/>
      <c r="F647" s="87"/>
      <c r="G647" s="96"/>
      <c r="H647" s="29"/>
      <c r="I647" s="29"/>
      <c r="J647" s="29"/>
      <c r="K647" s="89"/>
      <c r="L647" s="29"/>
    </row>
    <row r="648" spans="1:12" hidden="1" x14ac:dyDescent="0.25">
      <c r="A648" s="92"/>
      <c r="B648" s="29"/>
      <c r="C648" s="29"/>
      <c r="D648" s="29"/>
      <c r="E648" s="87"/>
      <c r="F648" s="87"/>
      <c r="G648" s="96"/>
      <c r="H648" s="29"/>
      <c r="I648" s="29"/>
      <c r="J648" s="29"/>
      <c r="K648" s="89"/>
      <c r="L648" s="29"/>
    </row>
    <row r="649" spans="1:12" hidden="1" x14ac:dyDescent="0.25">
      <c r="A649" s="92"/>
      <c r="B649" s="29"/>
      <c r="C649" s="29"/>
      <c r="D649" s="29"/>
      <c r="E649" s="87"/>
      <c r="F649" s="87"/>
      <c r="G649" s="96"/>
      <c r="H649" s="29"/>
      <c r="I649" s="29"/>
      <c r="J649" s="29"/>
      <c r="K649" s="89"/>
      <c r="L649" s="29"/>
    </row>
    <row r="650" spans="1:12" hidden="1" x14ac:dyDescent="0.25">
      <c r="A650" s="92"/>
      <c r="B650" s="29"/>
      <c r="C650" s="89"/>
      <c r="D650" s="29"/>
      <c r="E650" s="87"/>
      <c r="F650" s="87"/>
      <c r="G650" s="96"/>
      <c r="H650" s="29"/>
      <c r="I650" s="29"/>
      <c r="J650" s="29"/>
      <c r="K650" s="89"/>
      <c r="L650" s="29"/>
    </row>
    <row r="651" spans="1:12" hidden="1" x14ac:dyDescent="0.25">
      <c r="A651" s="92"/>
      <c r="B651" s="29"/>
      <c r="C651" s="89"/>
      <c r="D651" s="29"/>
      <c r="E651" s="87"/>
      <c r="F651" s="87"/>
      <c r="G651" s="96"/>
      <c r="H651" s="29"/>
      <c r="I651" s="29"/>
      <c r="J651" s="29"/>
      <c r="K651" s="89"/>
      <c r="L651" s="29"/>
    </row>
    <row r="652" spans="1:12" hidden="1" x14ac:dyDescent="0.25">
      <c r="A652" s="92"/>
      <c r="B652" s="29"/>
      <c r="C652" s="29"/>
      <c r="D652" s="29"/>
      <c r="E652" s="87"/>
      <c r="F652" s="87"/>
      <c r="G652" s="96"/>
      <c r="H652" s="29"/>
      <c r="I652" s="29"/>
      <c r="J652" s="29"/>
      <c r="K652" s="89"/>
      <c r="L652" s="29"/>
    </row>
    <row r="653" spans="1:12" x14ac:dyDescent="0.25">
      <c r="A653" s="85">
        <v>43173</v>
      </c>
      <c r="B653" s="83" t="s">
        <v>109</v>
      </c>
      <c r="C653" s="83" t="s">
        <v>58</v>
      </c>
      <c r="D653" s="83" t="s">
        <v>22</v>
      </c>
      <c r="E653" s="84">
        <v>100000</v>
      </c>
      <c r="F653" s="84"/>
      <c r="G653" s="96"/>
      <c r="H653" s="83" t="s">
        <v>244</v>
      </c>
      <c r="I653" s="83" t="s">
        <v>165</v>
      </c>
      <c r="J653" s="83"/>
      <c r="K653" s="79" t="s">
        <v>25</v>
      </c>
      <c r="L653" s="79" t="s">
        <v>34</v>
      </c>
    </row>
    <row r="654" spans="1:12" hidden="1" x14ac:dyDescent="0.25">
      <c r="A654" s="92"/>
      <c r="B654" s="29"/>
      <c r="C654" s="29"/>
      <c r="D654" s="29"/>
      <c r="E654" s="87"/>
      <c r="F654" s="87"/>
      <c r="G654" s="96"/>
      <c r="H654" s="29"/>
      <c r="I654" s="29"/>
      <c r="J654" s="29"/>
      <c r="K654" s="89"/>
      <c r="L654" s="29"/>
    </row>
    <row r="655" spans="1:12" hidden="1" x14ac:dyDescent="0.25">
      <c r="A655" s="92"/>
      <c r="B655" s="29"/>
      <c r="C655" s="29"/>
      <c r="D655" s="29"/>
      <c r="E655" s="87"/>
      <c r="F655" s="87"/>
      <c r="G655" s="96"/>
      <c r="H655" s="29"/>
      <c r="I655" s="29"/>
      <c r="J655" s="29"/>
      <c r="K655" s="89"/>
      <c r="L655" s="29"/>
    </row>
    <row r="656" spans="1:12" hidden="1" x14ac:dyDescent="0.25">
      <c r="A656" s="92"/>
      <c r="B656" s="29"/>
      <c r="C656" s="29"/>
      <c r="D656" s="29"/>
      <c r="E656" s="87"/>
      <c r="F656" s="87"/>
      <c r="G656" s="96"/>
      <c r="H656" s="29"/>
      <c r="I656" s="29"/>
      <c r="J656" s="29"/>
      <c r="K656" s="89"/>
      <c r="L656" s="29"/>
    </row>
    <row r="657" spans="1:12" hidden="1" x14ac:dyDescent="0.25">
      <c r="A657" s="92"/>
      <c r="B657" s="29"/>
      <c r="C657" s="29"/>
      <c r="D657" s="29"/>
      <c r="E657" s="87"/>
      <c r="F657" s="87"/>
      <c r="G657" s="96"/>
      <c r="H657" s="29"/>
      <c r="I657" s="29"/>
      <c r="J657" s="29"/>
      <c r="K657" s="89"/>
      <c r="L657" s="29"/>
    </row>
    <row r="658" spans="1:12" s="77" customFormat="1" hidden="1" x14ac:dyDescent="0.25">
      <c r="A658" s="92"/>
      <c r="B658" s="29"/>
      <c r="C658" s="29"/>
      <c r="D658" s="29"/>
      <c r="E658" s="87"/>
      <c r="F658" s="87"/>
      <c r="G658" s="96"/>
      <c r="H658" s="29"/>
      <c r="I658" s="29"/>
      <c r="J658" s="29"/>
      <c r="K658" s="89"/>
      <c r="L658" s="29"/>
    </row>
    <row r="659" spans="1:12" hidden="1" x14ac:dyDescent="0.25">
      <c r="A659" s="92"/>
      <c r="B659" s="89"/>
      <c r="C659" s="89"/>
      <c r="D659" s="89"/>
      <c r="E659" s="96"/>
      <c r="F659" s="96"/>
      <c r="G659" s="96"/>
      <c r="H659" s="89"/>
      <c r="I659" s="89"/>
      <c r="J659" s="29"/>
      <c r="K659" s="89"/>
      <c r="L659" s="89"/>
    </row>
    <row r="660" spans="1:12" hidden="1" x14ac:dyDescent="0.25">
      <c r="A660" s="92"/>
      <c r="B660" s="89"/>
      <c r="C660" s="89"/>
      <c r="D660" s="89"/>
      <c r="E660" s="96"/>
      <c r="F660" s="96"/>
      <c r="G660" s="96"/>
      <c r="H660" s="89"/>
      <c r="I660" s="89"/>
      <c r="J660" s="29"/>
      <c r="K660" s="89"/>
      <c r="L660" s="89"/>
    </row>
    <row r="661" spans="1:12" hidden="1" x14ac:dyDescent="0.25">
      <c r="A661" s="92"/>
      <c r="B661" s="89"/>
      <c r="C661" s="89"/>
      <c r="D661" s="89"/>
      <c r="E661" s="96"/>
      <c r="F661" s="96"/>
      <c r="G661" s="96"/>
      <c r="H661" s="89"/>
      <c r="I661" s="89"/>
      <c r="J661" s="29"/>
      <c r="K661" s="89"/>
      <c r="L661" s="89"/>
    </row>
    <row r="662" spans="1:12" hidden="1" x14ac:dyDescent="0.25">
      <c r="A662" s="92"/>
      <c r="B662" s="89"/>
      <c r="C662" s="89"/>
      <c r="D662" s="89"/>
      <c r="E662" s="96"/>
      <c r="F662" s="96"/>
      <c r="G662" s="96"/>
      <c r="H662" s="89"/>
      <c r="I662" s="89"/>
      <c r="J662" s="29"/>
      <c r="K662" s="89"/>
      <c r="L662" s="89"/>
    </row>
    <row r="663" spans="1:12" hidden="1" x14ac:dyDescent="0.25">
      <c r="A663" s="92"/>
      <c r="B663" s="29"/>
      <c r="C663" s="29"/>
      <c r="D663" s="29"/>
      <c r="E663" s="90"/>
      <c r="F663" s="87"/>
      <c r="G663" s="96"/>
      <c r="H663" s="29"/>
      <c r="I663" s="29"/>
      <c r="J663" s="29"/>
      <c r="K663" s="89"/>
      <c r="L663" s="89"/>
    </row>
    <row r="664" spans="1:12" hidden="1" x14ac:dyDescent="0.25">
      <c r="A664" s="92"/>
      <c r="B664" s="29"/>
      <c r="C664" s="29"/>
      <c r="D664" s="29"/>
      <c r="E664" s="90"/>
      <c r="F664" s="87"/>
      <c r="G664" s="96"/>
      <c r="H664" s="29"/>
      <c r="I664" s="29"/>
      <c r="J664" s="29"/>
      <c r="K664" s="89"/>
      <c r="L664" s="89"/>
    </row>
    <row r="665" spans="1:12" hidden="1" x14ac:dyDescent="0.25">
      <c r="A665" s="92"/>
      <c r="B665" s="29"/>
      <c r="C665" s="29"/>
      <c r="D665" s="29"/>
      <c r="E665" s="90"/>
      <c r="F665" s="87"/>
      <c r="G665" s="96"/>
      <c r="H665" s="29"/>
      <c r="I665" s="29"/>
      <c r="J665" s="29"/>
      <c r="K665" s="89"/>
      <c r="L665" s="89"/>
    </row>
    <row r="666" spans="1:12" hidden="1" x14ac:dyDescent="0.25">
      <c r="A666" s="92"/>
      <c r="B666" s="29"/>
      <c r="C666" s="29"/>
      <c r="D666" s="29"/>
      <c r="E666" s="90"/>
      <c r="F666" s="87"/>
      <c r="G666" s="96"/>
      <c r="H666" s="29"/>
      <c r="I666" s="29"/>
      <c r="J666" s="29"/>
      <c r="K666" s="89"/>
      <c r="L666" s="89"/>
    </row>
    <row r="667" spans="1:12" hidden="1" x14ac:dyDescent="0.25">
      <c r="A667" s="92"/>
      <c r="B667" s="29"/>
      <c r="C667" s="29"/>
      <c r="D667" s="29"/>
      <c r="E667" s="87"/>
      <c r="F667" s="87"/>
      <c r="G667" s="96"/>
      <c r="H667" s="29"/>
      <c r="I667" s="29"/>
      <c r="J667" s="29"/>
      <c r="K667" s="89"/>
      <c r="L667" s="89"/>
    </row>
    <row r="668" spans="1:12" hidden="1" x14ac:dyDescent="0.25">
      <c r="A668" s="92"/>
      <c r="B668" s="29"/>
      <c r="C668" s="29"/>
      <c r="D668" s="29"/>
      <c r="E668" s="87"/>
      <c r="F668" s="87"/>
      <c r="G668" s="96"/>
      <c r="H668" s="29"/>
      <c r="I668" s="29"/>
      <c r="J668" s="29"/>
      <c r="K668" s="89"/>
      <c r="L668" s="89"/>
    </row>
    <row r="669" spans="1:12" hidden="1" x14ac:dyDescent="0.25">
      <c r="A669" s="92"/>
      <c r="B669" s="29"/>
      <c r="C669" s="29"/>
      <c r="D669" s="29"/>
      <c r="E669" s="87"/>
      <c r="F669" s="87"/>
      <c r="G669" s="96"/>
      <c r="H669" s="29"/>
      <c r="I669" s="29"/>
      <c r="J669" s="29"/>
      <c r="K669" s="89"/>
      <c r="L669" s="89"/>
    </row>
    <row r="670" spans="1:12" hidden="1" x14ac:dyDescent="0.25">
      <c r="A670" s="92"/>
      <c r="B670" s="29"/>
      <c r="C670" s="29"/>
      <c r="D670" s="29"/>
      <c r="E670" s="87"/>
      <c r="F670" s="87"/>
      <c r="G670" s="96"/>
      <c r="H670" s="29"/>
      <c r="I670" s="29"/>
      <c r="J670" s="29"/>
      <c r="K670" s="89"/>
      <c r="L670" s="89"/>
    </row>
    <row r="671" spans="1:12" hidden="1" x14ac:dyDescent="0.25">
      <c r="A671" s="92"/>
      <c r="B671" s="29"/>
      <c r="C671" s="29"/>
      <c r="D671" s="29"/>
      <c r="E671" s="87"/>
      <c r="F671" s="87"/>
      <c r="G671" s="96"/>
      <c r="H671" s="29"/>
      <c r="I671" s="29"/>
      <c r="J671" s="29"/>
      <c r="K671" s="89"/>
      <c r="L671" s="89"/>
    </row>
    <row r="672" spans="1:12" x14ac:dyDescent="0.25">
      <c r="A672" s="85">
        <v>43173</v>
      </c>
      <c r="B672" s="83" t="s">
        <v>109</v>
      </c>
      <c r="C672" s="83" t="s">
        <v>58</v>
      </c>
      <c r="D672" s="83" t="s">
        <v>22</v>
      </c>
      <c r="E672" s="84">
        <v>64000</v>
      </c>
      <c r="F672" s="84"/>
      <c r="G672" s="96"/>
      <c r="H672" s="83" t="s">
        <v>251</v>
      </c>
      <c r="I672" s="83" t="s">
        <v>165</v>
      </c>
      <c r="J672" s="83"/>
      <c r="K672" s="79" t="s">
        <v>25</v>
      </c>
      <c r="L672" s="79" t="s">
        <v>34</v>
      </c>
    </row>
    <row r="673" spans="1:12" hidden="1" x14ac:dyDescent="0.25">
      <c r="A673" s="92"/>
      <c r="B673" s="29"/>
      <c r="C673" s="29"/>
      <c r="D673" s="29"/>
      <c r="E673" s="87"/>
      <c r="F673" s="87"/>
      <c r="G673" s="96"/>
      <c r="H673" s="29"/>
      <c r="I673" s="29"/>
      <c r="J673" s="29"/>
      <c r="K673" s="89"/>
      <c r="L673" s="89"/>
    </row>
    <row r="674" spans="1:12" hidden="1" x14ac:dyDescent="0.25">
      <c r="A674" s="92"/>
      <c r="B674" s="29"/>
      <c r="C674" s="29"/>
      <c r="D674" s="29"/>
      <c r="E674" s="87"/>
      <c r="F674" s="87"/>
      <c r="G674" s="96"/>
      <c r="H674" s="29"/>
      <c r="I674" s="29"/>
      <c r="J674" s="29"/>
      <c r="K674" s="89"/>
      <c r="L674" s="89"/>
    </row>
    <row r="675" spans="1:12" hidden="1" x14ac:dyDescent="0.25">
      <c r="A675" s="92"/>
      <c r="B675" s="29"/>
      <c r="C675" s="29"/>
      <c r="D675" s="29"/>
      <c r="E675" s="87"/>
      <c r="F675" s="87"/>
      <c r="G675" s="96"/>
      <c r="H675" s="29"/>
      <c r="I675" s="29"/>
      <c r="J675" s="29"/>
      <c r="K675" s="89"/>
      <c r="L675" s="89"/>
    </row>
    <row r="676" spans="1:12" hidden="1" x14ac:dyDescent="0.25">
      <c r="A676" s="92"/>
      <c r="B676" s="29"/>
      <c r="C676" s="29"/>
      <c r="D676" s="29"/>
      <c r="E676" s="87"/>
      <c r="F676" s="87"/>
      <c r="G676" s="96"/>
      <c r="H676" s="29"/>
      <c r="I676" s="29"/>
      <c r="J676" s="29"/>
      <c r="K676" s="89"/>
      <c r="L676" s="89"/>
    </row>
    <row r="677" spans="1:12" hidden="1" x14ac:dyDescent="0.25">
      <c r="A677" s="92"/>
      <c r="B677" s="29"/>
      <c r="C677" s="29"/>
      <c r="D677" s="29"/>
      <c r="E677" s="87"/>
      <c r="F677" s="87"/>
      <c r="G677" s="96"/>
      <c r="H677" s="29"/>
      <c r="I677" s="29"/>
      <c r="J677" s="29"/>
      <c r="K677" s="89"/>
      <c r="L677" s="89"/>
    </row>
    <row r="678" spans="1:12" hidden="1" x14ac:dyDescent="0.25">
      <c r="A678" s="92"/>
      <c r="B678" s="29"/>
      <c r="C678" s="29"/>
      <c r="D678" s="29"/>
      <c r="E678" s="87"/>
      <c r="F678" s="87"/>
      <c r="G678" s="96"/>
      <c r="H678" s="97"/>
      <c r="I678" s="29"/>
      <c r="J678" s="29"/>
      <c r="K678" s="89"/>
      <c r="L678" s="89"/>
    </row>
    <row r="679" spans="1:12" hidden="1" x14ac:dyDescent="0.25">
      <c r="A679" s="92"/>
      <c r="B679" s="29"/>
      <c r="C679" s="97"/>
      <c r="D679" s="29"/>
      <c r="E679" s="90"/>
      <c r="F679" s="87"/>
      <c r="G679" s="96"/>
      <c r="H679" s="97"/>
      <c r="I679" s="29"/>
      <c r="J679" s="29"/>
      <c r="K679" s="89"/>
      <c r="L679" s="89"/>
    </row>
    <row r="680" spans="1:12" hidden="1" x14ac:dyDescent="0.25">
      <c r="A680" s="92"/>
      <c r="B680" s="29"/>
      <c r="C680" s="29"/>
      <c r="D680" s="29"/>
      <c r="E680" s="87"/>
      <c r="F680" s="87"/>
      <c r="G680" s="96"/>
      <c r="H680" s="29"/>
      <c r="I680" s="29"/>
      <c r="J680" s="29"/>
      <c r="K680" s="89"/>
      <c r="L680" s="29"/>
    </row>
    <row r="681" spans="1:12" s="77" customFormat="1" hidden="1" x14ac:dyDescent="0.25">
      <c r="A681" s="92"/>
      <c r="B681" s="29"/>
      <c r="C681" s="29"/>
      <c r="D681" s="29"/>
      <c r="E681" s="87"/>
      <c r="F681" s="87"/>
      <c r="G681" s="96"/>
      <c r="H681" s="29"/>
      <c r="I681" s="29"/>
      <c r="J681" s="29"/>
      <c r="K681" s="89"/>
      <c r="L681" s="29"/>
    </row>
    <row r="682" spans="1:12" hidden="1" x14ac:dyDescent="0.25">
      <c r="A682" s="92"/>
      <c r="B682" s="89"/>
      <c r="C682" s="89"/>
      <c r="D682" s="89"/>
      <c r="E682" s="87"/>
      <c r="F682" s="96"/>
      <c r="G682" s="96"/>
      <c r="H682" s="89"/>
      <c r="I682" s="29"/>
      <c r="J682" s="29"/>
      <c r="K682" s="89"/>
      <c r="L682" s="29"/>
    </row>
    <row r="683" spans="1:12" hidden="1" x14ac:dyDescent="0.25">
      <c r="A683" s="92"/>
      <c r="B683" s="89"/>
      <c r="C683" s="89"/>
      <c r="D683" s="89"/>
      <c r="E683" s="87"/>
      <c r="F683" s="96"/>
      <c r="G683" s="96"/>
      <c r="H683" s="89"/>
      <c r="I683" s="29"/>
      <c r="J683" s="29"/>
      <c r="K683" s="89"/>
      <c r="L683" s="29"/>
    </row>
    <row r="684" spans="1:12" s="77" customFormat="1" hidden="1" x14ac:dyDescent="0.25">
      <c r="A684" s="92"/>
      <c r="B684" s="89"/>
      <c r="C684" s="89"/>
      <c r="D684" s="89"/>
      <c r="E684" s="87"/>
      <c r="F684" s="96"/>
      <c r="G684" s="96"/>
      <c r="H684" s="89"/>
      <c r="I684" s="29"/>
      <c r="J684" s="29"/>
      <c r="K684" s="89"/>
      <c r="L684" s="29"/>
    </row>
    <row r="685" spans="1:12" hidden="1" x14ac:dyDescent="0.25">
      <c r="A685" s="92"/>
      <c r="B685" s="89"/>
      <c r="C685" s="89"/>
      <c r="D685" s="89"/>
      <c r="E685" s="87"/>
      <c r="F685" s="96"/>
      <c r="G685" s="96"/>
      <c r="H685" s="89"/>
      <c r="I685" s="29"/>
      <c r="J685" s="29"/>
      <c r="K685" s="89"/>
      <c r="L685" s="29"/>
    </row>
    <row r="686" spans="1:12" x14ac:dyDescent="0.25">
      <c r="A686" s="85">
        <v>43174</v>
      </c>
      <c r="B686" s="79" t="s">
        <v>109</v>
      </c>
      <c r="C686" s="79" t="s">
        <v>58</v>
      </c>
      <c r="D686" s="79" t="s">
        <v>163</v>
      </c>
      <c r="E686" s="82">
        <v>50000</v>
      </c>
      <c r="F686" s="82"/>
      <c r="G686" s="96"/>
      <c r="H686" s="79" t="s">
        <v>164</v>
      </c>
      <c r="I686" s="83" t="s">
        <v>165</v>
      </c>
      <c r="J686" s="83"/>
      <c r="K686" s="79" t="s">
        <v>25</v>
      </c>
      <c r="L686" s="79" t="s">
        <v>34</v>
      </c>
    </row>
    <row r="687" spans="1:12" hidden="1" x14ac:dyDescent="0.25">
      <c r="A687" s="92"/>
      <c r="B687" s="89"/>
      <c r="C687" s="89"/>
      <c r="D687" s="89"/>
      <c r="E687" s="87"/>
      <c r="F687" s="96"/>
      <c r="G687" s="96"/>
      <c r="H687" s="89"/>
      <c r="I687" s="29"/>
      <c r="J687" s="29"/>
      <c r="K687" s="89"/>
      <c r="L687" s="29"/>
    </row>
    <row r="688" spans="1:12" s="77" customFormat="1" x14ac:dyDescent="0.25">
      <c r="A688" s="85">
        <v>43174</v>
      </c>
      <c r="B688" s="83" t="s">
        <v>256</v>
      </c>
      <c r="C688" s="83" t="s">
        <v>58</v>
      </c>
      <c r="D688" s="83" t="s">
        <v>218</v>
      </c>
      <c r="E688" s="84"/>
      <c r="F688" s="84">
        <v>20000</v>
      </c>
      <c r="G688" s="96"/>
      <c r="H688" s="83" t="s">
        <v>109</v>
      </c>
      <c r="I688" s="83">
        <v>45</v>
      </c>
      <c r="J688" s="83"/>
      <c r="K688" s="79" t="s">
        <v>25</v>
      </c>
      <c r="L688" s="79" t="s">
        <v>34</v>
      </c>
    </row>
    <row r="689" spans="1:12" x14ac:dyDescent="0.25">
      <c r="A689" s="85">
        <v>43174</v>
      </c>
      <c r="B689" s="83" t="s">
        <v>244</v>
      </c>
      <c r="C689" s="83" t="s">
        <v>58</v>
      </c>
      <c r="D689" s="83" t="s">
        <v>22</v>
      </c>
      <c r="E689" s="84"/>
      <c r="F689" s="84">
        <v>50000</v>
      </c>
      <c r="G689" s="96"/>
      <c r="H689" s="83" t="s">
        <v>109</v>
      </c>
      <c r="I689" s="83" t="s">
        <v>287</v>
      </c>
      <c r="J689" s="83"/>
      <c r="K689" s="79" t="s">
        <v>25</v>
      </c>
      <c r="L689" s="79" t="s">
        <v>34</v>
      </c>
    </row>
    <row r="690" spans="1:12" hidden="1" x14ac:dyDescent="0.25">
      <c r="A690" s="92"/>
      <c r="B690" s="29"/>
      <c r="C690" s="29"/>
      <c r="D690" s="29"/>
      <c r="E690" s="87"/>
      <c r="F690" s="87"/>
      <c r="G690" s="96"/>
      <c r="H690" s="29"/>
      <c r="I690" s="29"/>
      <c r="J690" s="29"/>
      <c r="K690" s="89"/>
      <c r="L690" s="89"/>
    </row>
    <row r="691" spans="1:12" x14ac:dyDescent="0.25">
      <c r="A691" s="85">
        <v>43174</v>
      </c>
      <c r="B691" s="83" t="s">
        <v>282</v>
      </c>
      <c r="C691" s="83" t="s">
        <v>58</v>
      </c>
      <c r="D691" s="83" t="s">
        <v>22</v>
      </c>
      <c r="E691" s="84"/>
      <c r="F691" s="84">
        <v>50000</v>
      </c>
      <c r="G691" s="96"/>
      <c r="H691" s="83" t="s">
        <v>109</v>
      </c>
      <c r="I691" s="83" t="s">
        <v>292</v>
      </c>
      <c r="J691" s="83"/>
      <c r="K691" s="79" t="s">
        <v>25</v>
      </c>
      <c r="L691" s="79" t="s">
        <v>34</v>
      </c>
    </row>
    <row r="692" spans="1:12" hidden="1" x14ac:dyDescent="0.25">
      <c r="A692" s="92"/>
      <c r="B692" s="29"/>
      <c r="C692" s="29"/>
      <c r="D692" s="29"/>
      <c r="E692" s="87"/>
      <c r="F692" s="87"/>
      <c r="G692" s="96"/>
      <c r="H692" s="29"/>
      <c r="I692" s="29"/>
      <c r="J692" s="29"/>
      <c r="K692" s="89"/>
      <c r="L692" s="89"/>
    </row>
    <row r="693" spans="1:12" hidden="1" x14ac:dyDescent="0.25">
      <c r="A693" s="92"/>
      <c r="B693" s="29"/>
      <c r="C693" s="29"/>
      <c r="D693" s="29"/>
      <c r="E693" s="87"/>
      <c r="F693" s="87"/>
      <c r="G693" s="96"/>
      <c r="H693" s="29"/>
      <c r="I693" s="29"/>
      <c r="J693" s="29"/>
      <c r="K693" s="89"/>
      <c r="L693" s="29"/>
    </row>
    <row r="694" spans="1:12" hidden="1" x14ac:dyDescent="0.25">
      <c r="A694" s="92"/>
      <c r="B694" s="29"/>
      <c r="C694" s="29"/>
      <c r="D694" s="29"/>
      <c r="E694" s="87"/>
      <c r="F694" s="87"/>
      <c r="G694" s="96"/>
      <c r="H694" s="29"/>
      <c r="I694" s="29"/>
      <c r="J694" s="29"/>
      <c r="K694" s="89"/>
      <c r="L694" s="29"/>
    </row>
    <row r="695" spans="1:12" hidden="1" x14ac:dyDescent="0.25">
      <c r="A695" s="92"/>
      <c r="B695" s="29"/>
      <c r="C695" s="29"/>
      <c r="D695" s="29"/>
      <c r="E695" s="87"/>
      <c r="F695" s="87"/>
      <c r="G695" s="96"/>
      <c r="H695" s="29"/>
      <c r="I695" s="29"/>
      <c r="J695" s="29"/>
      <c r="K695" s="89"/>
      <c r="L695" s="29"/>
    </row>
    <row r="696" spans="1:12" hidden="1" x14ac:dyDescent="0.25">
      <c r="A696" s="92"/>
      <c r="B696" s="29"/>
      <c r="C696" s="29"/>
      <c r="D696" s="29"/>
      <c r="E696" s="87"/>
      <c r="F696" s="87"/>
      <c r="G696" s="96"/>
      <c r="H696" s="29"/>
      <c r="I696" s="29"/>
      <c r="J696" s="29"/>
      <c r="K696" s="89"/>
      <c r="L696" s="29"/>
    </row>
    <row r="697" spans="1:12" hidden="1" x14ac:dyDescent="0.25">
      <c r="A697" s="92"/>
      <c r="B697" s="29"/>
      <c r="C697" s="29"/>
      <c r="D697" s="29"/>
      <c r="E697" s="87"/>
      <c r="F697" s="87"/>
      <c r="G697" s="96"/>
      <c r="H697" s="29"/>
      <c r="I697" s="29"/>
      <c r="J697" s="29"/>
      <c r="K697" s="89"/>
      <c r="L697" s="29"/>
    </row>
    <row r="698" spans="1:12" hidden="1" x14ac:dyDescent="0.25">
      <c r="A698" s="92"/>
      <c r="B698" s="29"/>
      <c r="C698" s="29"/>
      <c r="D698" s="29"/>
      <c r="E698" s="87"/>
      <c r="F698" s="87"/>
      <c r="G698" s="96"/>
      <c r="H698" s="29"/>
      <c r="I698" s="29"/>
      <c r="J698" s="29"/>
      <c r="K698" s="89"/>
      <c r="L698" s="29"/>
    </row>
    <row r="699" spans="1:12" s="77" customFormat="1" hidden="1" x14ac:dyDescent="0.25">
      <c r="A699" s="92"/>
      <c r="B699" s="29"/>
      <c r="C699" s="29"/>
      <c r="D699" s="29"/>
      <c r="E699" s="87"/>
      <c r="F699" s="87"/>
      <c r="G699" s="96"/>
      <c r="H699" s="29"/>
      <c r="I699" s="29"/>
      <c r="J699" s="29"/>
      <c r="K699" s="89"/>
      <c r="L699" s="29"/>
    </row>
    <row r="700" spans="1:12" hidden="1" x14ac:dyDescent="0.25">
      <c r="A700" s="92"/>
      <c r="B700" s="29"/>
      <c r="C700" s="29"/>
      <c r="D700" s="29"/>
      <c r="E700" s="87"/>
      <c r="F700" s="87"/>
      <c r="G700" s="96"/>
      <c r="H700" s="29"/>
      <c r="I700" s="29"/>
      <c r="J700" s="29"/>
      <c r="K700" s="89"/>
      <c r="L700" s="29"/>
    </row>
    <row r="701" spans="1:12" hidden="1" x14ac:dyDescent="0.25">
      <c r="A701" s="92"/>
      <c r="B701" s="29"/>
      <c r="C701" s="29"/>
      <c r="D701" s="29"/>
      <c r="E701" s="87"/>
      <c r="F701" s="87"/>
      <c r="G701" s="96"/>
      <c r="H701" s="29"/>
      <c r="I701" s="29"/>
      <c r="J701" s="29"/>
      <c r="K701" s="89"/>
      <c r="L701" s="29"/>
    </row>
    <row r="702" spans="1:12" hidden="1" x14ac:dyDescent="0.25">
      <c r="A702" s="92"/>
      <c r="B702" s="29"/>
      <c r="C702" s="29"/>
      <c r="D702" s="29"/>
      <c r="E702" s="87"/>
      <c r="F702" s="87"/>
      <c r="G702" s="96"/>
      <c r="H702" s="29"/>
      <c r="I702" s="29"/>
      <c r="J702" s="29"/>
      <c r="K702" s="89"/>
      <c r="L702" s="29"/>
    </row>
    <row r="703" spans="1:12" hidden="1" x14ac:dyDescent="0.25">
      <c r="A703" s="92"/>
      <c r="B703" s="29"/>
      <c r="C703" s="29"/>
      <c r="D703" s="29"/>
      <c r="E703" s="87"/>
      <c r="F703" s="87"/>
      <c r="G703" s="96"/>
      <c r="H703" s="29"/>
      <c r="I703" s="29"/>
      <c r="J703" s="29"/>
      <c r="K703" s="89"/>
      <c r="L703" s="29"/>
    </row>
    <row r="704" spans="1:12" x14ac:dyDescent="0.25">
      <c r="A704" s="85">
        <v>43174</v>
      </c>
      <c r="B704" s="83" t="s">
        <v>109</v>
      </c>
      <c r="C704" s="83" t="s">
        <v>58</v>
      </c>
      <c r="D704" s="83" t="s">
        <v>22</v>
      </c>
      <c r="E704" s="84">
        <v>50000</v>
      </c>
      <c r="F704" s="84"/>
      <c r="G704" s="96"/>
      <c r="H704" s="83" t="s">
        <v>244</v>
      </c>
      <c r="I704" s="83" t="s">
        <v>24</v>
      </c>
      <c r="J704" s="83"/>
      <c r="K704" s="79" t="s">
        <v>25</v>
      </c>
      <c r="L704" s="79" t="s">
        <v>34</v>
      </c>
    </row>
    <row r="705" spans="1:12" hidden="1" x14ac:dyDescent="0.25">
      <c r="A705" s="92"/>
      <c r="B705" s="29"/>
      <c r="C705" s="29"/>
      <c r="D705" s="29"/>
      <c r="E705" s="87"/>
      <c r="F705" s="87"/>
      <c r="G705" s="96"/>
      <c r="H705" s="29"/>
      <c r="I705" s="29"/>
      <c r="J705" s="29"/>
      <c r="K705" s="89"/>
      <c r="L705" s="29"/>
    </row>
    <row r="706" spans="1:12" hidden="1" x14ac:dyDescent="0.25">
      <c r="A706" s="92"/>
      <c r="B706" s="29"/>
      <c r="C706" s="29"/>
      <c r="D706" s="29"/>
      <c r="E706" s="87"/>
      <c r="F706" s="87"/>
      <c r="G706" s="96"/>
      <c r="H706" s="29"/>
      <c r="I706" s="29"/>
      <c r="J706" s="29"/>
      <c r="K706" s="89"/>
      <c r="L706" s="29"/>
    </row>
    <row r="707" spans="1:12" hidden="1" x14ac:dyDescent="0.25">
      <c r="A707" s="92"/>
      <c r="B707" s="29"/>
      <c r="C707" s="29"/>
      <c r="D707" s="29"/>
      <c r="E707" s="87"/>
      <c r="F707" s="87"/>
      <c r="G707" s="96"/>
      <c r="H707" s="29"/>
      <c r="I707" s="29"/>
      <c r="J707" s="29"/>
      <c r="K707" s="89"/>
      <c r="L707" s="89"/>
    </row>
    <row r="708" spans="1:12" hidden="1" x14ac:dyDescent="0.25">
      <c r="A708" s="92"/>
      <c r="B708" s="29"/>
      <c r="C708" s="29"/>
      <c r="D708" s="29"/>
      <c r="E708" s="87"/>
      <c r="F708" s="87"/>
      <c r="G708" s="96"/>
      <c r="H708" s="29"/>
      <c r="I708" s="29"/>
      <c r="J708" s="29"/>
      <c r="K708" s="89"/>
      <c r="L708" s="89"/>
    </row>
    <row r="709" spans="1:12" hidden="1" x14ac:dyDescent="0.25">
      <c r="A709" s="92"/>
      <c r="B709" s="29"/>
      <c r="C709" s="29"/>
      <c r="D709" s="29"/>
      <c r="E709" s="87"/>
      <c r="F709" s="87"/>
      <c r="G709" s="96"/>
      <c r="H709" s="29"/>
      <c r="I709" s="29"/>
      <c r="J709" s="29"/>
      <c r="K709" s="89"/>
      <c r="L709" s="89"/>
    </row>
    <row r="710" spans="1:12" hidden="1" x14ac:dyDescent="0.25">
      <c r="A710" s="92"/>
      <c r="B710" s="29"/>
      <c r="C710" s="29"/>
      <c r="D710" s="29"/>
      <c r="E710" s="87"/>
      <c r="F710" s="87"/>
      <c r="G710" s="96"/>
      <c r="H710" s="29"/>
      <c r="I710" s="29"/>
      <c r="J710" s="29"/>
      <c r="K710" s="89"/>
      <c r="L710" s="89"/>
    </row>
    <row r="711" spans="1:12" x14ac:dyDescent="0.25">
      <c r="A711" s="85">
        <v>43174</v>
      </c>
      <c r="B711" s="83" t="s">
        <v>109</v>
      </c>
      <c r="C711" s="83" t="s">
        <v>58</v>
      </c>
      <c r="D711" s="83" t="s">
        <v>218</v>
      </c>
      <c r="E711" s="84">
        <v>20000</v>
      </c>
      <c r="F711" s="84"/>
      <c r="G711" s="96"/>
      <c r="H711" s="83" t="s">
        <v>256</v>
      </c>
      <c r="I711" s="83" t="s">
        <v>424</v>
      </c>
      <c r="J711" s="83"/>
      <c r="K711" s="79" t="s">
        <v>25</v>
      </c>
      <c r="L711" s="79" t="s">
        <v>34</v>
      </c>
    </row>
    <row r="712" spans="1:12" hidden="1" x14ac:dyDescent="0.25">
      <c r="A712" s="92"/>
      <c r="B712" s="89"/>
      <c r="C712" s="89"/>
      <c r="D712" s="89"/>
      <c r="E712" s="96"/>
      <c r="F712" s="96"/>
      <c r="G712" s="96"/>
      <c r="H712" s="89"/>
      <c r="I712" s="89"/>
      <c r="J712" s="29"/>
      <c r="K712" s="89"/>
      <c r="L712" s="89"/>
    </row>
    <row r="713" spans="1:12" hidden="1" x14ac:dyDescent="0.25">
      <c r="A713" s="92"/>
      <c r="B713" s="89"/>
      <c r="C713" s="89"/>
      <c r="D713" s="89"/>
      <c r="E713" s="96"/>
      <c r="F713" s="96"/>
      <c r="G713" s="96"/>
      <c r="H713" s="89"/>
      <c r="I713" s="89"/>
      <c r="J713" s="29"/>
      <c r="K713" s="89"/>
      <c r="L713" s="89"/>
    </row>
    <row r="714" spans="1:12" hidden="1" x14ac:dyDescent="0.25">
      <c r="A714" s="92"/>
      <c r="B714" s="89"/>
      <c r="C714" s="89"/>
      <c r="D714" s="89"/>
      <c r="E714" s="96"/>
      <c r="F714" s="96"/>
      <c r="G714" s="96"/>
      <c r="H714" s="89"/>
      <c r="I714" s="89"/>
      <c r="J714" s="29"/>
      <c r="K714" s="89"/>
      <c r="L714" s="89"/>
    </row>
    <row r="715" spans="1:12" hidden="1" x14ac:dyDescent="0.25">
      <c r="A715" s="92"/>
      <c r="B715" s="89"/>
      <c r="C715" s="89"/>
      <c r="D715" s="89"/>
      <c r="E715" s="96"/>
      <c r="F715" s="96"/>
      <c r="G715" s="96"/>
      <c r="H715" s="89"/>
      <c r="I715" s="89"/>
      <c r="J715" s="29"/>
      <c r="K715" s="89"/>
      <c r="L715" s="89"/>
    </row>
    <row r="716" spans="1:12" hidden="1" x14ac:dyDescent="0.25">
      <c r="A716" s="92"/>
      <c r="B716" s="89"/>
      <c r="C716" s="89"/>
      <c r="D716" s="89"/>
      <c r="E716" s="96"/>
      <c r="F716" s="96"/>
      <c r="G716" s="96"/>
      <c r="H716" s="89"/>
      <c r="I716" s="89"/>
      <c r="J716" s="29"/>
      <c r="K716" s="89"/>
      <c r="L716" s="89"/>
    </row>
    <row r="717" spans="1:12" hidden="1" x14ac:dyDescent="0.25">
      <c r="A717" s="92"/>
      <c r="B717" s="89"/>
      <c r="C717" s="89"/>
      <c r="D717" s="89"/>
      <c r="E717" s="96"/>
      <c r="F717" s="96"/>
      <c r="G717" s="96"/>
      <c r="H717" s="89"/>
      <c r="I717" s="89"/>
      <c r="J717" s="29"/>
      <c r="K717" s="89"/>
      <c r="L717" s="89"/>
    </row>
    <row r="718" spans="1:12" hidden="1" x14ac:dyDescent="0.25">
      <c r="A718" s="92"/>
      <c r="B718" s="89"/>
      <c r="C718" s="89"/>
      <c r="D718" s="89"/>
      <c r="E718" s="96"/>
      <c r="F718" s="96"/>
      <c r="G718" s="96"/>
      <c r="H718" s="89"/>
      <c r="I718" s="89"/>
      <c r="J718" s="29"/>
      <c r="K718" s="89"/>
      <c r="L718" s="89"/>
    </row>
    <row r="719" spans="1:12" hidden="1" x14ac:dyDescent="0.25">
      <c r="A719" s="92"/>
      <c r="B719" s="29"/>
      <c r="C719" s="29"/>
      <c r="D719" s="29"/>
      <c r="E719" s="87"/>
      <c r="F719" s="87"/>
      <c r="G719" s="96"/>
      <c r="H719" s="29"/>
      <c r="I719" s="29"/>
      <c r="J719" s="29"/>
      <c r="K719" s="89"/>
      <c r="L719" s="89"/>
    </row>
    <row r="720" spans="1:12" hidden="1" x14ac:dyDescent="0.25">
      <c r="A720" s="92"/>
      <c r="B720" s="29"/>
      <c r="C720" s="29"/>
      <c r="D720" s="29"/>
      <c r="E720" s="87"/>
      <c r="F720" s="87"/>
      <c r="G720" s="96"/>
      <c r="H720" s="29"/>
      <c r="I720" s="29"/>
      <c r="J720" s="29"/>
      <c r="K720" s="89"/>
      <c r="L720" s="89"/>
    </row>
    <row r="721" spans="1:12" hidden="1" x14ac:dyDescent="0.25">
      <c r="A721" s="92"/>
      <c r="B721" s="29"/>
      <c r="C721" s="29"/>
      <c r="D721" s="29"/>
      <c r="E721" s="87"/>
      <c r="F721" s="87"/>
      <c r="G721" s="96"/>
      <c r="H721" s="29"/>
      <c r="I721" s="29"/>
      <c r="J721" s="29"/>
      <c r="K721" s="89"/>
      <c r="L721" s="89"/>
    </row>
    <row r="722" spans="1:12" hidden="1" x14ac:dyDescent="0.25">
      <c r="A722" s="92"/>
      <c r="B722" s="29"/>
      <c r="C722" s="29"/>
      <c r="D722" s="29"/>
      <c r="E722" s="87"/>
      <c r="F722" s="87"/>
      <c r="G722" s="96"/>
      <c r="H722" s="29"/>
      <c r="I722" s="29"/>
      <c r="J722" s="29"/>
      <c r="K722" s="89"/>
      <c r="L722" s="89"/>
    </row>
    <row r="723" spans="1:12" hidden="1" x14ac:dyDescent="0.25">
      <c r="A723" s="92"/>
      <c r="B723" s="29"/>
      <c r="C723" s="29"/>
      <c r="D723" s="29"/>
      <c r="E723" s="87"/>
      <c r="F723" s="87"/>
      <c r="G723" s="96"/>
      <c r="H723" s="29"/>
      <c r="I723" s="29"/>
      <c r="J723" s="29"/>
      <c r="K723" s="89"/>
      <c r="L723" s="89"/>
    </row>
    <row r="724" spans="1:12" s="77" customFormat="1" hidden="1" x14ac:dyDescent="0.25">
      <c r="A724" s="92"/>
      <c r="B724" s="29"/>
      <c r="C724" s="29"/>
      <c r="D724" s="29"/>
      <c r="E724" s="87"/>
      <c r="F724" s="87"/>
      <c r="G724" s="96"/>
      <c r="H724" s="29"/>
      <c r="I724" s="29"/>
      <c r="J724" s="29"/>
      <c r="K724" s="89"/>
      <c r="L724" s="89"/>
    </row>
    <row r="725" spans="1:12" s="77" customFormat="1" hidden="1" x14ac:dyDescent="0.25">
      <c r="A725" s="92"/>
      <c r="B725" s="29"/>
      <c r="C725" s="29"/>
      <c r="D725" s="29"/>
      <c r="E725" s="87"/>
      <c r="F725" s="87"/>
      <c r="G725" s="96"/>
      <c r="H725" s="29"/>
      <c r="I725" s="29"/>
      <c r="J725" s="29"/>
      <c r="K725" s="89"/>
      <c r="L725" s="89"/>
    </row>
    <row r="726" spans="1:12" hidden="1" x14ac:dyDescent="0.25">
      <c r="A726" s="92"/>
      <c r="B726" s="29"/>
      <c r="C726" s="29"/>
      <c r="D726" s="29"/>
      <c r="E726" s="87"/>
      <c r="F726" s="87"/>
      <c r="G726" s="96"/>
      <c r="H726" s="29"/>
      <c r="I726" s="29"/>
      <c r="J726" s="29"/>
      <c r="K726" s="89"/>
      <c r="L726" s="89"/>
    </row>
    <row r="727" spans="1:12" x14ac:dyDescent="0.25">
      <c r="A727" s="85">
        <v>43175</v>
      </c>
      <c r="B727" s="83" t="s">
        <v>109</v>
      </c>
      <c r="C727" s="83" t="s">
        <v>58</v>
      </c>
      <c r="D727" s="83" t="s">
        <v>22</v>
      </c>
      <c r="E727" s="84">
        <v>10000</v>
      </c>
      <c r="F727" s="84"/>
      <c r="G727" s="96"/>
      <c r="H727" s="83" t="s">
        <v>95</v>
      </c>
      <c r="I727" s="83" t="s">
        <v>99</v>
      </c>
      <c r="J727" s="83"/>
      <c r="K727" s="79" t="s">
        <v>25</v>
      </c>
      <c r="L727" s="79" t="s">
        <v>34</v>
      </c>
    </row>
    <row r="728" spans="1:12" hidden="1" x14ac:dyDescent="0.25">
      <c r="A728" s="92"/>
      <c r="B728" s="89"/>
      <c r="C728" s="89"/>
      <c r="D728" s="89"/>
      <c r="E728" s="87"/>
      <c r="F728" s="96"/>
      <c r="G728" s="96"/>
      <c r="H728" s="89"/>
      <c r="I728" s="29"/>
      <c r="J728" s="29"/>
      <c r="K728" s="89"/>
      <c r="L728" s="29"/>
    </row>
    <row r="729" spans="1:12" hidden="1" x14ac:dyDescent="0.25">
      <c r="A729" s="92"/>
      <c r="B729" s="89"/>
      <c r="C729" s="89"/>
      <c r="D729" s="89"/>
      <c r="E729" s="87"/>
      <c r="F729" s="96"/>
      <c r="G729" s="96"/>
      <c r="H729" s="89"/>
      <c r="I729" s="29"/>
      <c r="J729" s="29"/>
      <c r="K729" s="89"/>
      <c r="L729" s="29"/>
    </row>
    <row r="730" spans="1:12" hidden="1" x14ac:dyDescent="0.25">
      <c r="A730" s="92"/>
      <c r="B730" s="89"/>
      <c r="C730" s="89"/>
      <c r="D730" s="89"/>
      <c r="E730" s="87"/>
      <c r="F730" s="96"/>
      <c r="G730" s="96"/>
      <c r="H730" s="89"/>
      <c r="I730" s="29"/>
      <c r="J730" s="29"/>
      <c r="K730" s="89"/>
      <c r="L730" s="29"/>
    </row>
    <row r="731" spans="1:12" hidden="1" x14ac:dyDescent="0.25">
      <c r="A731" s="92"/>
      <c r="B731" s="89"/>
      <c r="C731" s="89"/>
      <c r="D731" s="89"/>
      <c r="E731" s="96"/>
      <c r="F731" s="96"/>
      <c r="G731" s="96"/>
      <c r="H731" s="89"/>
      <c r="I731" s="29"/>
      <c r="J731" s="29"/>
      <c r="K731" s="89"/>
      <c r="L731" s="29"/>
    </row>
    <row r="732" spans="1:12" s="77" customFormat="1" hidden="1" x14ac:dyDescent="0.25">
      <c r="A732" s="92"/>
      <c r="B732" s="89"/>
      <c r="C732" s="89"/>
      <c r="D732" s="89"/>
      <c r="E732" s="96"/>
      <c r="F732" s="96"/>
      <c r="G732" s="96"/>
      <c r="H732" s="89"/>
      <c r="I732" s="29"/>
      <c r="J732" s="29"/>
      <c r="K732" s="89"/>
      <c r="L732" s="29"/>
    </row>
    <row r="733" spans="1:12" hidden="1" x14ac:dyDescent="0.25">
      <c r="A733" s="92"/>
      <c r="B733" s="29"/>
      <c r="C733" s="29"/>
      <c r="D733" s="29"/>
      <c r="E733" s="87"/>
      <c r="F733" s="87"/>
      <c r="G733" s="96"/>
      <c r="H733" s="29"/>
      <c r="I733" s="29"/>
      <c r="J733" s="29"/>
      <c r="K733" s="89"/>
      <c r="L733" s="89"/>
    </row>
    <row r="734" spans="1:12" x14ac:dyDescent="0.25">
      <c r="A734" s="85">
        <v>43175</v>
      </c>
      <c r="B734" s="83" t="s">
        <v>228</v>
      </c>
      <c r="C734" s="83" t="s">
        <v>58</v>
      </c>
      <c r="D734" s="83" t="s">
        <v>225</v>
      </c>
      <c r="E734" s="84"/>
      <c r="F734" s="84">
        <v>133100</v>
      </c>
      <c r="G734" s="96"/>
      <c r="H734" s="83" t="s">
        <v>109</v>
      </c>
      <c r="I734" s="83">
        <v>47</v>
      </c>
      <c r="J734" s="83"/>
      <c r="K734" s="79" t="s">
        <v>25</v>
      </c>
      <c r="L734" s="79" t="s">
        <v>34</v>
      </c>
    </row>
    <row r="735" spans="1:12" x14ac:dyDescent="0.25">
      <c r="A735" s="85">
        <v>43175</v>
      </c>
      <c r="B735" s="79" t="s">
        <v>95</v>
      </c>
      <c r="C735" s="83" t="s">
        <v>58</v>
      </c>
      <c r="D735" s="83" t="s">
        <v>22</v>
      </c>
      <c r="E735" s="84"/>
      <c r="F735" s="84">
        <v>10000</v>
      </c>
      <c r="G735" s="96"/>
      <c r="H735" s="83" t="s">
        <v>109</v>
      </c>
      <c r="I735" s="83">
        <v>48</v>
      </c>
      <c r="J735" s="83"/>
      <c r="K735" s="79" t="s">
        <v>25</v>
      </c>
      <c r="L735" s="79" t="s">
        <v>34</v>
      </c>
    </row>
    <row r="736" spans="1:12" hidden="1" x14ac:dyDescent="0.25">
      <c r="A736" s="92"/>
      <c r="B736" s="29"/>
      <c r="C736" s="29"/>
      <c r="D736" s="29"/>
      <c r="E736" s="87"/>
      <c r="F736" s="87"/>
      <c r="G736" s="96"/>
      <c r="H736" s="29"/>
      <c r="I736" s="29"/>
      <c r="J736" s="29"/>
      <c r="K736" s="89"/>
      <c r="L736" s="89"/>
    </row>
    <row r="737" spans="1:12" x14ac:dyDescent="0.25">
      <c r="A737" s="85">
        <v>43175</v>
      </c>
      <c r="B737" s="83" t="s">
        <v>240</v>
      </c>
      <c r="C737" s="83" t="s">
        <v>58</v>
      </c>
      <c r="D737" s="83" t="s">
        <v>225</v>
      </c>
      <c r="E737" s="84"/>
      <c r="F737" s="84">
        <v>100000</v>
      </c>
      <c r="G737" s="96"/>
      <c r="H737" s="83" t="s">
        <v>109</v>
      </c>
      <c r="I737" s="83" t="s">
        <v>294</v>
      </c>
      <c r="J737" s="83"/>
      <c r="K737" s="79" t="s">
        <v>25</v>
      </c>
      <c r="L737" s="79" t="s">
        <v>34</v>
      </c>
    </row>
    <row r="738" spans="1:12" hidden="1" x14ac:dyDescent="0.25">
      <c r="A738" s="92"/>
      <c r="B738" s="29"/>
      <c r="C738" s="29"/>
      <c r="D738" s="29"/>
      <c r="E738" s="87"/>
      <c r="F738" s="87"/>
      <c r="G738" s="96"/>
      <c r="H738" s="29"/>
      <c r="I738" s="29"/>
      <c r="J738" s="29"/>
      <c r="K738" s="89"/>
      <c r="L738" s="89"/>
    </row>
    <row r="739" spans="1:12" hidden="1" x14ac:dyDescent="0.25">
      <c r="A739" s="92"/>
      <c r="B739" s="29"/>
      <c r="C739" s="29"/>
      <c r="D739" s="29"/>
      <c r="E739" s="87"/>
      <c r="F739" s="87"/>
      <c r="G739" s="96"/>
      <c r="H739" s="29"/>
      <c r="I739" s="29"/>
      <c r="J739" s="29"/>
      <c r="K739" s="89"/>
      <c r="L739" s="89"/>
    </row>
    <row r="740" spans="1:12" hidden="1" x14ac:dyDescent="0.25">
      <c r="A740" s="92"/>
      <c r="B740" s="29"/>
      <c r="C740" s="29"/>
      <c r="D740" s="29"/>
      <c r="E740" s="87"/>
      <c r="F740" s="87"/>
      <c r="G740" s="96"/>
      <c r="H740" s="29"/>
      <c r="I740" s="29"/>
      <c r="J740" s="29"/>
      <c r="K740" s="89"/>
      <c r="L740" s="89"/>
    </row>
    <row r="741" spans="1:12" hidden="1" x14ac:dyDescent="0.25">
      <c r="A741" s="92"/>
      <c r="B741" s="29"/>
      <c r="C741" s="29"/>
      <c r="D741" s="29"/>
      <c r="E741" s="87"/>
      <c r="F741" s="87"/>
      <c r="G741" s="96"/>
      <c r="H741" s="29"/>
      <c r="I741" s="29"/>
      <c r="J741" s="29"/>
      <c r="K741" s="89"/>
      <c r="L741" s="89"/>
    </row>
    <row r="742" spans="1:12" x14ac:dyDescent="0.25">
      <c r="A742" s="85">
        <v>43175</v>
      </c>
      <c r="B742" s="83" t="s">
        <v>253</v>
      </c>
      <c r="C742" s="83" t="s">
        <v>58</v>
      </c>
      <c r="D742" s="83" t="s">
        <v>219</v>
      </c>
      <c r="E742" s="84">
        <v>3000000</v>
      </c>
      <c r="F742" s="84"/>
      <c r="G742" s="96"/>
      <c r="H742" s="83" t="s">
        <v>109</v>
      </c>
      <c r="I742" s="83" t="s">
        <v>165</v>
      </c>
      <c r="J742" s="83"/>
      <c r="K742" s="79" t="s">
        <v>25</v>
      </c>
      <c r="L742" s="79" t="s">
        <v>34</v>
      </c>
    </row>
    <row r="743" spans="1:12" hidden="1" x14ac:dyDescent="0.25">
      <c r="A743" s="92"/>
      <c r="B743" s="29"/>
      <c r="C743" s="29"/>
      <c r="D743" s="29"/>
      <c r="E743" s="87"/>
      <c r="F743" s="87"/>
      <c r="G743" s="96"/>
      <c r="H743" s="29"/>
      <c r="I743" s="29"/>
      <c r="J743" s="29"/>
      <c r="K743" s="89"/>
      <c r="L743" s="29"/>
    </row>
    <row r="744" spans="1:12" hidden="1" x14ac:dyDescent="0.25">
      <c r="A744" s="92"/>
      <c r="B744" s="29"/>
      <c r="C744" s="29"/>
      <c r="D744" s="29"/>
      <c r="E744" s="87"/>
      <c r="F744" s="87"/>
      <c r="G744" s="96"/>
      <c r="H744" s="29"/>
      <c r="I744" s="29"/>
      <c r="J744" s="29"/>
      <c r="K744" s="89"/>
      <c r="L744" s="29"/>
    </row>
    <row r="745" spans="1:12" hidden="1" x14ac:dyDescent="0.25">
      <c r="A745" s="92"/>
      <c r="B745" s="29"/>
      <c r="C745" s="29"/>
      <c r="D745" s="29"/>
      <c r="E745" s="87"/>
      <c r="F745" s="87"/>
      <c r="G745" s="96"/>
      <c r="H745" s="29"/>
      <c r="I745" s="29"/>
      <c r="J745" s="29"/>
      <c r="K745" s="89"/>
      <c r="L745" s="29"/>
    </row>
    <row r="746" spans="1:12" hidden="1" x14ac:dyDescent="0.25">
      <c r="A746" s="92"/>
      <c r="B746" s="29"/>
      <c r="C746" s="29"/>
      <c r="D746" s="29"/>
      <c r="E746" s="87"/>
      <c r="F746" s="87"/>
      <c r="G746" s="96"/>
      <c r="H746" s="29"/>
      <c r="I746" s="29"/>
      <c r="J746" s="29"/>
      <c r="K746" s="89"/>
      <c r="L746" s="29"/>
    </row>
    <row r="747" spans="1:12" hidden="1" x14ac:dyDescent="0.25">
      <c r="A747" s="92"/>
      <c r="B747" s="29"/>
      <c r="C747" s="29"/>
      <c r="D747" s="29"/>
      <c r="E747" s="87"/>
      <c r="F747" s="87"/>
      <c r="G747" s="96"/>
      <c r="H747" s="29"/>
      <c r="I747" s="29"/>
      <c r="J747" s="29"/>
      <c r="K747" s="89"/>
      <c r="L747" s="29"/>
    </row>
    <row r="748" spans="1:12" hidden="1" x14ac:dyDescent="0.25">
      <c r="A748" s="92"/>
      <c r="B748" s="29"/>
      <c r="C748" s="29"/>
      <c r="D748" s="29"/>
      <c r="E748" s="87"/>
      <c r="F748" s="87"/>
      <c r="G748" s="96"/>
      <c r="H748" s="29"/>
      <c r="I748" s="29"/>
      <c r="J748" s="29"/>
      <c r="K748" s="89"/>
      <c r="L748" s="29"/>
    </row>
    <row r="749" spans="1:12" hidden="1" x14ac:dyDescent="0.25">
      <c r="A749" s="92"/>
      <c r="B749" s="29"/>
      <c r="C749" s="89"/>
      <c r="D749" s="29"/>
      <c r="E749" s="87"/>
      <c r="F749" s="87"/>
      <c r="G749" s="96"/>
      <c r="H749" s="29"/>
      <c r="I749" s="29"/>
      <c r="J749" s="29"/>
      <c r="K749" s="89"/>
      <c r="L749" s="29"/>
    </row>
    <row r="750" spans="1:12" s="77" customFormat="1" hidden="1" x14ac:dyDescent="0.25">
      <c r="A750" s="92"/>
      <c r="B750" s="29"/>
      <c r="C750" s="89"/>
      <c r="D750" s="29"/>
      <c r="E750" s="87"/>
      <c r="F750" s="87"/>
      <c r="G750" s="96"/>
      <c r="H750" s="29"/>
      <c r="I750" s="29"/>
      <c r="J750" s="29"/>
      <c r="K750" s="89"/>
      <c r="L750" s="29"/>
    </row>
    <row r="751" spans="1:12" hidden="1" x14ac:dyDescent="0.25">
      <c r="A751" s="92"/>
      <c r="B751" s="29"/>
      <c r="C751" s="29"/>
      <c r="D751" s="29"/>
      <c r="E751" s="87"/>
      <c r="F751" s="87"/>
      <c r="G751" s="96"/>
      <c r="H751" s="29"/>
      <c r="I751" s="29"/>
      <c r="J751" s="29"/>
      <c r="K751" s="89"/>
      <c r="L751" s="89"/>
    </row>
    <row r="752" spans="1:12" hidden="1" x14ac:dyDescent="0.25">
      <c r="A752" s="92"/>
      <c r="B752" s="29"/>
      <c r="C752" s="29"/>
      <c r="D752" s="29"/>
      <c r="E752" s="87"/>
      <c r="F752" s="87"/>
      <c r="G752" s="96"/>
      <c r="H752" s="29"/>
      <c r="I752" s="29"/>
      <c r="J752" s="29"/>
      <c r="K752" s="89"/>
      <c r="L752" s="89"/>
    </row>
    <row r="753" spans="1:12" hidden="1" x14ac:dyDescent="0.25">
      <c r="A753" s="92"/>
      <c r="B753" s="29"/>
      <c r="C753" s="29"/>
      <c r="D753" s="29"/>
      <c r="E753" s="87"/>
      <c r="F753" s="87"/>
      <c r="G753" s="96"/>
      <c r="H753" s="29"/>
      <c r="I753" s="29"/>
      <c r="J753" s="29"/>
      <c r="K753" s="89"/>
      <c r="L753" s="89"/>
    </row>
    <row r="754" spans="1:12" hidden="1" x14ac:dyDescent="0.25">
      <c r="A754" s="92"/>
      <c r="B754" s="29"/>
      <c r="C754" s="29"/>
      <c r="D754" s="29"/>
      <c r="E754" s="87"/>
      <c r="F754" s="87"/>
      <c r="G754" s="96"/>
      <c r="H754" s="29"/>
      <c r="I754" s="29"/>
      <c r="J754" s="29"/>
      <c r="K754" s="89"/>
      <c r="L754" s="89"/>
    </row>
    <row r="755" spans="1:12" hidden="1" x14ac:dyDescent="0.25">
      <c r="A755" s="92"/>
      <c r="B755" s="29"/>
      <c r="C755" s="29"/>
      <c r="D755" s="29"/>
      <c r="E755" s="87"/>
      <c r="F755" s="87"/>
      <c r="G755" s="96"/>
      <c r="H755" s="29"/>
      <c r="I755" s="29"/>
      <c r="J755" s="29"/>
      <c r="K755" s="89"/>
      <c r="L755" s="89"/>
    </row>
    <row r="756" spans="1:12" hidden="1" x14ac:dyDescent="0.25">
      <c r="A756" s="92"/>
      <c r="B756" s="29"/>
      <c r="C756" s="29"/>
      <c r="D756" s="29"/>
      <c r="E756" s="87"/>
      <c r="F756" s="87"/>
      <c r="G756" s="96"/>
      <c r="H756" s="29"/>
      <c r="I756" s="29"/>
      <c r="J756" s="29"/>
      <c r="K756" s="89"/>
      <c r="L756" s="89"/>
    </row>
    <row r="757" spans="1:12" hidden="1" x14ac:dyDescent="0.25">
      <c r="A757" s="92"/>
      <c r="B757" s="29"/>
      <c r="C757" s="29"/>
      <c r="D757" s="29"/>
      <c r="E757" s="87"/>
      <c r="F757" s="87"/>
      <c r="G757" s="96"/>
      <c r="H757" s="29"/>
      <c r="I757" s="29"/>
      <c r="J757" s="29"/>
      <c r="K757" s="89"/>
      <c r="L757" s="89"/>
    </row>
    <row r="758" spans="1:12" hidden="1" x14ac:dyDescent="0.25">
      <c r="A758" s="92"/>
      <c r="B758" s="29"/>
      <c r="C758" s="29"/>
      <c r="D758" s="29"/>
      <c r="E758" s="87"/>
      <c r="F758" s="87"/>
      <c r="G758" s="96"/>
      <c r="H758" s="29"/>
      <c r="I758" s="29"/>
      <c r="J758" s="29"/>
      <c r="K758" s="89"/>
      <c r="L758" s="89"/>
    </row>
    <row r="759" spans="1:12" hidden="1" x14ac:dyDescent="0.25">
      <c r="A759" s="92"/>
      <c r="B759" s="29"/>
      <c r="C759" s="29"/>
      <c r="D759" s="29"/>
      <c r="E759" s="87"/>
      <c r="F759" s="87"/>
      <c r="G759" s="96"/>
      <c r="H759" s="29"/>
      <c r="I759" s="29"/>
      <c r="J759" s="29"/>
      <c r="K759" s="89"/>
      <c r="L759" s="89"/>
    </row>
    <row r="760" spans="1:12" hidden="1" x14ac:dyDescent="0.25">
      <c r="A760" s="92"/>
      <c r="B760" s="29"/>
      <c r="C760" s="29"/>
      <c r="D760" s="29"/>
      <c r="E760" s="87"/>
      <c r="F760" s="88"/>
      <c r="G760" s="96"/>
      <c r="H760" s="29"/>
      <c r="I760" s="29"/>
      <c r="J760" s="29"/>
      <c r="K760" s="89"/>
      <c r="L760" s="29"/>
    </row>
    <row r="761" spans="1:12" x14ac:dyDescent="0.25">
      <c r="A761" s="85">
        <v>43175</v>
      </c>
      <c r="B761" s="83" t="s">
        <v>57</v>
      </c>
      <c r="C761" s="83" t="s">
        <v>58</v>
      </c>
      <c r="D761" s="83" t="s">
        <v>225</v>
      </c>
      <c r="E761" s="84">
        <v>133100</v>
      </c>
      <c r="F761" s="86"/>
      <c r="G761" s="96"/>
      <c r="H761" s="83" t="s">
        <v>228</v>
      </c>
      <c r="I761" s="83" t="s">
        <v>424</v>
      </c>
      <c r="J761" s="83"/>
      <c r="K761" s="79" t="s">
        <v>25</v>
      </c>
      <c r="L761" s="79" t="s">
        <v>34</v>
      </c>
    </row>
    <row r="762" spans="1:12" hidden="1" x14ac:dyDescent="0.25">
      <c r="A762" s="92"/>
      <c r="B762" s="89"/>
      <c r="C762" s="89"/>
      <c r="D762" s="89"/>
      <c r="E762" s="96"/>
      <c r="F762" s="96"/>
      <c r="G762" s="96"/>
      <c r="H762" s="89"/>
      <c r="I762" s="89"/>
      <c r="J762" s="29"/>
      <c r="K762" s="89"/>
      <c r="L762" s="89"/>
    </row>
    <row r="763" spans="1:12" hidden="1" x14ac:dyDescent="0.25">
      <c r="A763" s="92"/>
      <c r="B763" s="89"/>
      <c r="C763" s="89"/>
      <c r="D763" s="89"/>
      <c r="E763" s="96"/>
      <c r="F763" s="96"/>
      <c r="G763" s="96"/>
      <c r="H763" s="89"/>
      <c r="I763" s="89"/>
      <c r="J763" s="29"/>
      <c r="K763" s="89"/>
      <c r="L763" s="89"/>
    </row>
    <row r="764" spans="1:12" hidden="1" x14ac:dyDescent="0.25">
      <c r="A764" s="92"/>
      <c r="B764" s="89"/>
      <c r="C764" s="89"/>
      <c r="D764" s="89"/>
      <c r="E764" s="96"/>
      <c r="F764" s="96"/>
      <c r="G764" s="96"/>
      <c r="H764" s="89"/>
      <c r="I764" s="89"/>
      <c r="J764" s="29"/>
      <c r="K764" s="89"/>
      <c r="L764" s="89"/>
    </row>
    <row r="765" spans="1:12" hidden="1" x14ac:dyDescent="0.25">
      <c r="A765" s="92"/>
      <c r="B765" s="29"/>
      <c r="C765" s="29"/>
      <c r="D765" s="29"/>
      <c r="E765" s="87"/>
      <c r="F765" s="87"/>
      <c r="G765" s="96"/>
      <c r="H765" s="29"/>
      <c r="I765" s="29"/>
      <c r="J765" s="29"/>
      <c r="K765" s="89"/>
      <c r="L765" s="89"/>
    </row>
    <row r="766" spans="1:12" hidden="1" x14ac:dyDescent="0.25">
      <c r="A766" s="92"/>
      <c r="B766" s="29"/>
      <c r="C766" s="29"/>
      <c r="D766" s="29"/>
      <c r="E766" s="87"/>
      <c r="F766" s="87"/>
      <c r="G766" s="96"/>
      <c r="H766" s="29"/>
      <c r="I766" s="29"/>
      <c r="J766" s="29"/>
      <c r="K766" s="89"/>
      <c r="L766" s="89"/>
    </row>
    <row r="767" spans="1:12" hidden="1" x14ac:dyDescent="0.25">
      <c r="A767" s="92"/>
      <c r="B767" s="29"/>
      <c r="C767" s="29"/>
      <c r="D767" s="29"/>
      <c r="E767" s="87"/>
      <c r="F767" s="87"/>
      <c r="G767" s="96"/>
      <c r="H767" s="29"/>
      <c r="I767" s="29"/>
      <c r="J767" s="29"/>
      <c r="K767" s="89"/>
      <c r="L767" s="89"/>
    </row>
    <row r="768" spans="1:12" hidden="1" x14ac:dyDescent="0.25">
      <c r="A768" s="92"/>
      <c r="B768" s="29"/>
      <c r="C768" s="29"/>
      <c r="D768" s="29"/>
      <c r="E768" s="87"/>
      <c r="F768" s="87"/>
      <c r="G768" s="96"/>
      <c r="H768" s="29"/>
      <c r="I768" s="29"/>
      <c r="J768" s="29"/>
      <c r="K768" s="89"/>
      <c r="L768" s="89"/>
    </row>
    <row r="769" spans="1:12" hidden="1" x14ac:dyDescent="0.25">
      <c r="A769" s="92"/>
      <c r="B769" s="29"/>
      <c r="C769" s="89"/>
      <c r="D769" s="29"/>
      <c r="E769" s="87"/>
      <c r="F769" s="87"/>
      <c r="G769" s="96"/>
      <c r="H769" s="29"/>
      <c r="I769" s="29"/>
      <c r="J769" s="29"/>
      <c r="K769" s="89"/>
      <c r="L769" s="89"/>
    </row>
    <row r="770" spans="1:12" hidden="1" x14ac:dyDescent="0.25">
      <c r="A770" s="92"/>
      <c r="B770" s="29"/>
      <c r="C770" s="89"/>
      <c r="D770" s="29"/>
      <c r="E770" s="87"/>
      <c r="F770" s="87"/>
      <c r="G770" s="96"/>
      <c r="H770" s="29"/>
      <c r="I770" s="29"/>
      <c r="J770" s="29"/>
      <c r="K770" s="89"/>
      <c r="L770" s="89"/>
    </row>
    <row r="771" spans="1:12" hidden="1" x14ac:dyDescent="0.25">
      <c r="A771" s="92"/>
      <c r="B771" s="29"/>
      <c r="C771" s="29"/>
      <c r="D771" s="29"/>
      <c r="E771" s="87"/>
      <c r="F771" s="87"/>
      <c r="G771" s="96"/>
      <c r="H771" s="29"/>
      <c r="I771" s="29"/>
      <c r="J771" s="29"/>
      <c r="K771" s="89"/>
      <c r="L771" s="89"/>
    </row>
    <row r="772" spans="1:12" hidden="1" x14ac:dyDescent="0.25">
      <c r="A772" s="92"/>
      <c r="B772" s="29"/>
      <c r="C772" s="29"/>
      <c r="D772" s="29"/>
      <c r="E772" s="87"/>
      <c r="F772" s="87"/>
      <c r="G772" s="96"/>
      <c r="H772" s="29"/>
      <c r="I772" s="29"/>
      <c r="J772" s="29"/>
      <c r="K772" s="89"/>
      <c r="L772" s="89"/>
    </row>
    <row r="773" spans="1:12" hidden="1" x14ac:dyDescent="0.25">
      <c r="A773" s="92"/>
      <c r="B773" s="29"/>
      <c r="C773" s="29"/>
      <c r="D773" s="29"/>
      <c r="E773" s="87"/>
      <c r="F773" s="87"/>
      <c r="G773" s="96"/>
      <c r="H773" s="29"/>
      <c r="I773" s="29"/>
      <c r="J773" s="29"/>
      <c r="K773" s="89"/>
      <c r="L773" s="89"/>
    </row>
    <row r="774" spans="1:12" hidden="1" x14ac:dyDescent="0.25">
      <c r="A774" s="92"/>
      <c r="B774" s="29"/>
      <c r="C774" s="29"/>
      <c r="D774" s="29"/>
      <c r="E774" s="87"/>
      <c r="F774" s="87"/>
      <c r="G774" s="96"/>
      <c r="H774" s="29"/>
      <c r="I774" s="29"/>
      <c r="J774" s="29"/>
      <c r="K774" s="89"/>
      <c r="L774" s="89"/>
    </row>
    <row r="775" spans="1:12" hidden="1" x14ac:dyDescent="0.25">
      <c r="A775" s="92"/>
      <c r="B775" s="29"/>
      <c r="C775" s="29"/>
      <c r="D775" s="29"/>
      <c r="E775" s="87"/>
      <c r="F775" s="87"/>
      <c r="G775" s="96"/>
      <c r="H775" s="29"/>
      <c r="I775" s="29"/>
      <c r="J775" s="29"/>
      <c r="K775" s="89"/>
      <c r="L775" s="89"/>
    </row>
    <row r="776" spans="1:12" hidden="1" x14ac:dyDescent="0.25">
      <c r="A776" s="92"/>
      <c r="B776" s="29"/>
      <c r="C776" s="29"/>
      <c r="D776" s="29"/>
      <c r="E776" s="87"/>
      <c r="F776" s="87"/>
      <c r="G776" s="96"/>
      <c r="H776" s="29"/>
      <c r="I776" s="29"/>
      <c r="J776" s="29"/>
      <c r="K776" s="89"/>
      <c r="L776" s="89"/>
    </row>
    <row r="777" spans="1:12" hidden="1" x14ac:dyDescent="0.25">
      <c r="A777" s="92"/>
      <c r="B777" s="29"/>
      <c r="C777" s="29"/>
      <c r="D777" s="29"/>
      <c r="E777" s="90"/>
      <c r="F777" s="87"/>
      <c r="G777" s="96"/>
      <c r="H777" s="97"/>
      <c r="I777" s="29"/>
      <c r="J777" s="29"/>
      <c r="K777" s="89"/>
      <c r="L777" s="89"/>
    </row>
    <row r="778" spans="1:12" hidden="1" x14ac:dyDescent="0.25">
      <c r="A778" s="92"/>
      <c r="B778" s="29"/>
      <c r="C778" s="97"/>
      <c r="D778" s="29"/>
      <c r="E778" s="90"/>
      <c r="F778" s="87"/>
      <c r="G778" s="96"/>
      <c r="H778" s="97"/>
      <c r="I778" s="29"/>
      <c r="J778" s="29"/>
      <c r="K778" s="89"/>
      <c r="L778" s="89"/>
    </row>
    <row r="779" spans="1:12" hidden="1" x14ac:dyDescent="0.25">
      <c r="A779" s="92"/>
      <c r="B779" s="29"/>
      <c r="C779" s="97"/>
      <c r="D779" s="29"/>
      <c r="E779" s="90"/>
      <c r="F779" s="87"/>
      <c r="G779" s="96"/>
      <c r="H779" s="97"/>
      <c r="I779" s="29"/>
      <c r="J779" s="29"/>
      <c r="K779" s="89"/>
      <c r="L779" s="89"/>
    </row>
    <row r="780" spans="1:12" x14ac:dyDescent="0.25">
      <c r="A780" s="85">
        <v>43175</v>
      </c>
      <c r="B780" s="83" t="s">
        <v>879</v>
      </c>
      <c r="C780" s="83" t="s">
        <v>58</v>
      </c>
      <c r="D780" s="83" t="s">
        <v>53</v>
      </c>
      <c r="E780" s="84"/>
      <c r="F780" s="84">
        <v>3000000</v>
      </c>
      <c r="G780" s="96"/>
      <c r="H780" s="81" t="s">
        <v>253</v>
      </c>
      <c r="I780" s="83">
        <v>3593735</v>
      </c>
      <c r="J780" s="83"/>
      <c r="K780" s="79" t="s">
        <v>25</v>
      </c>
      <c r="L780" s="79" t="s">
        <v>34</v>
      </c>
    </row>
    <row r="781" spans="1:12" s="77" customFormat="1" hidden="1" x14ac:dyDescent="0.25">
      <c r="A781" s="92"/>
      <c r="B781" s="89"/>
      <c r="C781" s="89"/>
      <c r="D781" s="89"/>
      <c r="E781" s="87"/>
      <c r="F781" s="87"/>
      <c r="G781" s="96"/>
      <c r="H781" s="89"/>
      <c r="I781" s="29"/>
      <c r="J781" s="29"/>
      <c r="K781" s="89"/>
      <c r="L781" s="29"/>
    </row>
    <row r="782" spans="1:12" x14ac:dyDescent="0.25">
      <c r="A782" s="85">
        <v>43176</v>
      </c>
      <c r="B782" s="79" t="s">
        <v>84</v>
      </c>
      <c r="C782" s="79" t="s">
        <v>58</v>
      </c>
      <c r="D782" s="79" t="s">
        <v>163</v>
      </c>
      <c r="E782" s="82">
        <v>500000</v>
      </c>
      <c r="F782" s="82"/>
      <c r="G782" s="96"/>
      <c r="H782" s="79" t="s">
        <v>164</v>
      </c>
      <c r="I782" s="83" t="s">
        <v>165</v>
      </c>
      <c r="J782" s="83"/>
      <c r="K782" s="79" t="s">
        <v>25</v>
      </c>
      <c r="L782" s="79" t="s">
        <v>34</v>
      </c>
    </row>
    <row r="783" spans="1:12" hidden="1" x14ac:dyDescent="0.25">
      <c r="A783" s="92"/>
      <c r="B783" s="89"/>
      <c r="C783" s="89"/>
      <c r="D783" s="89"/>
      <c r="E783" s="87"/>
      <c r="F783" s="87"/>
      <c r="G783" s="96"/>
      <c r="H783" s="89"/>
      <c r="I783" s="29"/>
      <c r="J783" s="29"/>
      <c r="K783" s="89"/>
      <c r="L783" s="29"/>
    </row>
    <row r="784" spans="1:12" x14ac:dyDescent="0.25">
      <c r="A784" s="85">
        <v>43176</v>
      </c>
      <c r="B784" s="83" t="s">
        <v>84</v>
      </c>
      <c r="C784" s="83" t="s">
        <v>58</v>
      </c>
      <c r="D784" s="83" t="s">
        <v>219</v>
      </c>
      <c r="E784" s="84"/>
      <c r="F784" s="84">
        <v>500000</v>
      </c>
      <c r="G784" s="96"/>
      <c r="H784" s="83" t="s">
        <v>109</v>
      </c>
      <c r="I784" s="83" t="s">
        <v>165</v>
      </c>
      <c r="J784" s="83"/>
      <c r="K784" s="79" t="s">
        <v>25</v>
      </c>
      <c r="L784" s="79" t="s">
        <v>34</v>
      </c>
    </row>
    <row r="785" spans="1:12" x14ac:dyDescent="0.25">
      <c r="A785" s="85">
        <v>43176</v>
      </c>
      <c r="B785" s="79" t="s">
        <v>109</v>
      </c>
      <c r="C785" s="79" t="s">
        <v>58</v>
      </c>
      <c r="D785" s="79" t="s">
        <v>219</v>
      </c>
      <c r="E785" s="86">
        <v>500000</v>
      </c>
      <c r="F785" s="86"/>
      <c r="G785" s="96"/>
      <c r="H785" s="79" t="s">
        <v>340</v>
      </c>
      <c r="I785" s="83" t="s">
        <v>165</v>
      </c>
      <c r="J785" s="83"/>
      <c r="K785" s="79" t="s">
        <v>25</v>
      </c>
      <c r="L785" s="79" t="s">
        <v>34</v>
      </c>
    </row>
    <row r="786" spans="1:12" x14ac:dyDescent="0.25">
      <c r="A786" s="85">
        <v>43176</v>
      </c>
      <c r="B786" s="79" t="s">
        <v>282</v>
      </c>
      <c r="C786" s="79" t="s">
        <v>58</v>
      </c>
      <c r="D786" s="79" t="s">
        <v>235</v>
      </c>
      <c r="E786" s="86"/>
      <c r="F786" s="86">
        <v>500000</v>
      </c>
      <c r="G786" s="96"/>
      <c r="H786" s="79" t="s">
        <v>340</v>
      </c>
      <c r="I786" s="83" t="s">
        <v>99</v>
      </c>
      <c r="J786" s="83"/>
      <c r="K786" s="79" t="s">
        <v>25</v>
      </c>
      <c r="L786" s="79" t="s">
        <v>34</v>
      </c>
    </row>
    <row r="787" spans="1:12" hidden="1" x14ac:dyDescent="0.25">
      <c r="A787" s="92"/>
      <c r="B787" s="29"/>
      <c r="C787" s="29"/>
      <c r="D787" s="29"/>
      <c r="E787" s="87"/>
      <c r="F787" s="88"/>
      <c r="G787" s="96"/>
      <c r="H787" s="29"/>
      <c r="I787" s="29"/>
      <c r="J787" s="29"/>
      <c r="K787" s="89"/>
      <c r="L787" s="29"/>
    </row>
    <row r="788" spans="1:12" hidden="1" x14ac:dyDescent="0.25">
      <c r="A788" s="92"/>
      <c r="B788" s="29"/>
      <c r="C788" s="29"/>
      <c r="D788" s="29"/>
      <c r="E788" s="87"/>
      <c r="F788" s="88"/>
      <c r="G788" s="96"/>
      <c r="H788" s="29"/>
      <c r="I788" s="29"/>
      <c r="J788" s="29"/>
      <c r="K788" s="89"/>
      <c r="L788" s="29"/>
    </row>
    <row r="789" spans="1:12" hidden="1" x14ac:dyDescent="0.25">
      <c r="A789" s="92"/>
      <c r="B789" s="29"/>
      <c r="C789" s="29"/>
      <c r="D789" s="29"/>
      <c r="E789" s="87"/>
      <c r="F789" s="88"/>
      <c r="G789" s="96"/>
      <c r="H789" s="29"/>
      <c r="I789" s="29"/>
      <c r="J789" s="29"/>
      <c r="K789" s="89"/>
      <c r="L789" s="29"/>
    </row>
    <row r="790" spans="1:12" hidden="1" x14ac:dyDescent="0.25">
      <c r="A790" s="92"/>
      <c r="B790" s="29"/>
      <c r="C790" s="89"/>
      <c r="D790" s="29"/>
      <c r="E790" s="87"/>
      <c r="F790" s="88"/>
      <c r="G790" s="96"/>
      <c r="H790" s="29"/>
      <c r="I790" s="29"/>
      <c r="J790" s="29"/>
      <c r="K790" s="89"/>
      <c r="L790" s="29"/>
    </row>
    <row r="791" spans="1:12" hidden="1" x14ac:dyDescent="0.25">
      <c r="A791" s="92"/>
      <c r="B791" s="29"/>
      <c r="C791" s="29"/>
      <c r="D791" s="29"/>
      <c r="E791" s="87"/>
      <c r="F791" s="87"/>
      <c r="G791" s="96"/>
      <c r="H791" s="29"/>
      <c r="I791" s="29"/>
      <c r="J791" s="29"/>
      <c r="K791" s="89"/>
      <c r="L791" s="89"/>
    </row>
    <row r="792" spans="1:12" hidden="1" x14ac:dyDescent="0.25">
      <c r="A792" s="92"/>
      <c r="B792" s="29"/>
      <c r="C792" s="29"/>
      <c r="D792" s="29"/>
      <c r="E792" s="87"/>
      <c r="F792" s="87"/>
      <c r="G792" s="96"/>
      <c r="H792" s="29"/>
      <c r="I792" s="29"/>
      <c r="J792" s="29"/>
      <c r="K792" s="89"/>
      <c r="L792" s="89"/>
    </row>
    <row r="793" spans="1:12" hidden="1" x14ac:dyDescent="0.25">
      <c r="A793" s="92"/>
      <c r="B793" s="29"/>
      <c r="C793" s="29"/>
      <c r="D793" s="29"/>
      <c r="E793" s="87"/>
      <c r="F793" s="87"/>
      <c r="G793" s="96"/>
      <c r="H793" s="29"/>
      <c r="I793" s="29"/>
      <c r="J793" s="29"/>
      <c r="K793" s="89"/>
      <c r="L793" s="89"/>
    </row>
    <row r="794" spans="1:12" hidden="1" x14ac:dyDescent="0.25">
      <c r="A794" s="92"/>
      <c r="B794" s="29"/>
      <c r="C794" s="29"/>
      <c r="D794" s="29"/>
      <c r="E794" s="87"/>
      <c r="F794" s="87"/>
      <c r="G794" s="96"/>
      <c r="H794" s="29"/>
      <c r="I794" s="29"/>
      <c r="J794" s="29"/>
      <c r="K794" s="89"/>
      <c r="L794" s="89"/>
    </row>
    <row r="795" spans="1:12" hidden="1" x14ac:dyDescent="0.25">
      <c r="A795" s="92"/>
      <c r="B795" s="29"/>
      <c r="C795" s="29"/>
      <c r="D795" s="29"/>
      <c r="E795" s="87"/>
      <c r="F795" s="87"/>
      <c r="G795" s="96"/>
      <c r="H795" s="29"/>
      <c r="I795" s="29"/>
      <c r="J795" s="29"/>
      <c r="K795" s="89"/>
      <c r="L795" s="89"/>
    </row>
    <row r="796" spans="1:12" hidden="1" x14ac:dyDescent="0.25">
      <c r="A796" s="92"/>
      <c r="B796" s="29"/>
      <c r="C796" s="29"/>
      <c r="D796" s="29"/>
      <c r="E796" s="87"/>
      <c r="F796" s="87"/>
      <c r="G796" s="96"/>
      <c r="H796" s="29"/>
      <c r="I796" s="29"/>
      <c r="J796" s="29"/>
      <c r="K796" s="89"/>
      <c r="L796" s="89"/>
    </row>
    <row r="797" spans="1:12" s="77" customFormat="1" hidden="1" x14ac:dyDescent="0.25">
      <c r="A797" s="92"/>
      <c r="B797" s="93"/>
      <c r="C797" s="89"/>
      <c r="D797" s="94"/>
      <c r="E797" s="95"/>
      <c r="F797" s="96"/>
      <c r="G797" s="96"/>
      <c r="H797" s="89"/>
      <c r="I797" s="97"/>
      <c r="J797" s="29"/>
      <c r="K797" s="89"/>
      <c r="L797" s="89"/>
    </row>
    <row r="798" spans="1:12" hidden="1" x14ac:dyDescent="0.25">
      <c r="A798" s="92"/>
      <c r="B798" s="93"/>
      <c r="C798" s="89"/>
      <c r="D798" s="94"/>
      <c r="E798" s="95"/>
      <c r="F798" s="96"/>
      <c r="G798" s="96"/>
      <c r="H798" s="89"/>
      <c r="I798" s="97"/>
      <c r="J798" s="29"/>
      <c r="K798" s="89"/>
      <c r="L798" s="89"/>
    </row>
    <row r="799" spans="1:12" hidden="1" x14ac:dyDescent="0.25">
      <c r="A799" s="92"/>
      <c r="B799" s="93"/>
      <c r="C799" s="89"/>
      <c r="D799" s="94"/>
      <c r="E799" s="95"/>
      <c r="F799" s="96"/>
      <c r="G799" s="96"/>
      <c r="H799" s="89"/>
      <c r="I799" s="97"/>
      <c r="J799" s="29"/>
      <c r="K799" s="89"/>
      <c r="L799" s="89"/>
    </row>
    <row r="800" spans="1:12" x14ac:dyDescent="0.25">
      <c r="A800" s="85">
        <v>43177</v>
      </c>
      <c r="B800" s="78" t="s">
        <v>84</v>
      </c>
      <c r="C800" s="79" t="s">
        <v>58</v>
      </c>
      <c r="D800" s="80" t="s">
        <v>22</v>
      </c>
      <c r="E800" s="91">
        <v>500000</v>
      </c>
      <c r="F800" s="82"/>
      <c r="G800" s="96"/>
      <c r="H800" s="79" t="s">
        <v>23</v>
      </c>
      <c r="I800" s="81" t="s">
        <v>38</v>
      </c>
      <c r="J800" s="81"/>
      <c r="K800" s="79" t="s">
        <v>25</v>
      </c>
      <c r="L800" s="79" t="s">
        <v>34</v>
      </c>
    </row>
    <row r="801" spans="1:12" x14ac:dyDescent="0.25">
      <c r="A801" s="85">
        <v>43177</v>
      </c>
      <c r="B801" s="78" t="s">
        <v>243</v>
      </c>
      <c r="C801" s="79" t="s">
        <v>58</v>
      </c>
      <c r="D801" s="80" t="s">
        <v>22</v>
      </c>
      <c r="E801" s="91"/>
      <c r="F801" s="82">
        <v>500000</v>
      </c>
      <c r="G801" s="96"/>
      <c r="H801" s="79" t="s">
        <v>23</v>
      </c>
      <c r="I801" s="81" t="s">
        <v>38</v>
      </c>
      <c r="J801" s="81"/>
      <c r="K801" s="79" t="s">
        <v>25</v>
      </c>
      <c r="L801" s="79" t="s">
        <v>34</v>
      </c>
    </row>
    <row r="802" spans="1:12" x14ac:dyDescent="0.25">
      <c r="A802" s="85">
        <v>43177</v>
      </c>
      <c r="B802" s="78" t="s">
        <v>243</v>
      </c>
      <c r="C802" s="79" t="s">
        <v>58</v>
      </c>
      <c r="D802" s="80" t="s">
        <v>22</v>
      </c>
      <c r="E802" s="91">
        <v>100000</v>
      </c>
      <c r="F802" s="82"/>
      <c r="G802" s="96"/>
      <c r="H802" s="79" t="s">
        <v>23</v>
      </c>
      <c r="I802" s="81" t="s">
        <v>38</v>
      </c>
      <c r="J802" s="81"/>
      <c r="K802" s="79" t="s">
        <v>25</v>
      </c>
      <c r="L802" s="79" t="s">
        <v>34</v>
      </c>
    </row>
    <row r="803" spans="1:12" hidden="1" x14ac:dyDescent="0.25">
      <c r="A803" s="92"/>
      <c r="B803" s="93"/>
      <c r="C803" s="89"/>
      <c r="D803" s="94"/>
      <c r="E803" s="95"/>
      <c r="F803" s="96"/>
      <c r="G803" s="96"/>
      <c r="H803" s="89"/>
      <c r="I803" s="97"/>
      <c r="J803" s="29"/>
      <c r="K803" s="89"/>
      <c r="L803" s="89"/>
    </row>
    <row r="804" spans="1:12" hidden="1" x14ac:dyDescent="0.25">
      <c r="A804" s="92"/>
      <c r="B804" s="93"/>
      <c r="C804" s="89"/>
      <c r="D804" s="94"/>
      <c r="E804" s="95"/>
      <c r="F804" s="96"/>
      <c r="G804" s="96"/>
      <c r="H804" s="89"/>
      <c r="I804" s="97"/>
      <c r="J804" s="29"/>
      <c r="K804" s="89"/>
      <c r="L804" s="89"/>
    </row>
    <row r="805" spans="1:12" s="77" customFormat="1" hidden="1" x14ac:dyDescent="0.25">
      <c r="A805" s="92"/>
      <c r="B805" s="93"/>
      <c r="C805" s="89"/>
      <c r="D805" s="94"/>
      <c r="E805" s="95"/>
      <c r="F805" s="96"/>
      <c r="G805" s="96"/>
      <c r="H805" s="89"/>
      <c r="I805" s="97"/>
      <c r="J805" s="29"/>
      <c r="K805" s="89"/>
      <c r="L805" s="89"/>
    </row>
    <row r="806" spans="1:12" s="77" customFormat="1" hidden="1" x14ac:dyDescent="0.25">
      <c r="A806" s="92"/>
      <c r="B806" s="29"/>
      <c r="C806" s="29"/>
      <c r="D806" s="29"/>
      <c r="E806" s="87"/>
      <c r="F806" s="87"/>
      <c r="G806" s="96"/>
      <c r="H806" s="29"/>
      <c r="I806" s="29"/>
      <c r="J806" s="29"/>
      <c r="K806" s="89"/>
      <c r="L806" s="29"/>
    </row>
    <row r="807" spans="1:12" hidden="1" x14ac:dyDescent="0.25">
      <c r="A807" s="92"/>
      <c r="B807" s="29"/>
      <c r="C807" s="29"/>
      <c r="D807" s="29"/>
      <c r="E807" s="87"/>
      <c r="F807" s="87"/>
      <c r="G807" s="96"/>
      <c r="H807" s="29"/>
      <c r="I807" s="29"/>
      <c r="J807" s="29"/>
      <c r="K807" s="89"/>
      <c r="L807" s="29"/>
    </row>
    <row r="808" spans="1:12" s="77" customFormat="1" hidden="1" x14ac:dyDescent="0.25">
      <c r="A808" s="92"/>
      <c r="B808" s="29"/>
      <c r="C808" s="29"/>
      <c r="D808" s="29"/>
      <c r="E808" s="87"/>
      <c r="F808" s="87"/>
      <c r="G808" s="96"/>
      <c r="H808" s="29"/>
      <c r="I808" s="29"/>
      <c r="J808" s="29"/>
      <c r="K808" s="89"/>
      <c r="L808" s="29"/>
    </row>
    <row r="809" spans="1:12" hidden="1" x14ac:dyDescent="0.25">
      <c r="A809" s="92"/>
      <c r="B809" s="89"/>
      <c r="C809" s="89"/>
      <c r="D809" s="89"/>
      <c r="E809" s="96"/>
      <c r="F809" s="87"/>
      <c r="G809" s="96"/>
      <c r="H809" s="89"/>
      <c r="I809" s="29"/>
      <c r="J809" s="29"/>
      <c r="K809" s="89"/>
      <c r="L809" s="29"/>
    </row>
    <row r="810" spans="1:12" s="77" customFormat="1" hidden="1" x14ac:dyDescent="0.25">
      <c r="A810" s="92"/>
      <c r="B810" s="89"/>
      <c r="C810" s="89"/>
      <c r="D810" s="89"/>
      <c r="E810" s="87"/>
      <c r="F810" s="87"/>
      <c r="G810" s="96"/>
      <c r="H810" s="89"/>
      <c r="I810" s="29"/>
      <c r="J810" s="29"/>
      <c r="K810" s="89"/>
      <c r="L810" s="89"/>
    </row>
    <row r="811" spans="1:12" hidden="1" x14ac:dyDescent="0.25">
      <c r="A811" s="92"/>
      <c r="B811" s="89"/>
      <c r="C811" s="89"/>
      <c r="D811" s="89"/>
      <c r="E811" s="87"/>
      <c r="F811" s="87"/>
      <c r="G811" s="96"/>
      <c r="H811" s="89"/>
      <c r="I811" s="29"/>
      <c r="J811" s="29"/>
      <c r="K811" s="89"/>
      <c r="L811" s="29"/>
    </row>
    <row r="812" spans="1:12" s="77" customFormat="1" x14ac:dyDescent="0.25">
      <c r="A812" s="85">
        <v>43177</v>
      </c>
      <c r="B812" s="79" t="s">
        <v>95</v>
      </c>
      <c r="C812" s="79" t="s">
        <v>58</v>
      </c>
      <c r="D812" s="79" t="s">
        <v>163</v>
      </c>
      <c r="E812" s="84"/>
      <c r="F812" s="84">
        <v>100000</v>
      </c>
      <c r="G812" s="96"/>
      <c r="H812" s="79" t="s">
        <v>164</v>
      </c>
      <c r="I812" s="83" t="s">
        <v>165</v>
      </c>
      <c r="J812" s="83"/>
      <c r="K812" s="79" t="s">
        <v>25</v>
      </c>
      <c r="L812" s="79" t="s">
        <v>34</v>
      </c>
    </row>
    <row r="813" spans="1:12" s="77" customFormat="1" x14ac:dyDescent="0.25">
      <c r="A813" s="85">
        <v>43177</v>
      </c>
      <c r="B813" s="79" t="s">
        <v>251</v>
      </c>
      <c r="C813" s="79" t="s">
        <v>58</v>
      </c>
      <c r="D813" s="79" t="s">
        <v>163</v>
      </c>
      <c r="E813" s="84"/>
      <c r="F813" s="84">
        <v>100000</v>
      </c>
      <c r="G813" s="96"/>
      <c r="H813" s="79" t="s">
        <v>164</v>
      </c>
      <c r="I813" s="83" t="s">
        <v>165</v>
      </c>
      <c r="J813" s="83"/>
      <c r="K813" s="79" t="s">
        <v>25</v>
      </c>
      <c r="L813" s="79" t="s">
        <v>34</v>
      </c>
    </row>
    <row r="814" spans="1:12" hidden="1" x14ac:dyDescent="0.25">
      <c r="A814" s="92"/>
      <c r="B814" s="89"/>
      <c r="C814" s="89"/>
      <c r="D814" s="89"/>
      <c r="E814" s="87"/>
      <c r="F814" s="87"/>
      <c r="G814" s="96"/>
      <c r="H814" s="89"/>
      <c r="I814" s="29"/>
      <c r="J814" s="29"/>
      <c r="K814" s="89"/>
      <c r="L814" s="29"/>
    </row>
    <row r="815" spans="1:12" x14ac:dyDescent="0.25">
      <c r="A815" s="85">
        <v>43177</v>
      </c>
      <c r="B815" s="83" t="s">
        <v>84</v>
      </c>
      <c r="C815" s="83" t="s">
        <v>58</v>
      </c>
      <c r="D815" s="83" t="s">
        <v>219</v>
      </c>
      <c r="E815" s="84"/>
      <c r="F815" s="84">
        <v>500000</v>
      </c>
      <c r="G815" s="96"/>
      <c r="H815" s="83" t="s">
        <v>109</v>
      </c>
      <c r="I815" s="83" t="s">
        <v>165</v>
      </c>
      <c r="J815" s="83"/>
      <c r="K815" s="79" t="s">
        <v>25</v>
      </c>
      <c r="L815" s="79" t="s">
        <v>34</v>
      </c>
    </row>
    <row r="816" spans="1:12" x14ac:dyDescent="0.25">
      <c r="A816" s="85">
        <v>43177</v>
      </c>
      <c r="B816" s="79" t="s">
        <v>109</v>
      </c>
      <c r="C816" s="79" t="s">
        <v>58</v>
      </c>
      <c r="D816" s="79" t="s">
        <v>219</v>
      </c>
      <c r="E816" s="86">
        <v>500000</v>
      </c>
      <c r="F816" s="86"/>
      <c r="G816" s="96"/>
      <c r="H816" s="79" t="s">
        <v>340</v>
      </c>
      <c r="I816" s="83" t="s">
        <v>165</v>
      </c>
      <c r="J816" s="83"/>
      <c r="K816" s="79" t="s">
        <v>25</v>
      </c>
      <c r="L816" s="79" t="s">
        <v>34</v>
      </c>
    </row>
    <row r="817" spans="1:12" x14ac:dyDescent="0.25">
      <c r="A817" s="85">
        <v>43177</v>
      </c>
      <c r="B817" s="79" t="s">
        <v>23</v>
      </c>
      <c r="C817" s="79" t="s">
        <v>58</v>
      </c>
      <c r="D817" s="79" t="s">
        <v>235</v>
      </c>
      <c r="E817" s="86"/>
      <c r="F817" s="86">
        <v>500000</v>
      </c>
      <c r="G817" s="96"/>
      <c r="H817" s="79" t="s">
        <v>340</v>
      </c>
      <c r="I817" s="83" t="s">
        <v>99</v>
      </c>
      <c r="J817" s="83"/>
      <c r="K817" s="79" t="s">
        <v>25</v>
      </c>
      <c r="L817" s="79" t="s">
        <v>34</v>
      </c>
    </row>
    <row r="818" spans="1:12" hidden="1" x14ac:dyDescent="0.25">
      <c r="A818" s="92"/>
      <c r="B818" s="29"/>
      <c r="C818" s="29"/>
      <c r="D818" s="29"/>
      <c r="E818" s="87"/>
      <c r="F818" s="87"/>
      <c r="G818" s="96"/>
      <c r="H818" s="29"/>
      <c r="I818" s="29"/>
      <c r="J818" s="29"/>
      <c r="K818" s="89"/>
      <c r="L818" s="29"/>
    </row>
    <row r="819" spans="1:12" hidden="1" x14ac:dyDescent="0.25">
      <c r="A819" s="92"/>
      <c r="B819" s="29"/>
      <c r="C819" s="29"/>
      <c r="D819" s="29"/>
      <c r="E819" s="87"/>
      <c r="F819" s="87"/>
      <c r="G819" s="96"/>
      <c r="H819" s="29"/>
      <c r="I819" s="29"/>
      <c r="J819" s="29"/>
      <c r="K819" s="89"/>
      <c r="L819" s="29"/>
    </row>
    <row r="820" spans="1:12" hidden="1" x14ac:dyDescent="0.25">
      <c r="A820" s="92"/>
      <c r="B820" s="29"/>
      <c r="C820" s="29"/>
      <c r="D820" s="29"/>
      <c r="E820" s="87"/>
      <c r="F820" s="87"/>
      <c r="G820" s="96"/>
      <c r="H820" s="29"/>
      <c r="I820" s="29"/>
      <c r="J820" s="29"/>
      <c r="K820" s="89"/>
      <c r="L820" s="29"/>
    </row>
    <row r="821" spans="1:12" hidden="1" x14ac:dyDescent="0.25">
      <c r="A821" s="92"/>
      <c r="B821" s="29"/>
      <c r="C821" s="29"/>
      <c r="D821" s="29"/>
      <c r="E821" s="87"/>
      <c r="F821" s="87"/>
      <c r="G821" s="96"/>
      <c r="H821" s="29"/>
      <c r="I821" s="29"/>
      <c r="J821" s="29"/>
      <c r="K821" s="89"/>
      <c r="L821" s="29"/>
    </row>
    <row r="822" spans="1:12" hidden="1" x14ac:dyDescent="0.25">
      <c r="A822" s="92"/>
      <c r="B822" s="29"/>
      <c r="C822" s="29"/>
      <c r="D822" s="29"/>
      <c r="E822" s="87"/>
      <c r="F822" s="87"/>
      <c r="G822" s="96"/>
      <c r="H822" s="29"/>
      <c r="I822" s="29"/>
      <c r="J822" s="29"/>
      <c r="K822" s="89"/>
      <c r="L822" s="29"/>
    </row>
    <row r="823" spans="1:12" x14ac:dyDescent="0.25">
      <c r="A823" s="85">
        <v>43177</v>
      </c>
      <c r="B823" s="78" t="s">
        <v>243</v>
      </c>
      <c r="C823" s="83" t="s">
        <v>58</v>
      </c>
      <c r="D823" s="83" t="s">
        <v>22</v>
      </c>
      <c r="E823" s="84">
        <v>100000</v>
      </c>
      <c r="F823" s="84"/>
      <c r="G823" s="96"/>
      <c r="H823" s="83" t="s">
        <v>244</v>
      </c>
      <c r="I823" s="83" t="s">
        <v>165</v>
      </c>
      <c r="J823" s="83"/>
      <c r="K823" s="79" t="s">
        <v>25</v>
      </c>
      <c r="L823" s="79" t="s">
        <v>34</v>
      </c>
    </row>
    <row r="824" spans="1:12" s="77" customFormat="1" hidden="1" x14ac:dyDescent="0.25">
      <c r="A824" s="92"/>
      <c r="B824" s="89"/>
      <c r="C824" s="89"/>
      <c r="D824" s="89"/>
      <c r="E824" s="96"/>
      <c r="F824" s="96"/>
      <c r="G824" s="96"/>
      <c r="H824" s="89"/>
      <c r="I824" s="89"/>
      <c r="J824" s="29"/>
      <c r="K824" s="89"/>
      <c r="L824" s="89"/>
    </row>
    <row r="825" spans="1:12" s="77" customFormat="1" hidden="1" x14ac:dyDescent="0.25">
      <c r="A825" s="92"/>
      <c r="B825" s="89"/>
      <c r="C825" s="89"/>
      <c r="D825" s="89"/>
      <c r="E825" s="96"/>
      <c r="F825" s="96"/>
      <c r="G825" s="96"/>
      <c r="H825" s="89"/>
      <c r="I825" s="89"/>
      <c r="J825" s="29"/>
      <c r="K825" s="89"/>
      <c r="L825" s="89"/>
    </row>
    <row r="826" spans="1:12" x14ac:dyDescent="0.25">
      <c r="A826" s="85">
        <v>43177</v>
      </c>
      <c r="B826" s="79" t="s">
        <v>23</v>
      </c>
      <c r="C826" s="79" t="s">
        <v>79</v>
      </c>
      <c r="D826" s="79" t="s">
        <v>22</v>
      </c>
      <c r="E826" s="82">
        <v>500000</v>
      </c>
      <c r="F826" s="82"/>
      <c r="G826" s="96"/>
      <c r="H826" s="79" t="s">
        <v>98</v>
      </c>
      <c r="I826" s="79" t="s">
        <v>165</v>
      </c>
      <c r="J826" s="79"/>
      <c r="K826" s="79" t="s">
        <v>25</v>
      </c>
      <c r="L826" s="79" t="s">
        <v>34</v>
      </c>
    </row>
    <row r="827" spans="1:12" x14ac:dyDescent="0.25">
      <c r="A827" s="85">
        <v>43177</v>
      </c>
      <c r="B827" s="79" t="s">
        <v>23</v>
      </c>
      <c r="C827" s="79" t="s">
        <v>79</v>
      </c>
      <c r="D827" s="79" t="s">
        <v>22</v>
      </c>
      <c r="E827" s="82"/>
      <c r="F827" s="82">
        <v>100000</v>
      </c>
      <c r="G827" s="96"/>
      <c r="H827" s="79" t="s">
        <v>98</v>
      </c>
      <c r="I827" s="79" t="s">
        <v>165</v>
      </c>
      <c r="J827" s="79"/>
      <c r="K827" s="79" t="s">
        <v>25</v>
      </c>
      <c r="L827" s="79" t="s">
        <v>34</v>
      </c>
    </row>
    <row r="828" spans="1:12" x14ac:dyDescent="0.25">
      <c r="A828" s="85">
        <v>43177</v>
      </c>
      <c r="B828" s="79" t="s">
        <v>659</v>
      </c>
      <c r="C828" s="79" t="s">
        <v>79</v>
      </c>
      <c r="D828" s="79" t="s">
        <v>22</v>
      </c>
      <c r="E828" s="82"/>
      <c r="F828" s="82">
        <v>100000</v>
      </c>
      <c r="G828" s="96"/>
      <c r="H828" s="79" t="s">
        <v>98</v>
      </c>
      <c r="I828" s="79" t="s">
        <v>165</v>
      </c>
      <c r="J828" s="79"/>
      <c r="K828" s="79" t="s">
        <v>25</v>
      </c>
      <c r="L828" s="79" t="s">
        <v>34</v>
      </c>
    </row>
    <row r="829" spans="1:12" hidden="1" x14ac:dyDescent="0.25">
      <c r="A829" s="92"/>
      <c r="B829" s="89"/>
      <c r="C829" s="89"/>
      <c r="D829" s="89"/>
      <c r="E829" s="96"/>
      <c r="F829" s="96"/>
      <c r="G829" s="96"/>
      <c r="H829" s="89"/>
      <c r="I829" s="89"/>
      <c r="J829" s="29"/>
      <c r="K829" s="89"/>
      <c r="L829" s="89"/>
    </row>
    <row r="830" spans="1:12" x14ac:dyDescent="0.25">
      <c r="A830" s="85">
        <v>43177</v>
      </c>
      <c r="B830" s="83" t="s">
        <v>109</v>
      </c>
      <c r="C830" s="83" t="s">
        <v>58</v>
      </c>
      <c r="D830" s="83" t="s">
        <v>225</v>
      </c>
      <c r="E830" s="84">
        <v>100000</v>
      </c>
      <c r="F830" s="84"/>
      <c r="G830" s="96"/>
      <c r="H830" s="83" t="s">
        <v>240</v>
      </c>
      <c r="I830" s="83" t="s">
        <v>165</v>
      </c>
      <c r="J830" s="83"/>
      <c r="K830" s="79" t="s">
        <v>25</v>
      </c>
      <c r="L830" s="79" t="s">
        <v>34</v>
      </c>
    </row>
    <row r="831" spans="1:12" hidden="1" x14ac:dyDescent="0.25">
      <c r="A831" s="92"/>
      <c r="B831" s="29"/>
      <c r="C831" s="29"/>
      <c r="D831" s="29"/>
      <c r="E831" s="87"/>
      <c r="F831" s="87"/>
      <c r="G831" s="96"/>
      <c r="H831" s="29"/>
      <c r="I831" s="29"/>
      <c r="J831" s="29"/>
      <c r="K831" s="89"/>
      <c r="L831" s="89"/>
    </row>
    <row r="832" spans="1:12" s="77" customFormat="1" hidden="1" x14ac:dyDescent="0.25">
      <c r="A832" s="92"/>
      <c r="B832" s="29"/>
      <c r="C832" s="29"/>
      <c r="D832" s="29"/>
      <c r="E832" s="87"/>
      <c r="F832" s="87"/>
      <c r="G832" s="96"/>
      <c r="H832" s="29"/>
      <c r="I832" s="29"/>
      <c r="J832" s="29"/>
      <c r="K832" s="89"/>
      <c r="L832" s="89"/>
    </row>
    <row r="833" spans="1:12" s="77" customFormat="1" hidden="1" x14ac:dyDescent="0.25">
      <c r="A833" s="92"/>
      <c r="B833" s="29"/>
      <c r="C833" s="29"/>
      <c r="D833" s="29"/>
      <c r="E833" s="87"/>
      <c r="F833" s="87"/>
      <c r="G833" s="96"/>
      <c r="H833" s="29"/>
      <c r="I833" s="29"/>
      <c r="J833" s="29"/>
      <c r="K833" s="89"/>
      <c r="L833" s="89"/>
    </row>
    <row r="834" spans="1:12" hidden="1" x14ac:dyDescent="0.25">
      <c r="A834" s="92"/>
      <c r="B834" s="29"/>
      <c r="C834" s="29"/>
      <c r="D834" s="29"/>
      <c r="E834" s="87"/>
      <c r="F834" s="87"/>
      <c r="G834" s="96"/>
      <c r="H834" s="29"/>
      <c r="I834" s="29"/>
      <c r="J834" s="29"/>
      <c r="K834" s="89"/>
      <c r="L834" s="89"/>
    </row>
    <row r="835" spans="1:12" s="77" customFormat="1" hidden="1" x14ac:dyDescent="0.25">
      <c r="A835" s="92"/>
      <c r="B835" s="29"/>
      <c r="C835" s="89"/>
      <c r="D835" s="29"/>
      <c r="E835" s="87"/>
      <c r="F835" s="87"/>
      <c r="G835" s="96"/>
      <c r="H835" s="29"/>
      <c r="I835" s="29"/>
      <c r="J835" s="29"/>
      <c r="K835" s="89"/>
      <c r="L835" s="89"/>
    </row>
    <row r="836" spans="1:12" hidden="1" x14ac:dyDescent="0.25">
      <c r="A836" s="92"/>
      <c r="B836" s="29"/>
      <c r="C836" s="89"/>
      <c r="D836" s="29"/>
      <c r="E836" s="87"/>
      <c r="F836" s="87"/>
      <c r="G836" s="96"/>
      <c r="H836" s="29"/>
      <c r="I836" s="29"/>
      <c r="J836" s="29"/>
      <c r="K836" s="89"/>
      <c r="L836" s="89"/>
    </row>
    <row r="837" spans="1:12" hidden="1" x14ac:dyDescent="0.25">
      <c r="A837" s="92"/>
      <c r="B837" s="29"/>
      <c r="C837" s="29"/>
      <c r="D837" s="29"/>
      <c r="E837" s="87"/>
      <c r="F837" s="87"/>
      <c r="G837" s="96"/>
      <c r="H837" s="29"/>
      <c r="I837" s="29"/>
      <c r="J837" s="29"/>
      <c r="K837" s="89"/>
      <c r="L837" s="89"/>
    </row>
    <row r="838" spans="1:12" hidden="1" x14ac:dyDescent="0.25">
      <c r="A838" s="92"/>
      <c r="B838" s="29"/>
      <c r="C838" s="29"/>
      <c r="D838" s="29"/>
      <c r="E838" s="87"/>
      <c r="F838" s="87"/>
      <c r="G838" s="96"/>
      <c r="H838" s="29"/>
      <c r="I838" s="29"/>
      <c r="J838" s="29"/>
      <c r="K838" s="89"/>
      <c r="L838" s="89"/>
    </row>
    <row r="839" spans="1:12" hidden="1" x14ac:dyDescent="0.25">
      <c r="A839" s="92"/>
      <c r="B839" s="29"/>
      <c r="C839" s="29"/>
      <c r="D839" s="29"/>
      <c r="E839" s="87"/>
      <c r="F839" s="87"/>
      <c r="G839" s="96"/>
      <c r="H839" s="29"/>
      <c r="I839" s="29"/>
      <c r="J839" s="29"/>
      <c r="K839" s="89"/>
      <c r="L839" s="89"/>
    </row>
    <row r="840" spans="1:12" hidden="1" x14ac:dyDescent="0.25">
      <c r="A840" s="92"/>
      <c r="B840" s="93"/>
      <c r="C840" s="89"/>
      <c r="D840" s="94"/>
      <c r="E840" s="95"/>
      <c r="F840" s="96"/>
      <c r="G840" s="96"/>
      <c r="H840" s="89"/>
      <c r="I840" s="97"/>
      <c r="J840" s="29"/>
      <c r="K840" s="89"/>
      <c r="L840" s="89"/>
    </row>
    <row r="841" spans="1:12" hidden="1" x14ac:dyDescent="0.25">
      <c r="A841" s="92"/>
      <c r="B841" s="93"/>
      <c r="C841" s="89"/>
      <c r="D841" s="94"/>
      <c r="E841" s="95"/>
      <c r="F841" s="96"/>
      <c r="G841" s="96"/>
      <c r="H841" s="89"/>
      <c r="I841" s="97"/>
      <c r="J841" s="29"/>
      <c r="K841" s="89"/>
      <c r="L841" s="89"/>
    </row>
    <row r="842" spans="1:12" hidden="1" x14ac:dyDescent="0.25">
      <c r="A842" s="92"/>
      <c r="B842" s="29"/>
      <c r="C842" s="29"/>
      <c r="D842" s="29"/>
      <c r="E842" s="87"/>
      <c r="F842" s="87"/>
      <c r="G842" s="96"/>
      <c r="H842" s="29"/>
      <c r="I842" s="29"/>
      <c r="J842" s="29"/>
      <c r="K842" s="89"/>
      <c r="L842" s="29"/>
    </row>
    <row r="843" spans="1:12" x14ac:dyDescent="0.25">
      <c r="A843" s="85">
        <v>43178</v>
      </c>
      <c r="B843" s="83" t="s">
        <v>282</v>
      </c>
      <c r="C843" s="83" t="s">
        <v>58</v>
      </c>
      <c r="D843" s="83" t="s">
        <v>22</v>
      </c>
      <c r="E843" s="84">
        <v>100000</v>
      </c>
      <c r="F843" s="84"/>
      <c r="G843" s="96"/>
      <c r="H843" s="83" t="s">
        <v>95</v>
      </c>
      <c r="I843" s="83" t="s">
        <v>99</v>
      </c>
      <c r="J843" s="83"/>
      <c r="K843" s="79" t="s">
        <v>25</v>
      </c>
      <c r="L843" s="79" t="s">
        <v>34</v>
      </c>
    </row>
    <row r="844" spans="1:12" hidden="1" x14ac:dyDescent="0.25">
      <c r="A844" s="92"/>
      <c r="B844" s="29"/>
      <c r="C844" s="29"/>
      <c r="D844" s="29"/>
      <c r="E844" s="87"/>
      <c r="F844" s="87"/>
      <c r="G844" s="96"/>
      <c r="H844" s="29"/>
      <c r="I844" s="29"/>
      <c r="J844" s="29"/>
      <c r="K844" s="89"/>
      <c r="L844" s="29"/>
    </row>
    <row r="845" spans="1:12" hidden="1" x14ac:dyDescent="0.25">
      <c r="A845" s="92"/>
      <c r="B845" s="29"/>
      <c r="C845" s="29"/>
      <c r="D845" s="29"/>
      <c r="E845" s="87"/>
      <c r="F845" s="87"/>
      <c r="G845" s="96"/>
      <c r="H845" s="29"/>
      <c r="I845" s="29"/>
      <c r="J845" s="29"/>
      <c r="K845" s="89"/>
      <c r="L845" s="29"/>
    </row>
    <row r="846" spans="1:12" hidden="1" x14ac:dyDescent="0.25">
      <c r="A846" s="92"/>
      <c r="B846" s="29"/>
      <c r="C846" s="29"/>
      <c r="D846" s="29"/>
      <c r="E846" s="87"/>
      <c r="F846" s="87"/>
      <c r="G846" s="96"/>
      <c r="H846" s="29"/>
      <c r="I846" s="29"/>
      <c r="J846" s="29"/>
      <c r="K846" s="89"/>
      <c r="L846" s="29"/>
    </row>
    <row r="847" spans="1:12" hidden="1" x14ac:dyDescent="0.25">
      <c r="A847" s="92"/>
      <c r="B847" s="89"/>
      <c r="C847" s="89"/>
      <c r="D847" s="89"/>
      <c r="E847" s="87"/>
      <c r="F847" s="87"/>
      <c r="G847" s="96"/>
      <c r="H847" s="89"/>
      <c r="I847" s="29"/>
      <c r="J847" s="29"/>
      <c r="K847" s="89"/>
      <c r="L847" s="29"/>
    </row>
    <row r="848" spans="1:12" hidden="1" x14ac:dyDescent="0.25">
      <c r="A848" s="92"/>
      <c r="B848" s="89"/>
      <c r="C848" s="89"/>
      <c r="D848" s="89"/>
      <c r="E848" s="87"/>
      <c r="F848" s="87"/>
      <c r="G848" s="96"/>
      <c r="H848" s="89"/>
      <c r="I848" s="29"/>
      <c r="J848" s="29"/>
      <c r="K848" s="89"/>
      <c r="L848" s="29"/>
    </row>
    <row r="849" spans="1:12" x14ac:dyDescent="0.25">
      <c r="A849" s="85">
        <v>43178</v>
      </c>
      <c r="B849" s="83" t="s">
        <v>231</v>
      </c>
      <c r="C849" s="83" t="s">
        <v>58</v>
      </c>
      <c r="D849" s="83" t="s">
        <v>225</v>
      </c>
      <c r="E849" s="84"/>
      <c r="F849" s="84">
        <v>30000</v>
      </c>
      <c r="G849" s="96"/>
      <c r="H849" s="83" t="s">
        <v>109</v>
      </c>
      <c r="I849" s="83">
        <v>49</v>
      </c>
      <c r="J849" s="83"/>
      <c r="K849" s="79" t="s">
        <v>25</v>
      </c>
      <c r="L849" s="79" t="s">
        <v>34</v>
      </c>
    </row>
    <row r="850" spans="1:12" x14ac:dyDescent="0.25">
      <c r="A850" s="85">
        <v>43178</v>
      </c>
      <c r="B850" s="83" t="s">
        <v>297</v>
      </c>
      <c r="C850" s="83" t="s">
        <v>58</v>
      </c>
      <c r="D850" s="83" t="s">
        <v>225</v>
      </c>
      <c r="E850" s="84"/>
      <c r="F850" s="84">
        <v>15000</v>
      </c>
      <c r="G850" s="96"/>
      <c r="H850" s="83" t="s">
        <v>109</v>
      </c>
      <c r="I850" s="83">
        <v>50</v>
      </c>
      <c r="J850" s="83"/>
      <c r="K850" s="79" t="s">
        <v>25</v>
      </c>
      <c r="L850" s="79" t="s">
        <v>34</v>
      </c>
    </row>
    <row r="851" spans="1:12" hidden="1" x14ac:dyDescent="0.25">
      <c r="A851" s="92"/>
      <c r="B851" s="29"/>
      <c r="C851" s="29"/>
      <c r="D851" s="29"/>
      <c r="E851" s="87"/>
      <c r="F851" s="87"/>
      <c r="G851" s="96"/>
      <c r="H851" s="29"/>
      <c r="I851" s="29"/>
      <c r="J851" s="29"/>
      <c r="K851" s="89"/>
      <c r="L851" s="89"/>
    </row>
    <row r="852" spans="1:12" x14ac:dyDescent="0.25">
      <c r="A852" s="85">
        <v>43178</v>
      </c>
      <c r="B852" s="83" t="s">
        <v>299</v>
      </c>
      <c r="C852" s="83" t="s">
        <v>58</v>
      </c>
      <c r="D852" s="83" t="s">
        <v>225</v>
      </c>
      <c r="E852" s="84"/>
      <c r="F852" s="84">
        <v>120000</v>
      </c>
      <c r="G852" s="96"/>
      <c r="H852" s="83" t="s">
        <v>109</v>
      </c>
      <c r="I852" s="83">
        <v>2</v>
      </c>
      <c r="J852" s="83"/>
      <c r="K852" s="79" t="s">
        <v>25</v>
      </c>
      <c r="L852" s="79" t="s">
        <v>34</v>
      </c>
    </row>
    <row r="853" spans="1:12" x14ac:dyDescent="0.25">
      <c r="A853" s="85">
        <v>43178</v>
      </c>
      <c r="B853" s="83" t="s">
        <v>297</v>
      </c>
      <c r="C853" s="83" t="s">
        <v>58</v>
      </c>
      <c r="D853" s="83" t="s">
        <v>225</v>
      </c>
      <c r="E853" s="84"/>
      <c r="F853" s="84">
        <v>120000</v>
      </c>
      <c r="G853" s="96"/>
      <c r="H853" s="83" t="s">
        <v>109</v>
      </c>
      <c r="I853" s="83">
        <v>3</v>
      </c>
      <c r="J853" s="83"/>
      <c r="K853" s="79" t="s">
        <v>25</v>
      </c>
      <c r="L853" s="79" t="s">
        <v>34</v>
      </c>
    </row>
    <row r="854" spans="1:12" hidden="1" x14ac:dyDescent="0.25">
      <c r="A854" s="92"/>
      <c r="B854" s="89"/>
      <c r="C854" s="89"/>
      <c r="D854" s="89"/>
      <c r="E854" s="88"/>
      <c r="F854" s="88"/>
      <c r="G854" s="96"/>
      <c r="H854" s="89"/>
      <c r="I854" s="29"/>
      <c r="J854" s="29"/>
      <c r="K854" s="89"/>
      <c r="L854" s="29"/>
    </row>
    <row r="855" spans="1:12" s="77" customFormat="1" hidden="1" x14ac:dyDescent="0.25">
      <c r="A855" s="92"/>
      <c r="B855" s="29"/>
      <c r="C855" s="29"/>
      <c r="D855" s="29"/>
      <c r="E855" s="87"/>
      <c r="F855" s="87"/>
      <c r="G855" s="96"/>
      <c r="H855" s="29"/>
      <c r="I855" s="29"/>
      <c r="J855" s="29"/>
      <c r="K855" s="89"/>
      <c r="L855" s="29"/>
    </row>
    <row r="856" spans="1:12" s="77" customFormat="1" hidden="1" x14ac:dyDescent="0.25">
      <c r="A856" s="92"/>
      <c r="B856" s="29"/>
      <c r="C856" s="29"/>
      <c r="D856" s="29"/>
      <c r="E856" s="87"/>
      <c r="F856" s="87"/>
      <c r="G856" s="96"/>
      <c r="H856" s="29"/>
      <c r="I856" s="29"/>
      <c r="J856" s="29"/>
      <c r="K856" s="89"/>
      <c r="L856" s="29"/>
    </row>
    <row r="857" spans="1:12" s="77" customFormat="1" hidden="1" x14ac:dyDescent="0.25">
      <c r="A857" s="92"/>
      <c r="B857" s="29"/>
      <c r="C857" s="29"/>
      <c r="D857" s="29"/>
      <c r="E857" s="87"/>
      <c r="F857" s="87"/>
      <c r="G857" s="96"/>
      <c r="H857" s="29"/>
      <c r="I857" s="29"/>
      <c r="J857" s="29"/>
      <c r="K857" s="89"/>
      <c r="L857" s="29"/>
    </row>
    <row r="858" spans="1:12" hidden="1" x14ac:dyDescent="0.25">
      <c r="A858" s="92"/>
      <c r="B858" s="29"/>
      <c r="C858" s="29"/>
      <c r="D858" s="29"/>
      <c r="E858" s="87"/>
      <c r="F858" s="87"/>
      <c r="G858" s="96"/>
      <c r="H858" s="29"/>
      <c r="I858" s="29"/>
      <c r="J858" s="29"/>
      <c r="K858" s="89"/>
      <c r="L858" s="29"/>
    </row>
    <row r="859" spans="1:12" hidden="1" x14ac:dyDescent="0.25">
      <c r="A859" s="92"/>
      <c r="B859" s="29"/>
      <c r="C859" s="29"/>
      <c r="D859" s="29"/>
      <c r="E859" s="87"/>
      <c r="F859" s="87"/>
      <c r="G859" s="96"/>
      <c r="H859" s="29"/>
      <c r="I859" s="29"/>
      <c r="J859" s="29"/>
      <c r="K859" s="89"/>
      <c r="L859" s="29"/>
    </row>
    <row r="860" spans="1:12" hidden="1" x14ac:dyDescent="0.25">
      <c r="A860" s="92"/>
      <c r="B860" s="29"/>
      <c r="C860" s="29"/>
      <c r="D860" s="29"/>
      <c r="E860" s="87"/>
      <c r="F860" s="87"/>
      <c r="G860" s="96"/>
      <c r="H860" s="29"/>
      <c r="I860" s="29"/>
      <c r="J860" s="29"/>
      <c r="K860" s="89"/>
      <c r="L860" s="29"/>
    </row>
    <row r="861" spans="1:12" s="77" customFormat="1" hidden="1" x14ac:dyDescent="0.25">
      <c r="A861" s="92"/>
      <c r="B861" s="29"/>
      <c r="C861" s="29"/>
      <c r="D861" s="29"/>
      <c r="E861" s="87"/>
      <c r="F861" s="87"/>
      <c r="G861" s="96"/>
      <c r="H861" s="29"/>
      <c r="I861" s="29"/>
      <c r="J861" s="29"/>
      <c r="K861" s="89"/>
      <c r="L861" s="89"/>
    </row>
    <row r="862" spans="1:12" hidden="1" x14ac:dyDescent="0.25">
      <c r="A862" s="92"/>
      <c r="B862" s="29"/>
      <c r="C862" s="29"/>
      <c r="D862" s="29"/>
      <c r="E862" s="87"/>
      <c r="F862" s="87"/>
      <c r="G862" s="96"/>
      <c r="H862" s="29"/>
      <c r="I862" s="29"/>
      <c r="J862" s="29"/>
      <c r="K862" s="89"/>
      <c r="L862" s="89"/>
    </row>
    <row r="863" spans="1:12" hidden="1" x14ac:dyDescent="0.25">
      <c r="A863" s="92"/>
      <c r="B863" s="29"/>
      <c r="C863" s="29"/>
      <c r="D863" s="29"/>
      <c r="E863" s="87"/>
      <c r="F863" s="87"/>
      <c r="G863" s="96"/>
      <c r="H863" s="29"/>
      <c r="I863" s="29"/>
      <c r="J863" s="29"/>
      <c r="K863" s="89"/>
      <c r="L863" s="89"/>
    </row>
    <row r="864" spans="1:12" hidden="1" x14ac:dyDescent="0.25">
      <c r="A864" s="92"/>
      <c r="B864" s="29"/>
      <c r="C864" s="29"/>
      <c r="D864" s="29"/>
      <c r="E864" s="87"/>
      <c r="F864" s="87"/>
      <c r="G864" s="96"/>
      <c r="H864" s="29"/>
      <c r="I864" s="29"/>
      <c r="J864" s="29"/>
      <c r="K864" s="89"/>
      <c r="L864" s="89"/>
    </row>
    <row r="865" spans="1:12" x14ac:dyDescent="0.25">
      <c r="A865" s="85">
        <v>43178</v>
      </c>
      <c r="B865" s="83" t="s">
        <v>109</v>
      </c>
      <c r="C865" s="83" t="s">
        <v>58</v>
      </c>
      <c r="D865" s="83" t="s">
        <v>225</v>
      </c>
      <c r="E865" s="84">
        <v>30000</v>
      </c>
      <c r="F865" s="84"/>
      <c r="G865" s="96"/>
      <c r="H865" s="83" t="s">
        <v>231</v>
      </c>
      <c r="I865" s="80" t="s">
        <v>424</v>
      </c>
      <c r="J865" s="83"/>
      <c r="K865" s="79" t="s">
        <v>25</v>
      </c>
      <c r="L865" s="79" t="s">
        <v>34</v>
      </c>
    </row>
    <row r="866" spans="1:12" x14ac:dyDescent="0.25">
      <c r="A866" s="85">
        <v>43178</v>
      </c>
      <c r="B866" s="79" t="s">
        <v>57</v>
      </c>
      <c r="C866" s="79" t="s">
        <v>58</v>
      </c>
      <c r="D866" s="79" t="s">
        <v>225</v>
      </c>
      <c r="E866" s="84">
        <v>15000</v>
      </c>
      <c r="F866" s="84"/>
      <c r="G866" s="96"/>
      <c r="H866" s="79" t="s">
        <v>556</v>
      </c>
      <c r="I866" s="79" t="s">
        <v>424</v>
      </c>
      <c r="J866" s="83"/>
      <c r="K866" s="79" t="s">
        <v>25</v>
      </c>
      <c r="L866" s="79" t="s">
        <v>34</v>
      </c>
    </row>
    <row r="867" spans="1:12" hidden="1" x14ac:dyDescent="0.25">
      <c r="A867" s="92"/>
      <c r="B867" s="89"/>
      <c r="C867" s="89"/>
      <c r="D867" s="89"/>
      <c r="E867" s="87"/>
      <c r="F867" s="87"/>
      <c r="G867" s="96"/>
      <c r="H867" s="89"/>
      <c r="I867" s="89"/>
      <c r="J867" s="29"/>
      <c r="K867" s="89"/>
      <c r="L867" s="29"/>
    </row>
    <row r="868" spans="1:12" hidden="1" x14ac:dyDescent="0.25">
      <c r="A868" s="92"/>
      <c r="B868" s="89"/>
      <c r="C868" s="89"/>
      <c r="D868" s="89"/>
      <c r="E868" s="87"/>
      <c r="F868" s="87"/>
      <c r="G868" s="96"/>
      <c r="H868" s="89"/>
      <c r="I868" s="89"/>
      <c r="J868" s="29"/>
      <c r="K868" s="89"/>
      <c r="L868" s="29"/>
    </row>
    <row r="869" spans="1:12" hidden="1" x14ac:dyDescent="0.25">
      <c r="A869" s="92"/>
      <c r="B869" s="89"/>
      <c r="C869" s="89"/>
      <c r="D869" s="89"/>
      <c r="E869" s="87"/>
      <c r="F869" s="87"/>
      <c r="G869" s="96"/>
      <c r="H869" s="89"/>
      <c r="I869" s="89"/>
      <c r="J869" s="29"/>
      <c r="K869" s="89"/>
      <c r="L869" s="29"/>
    </row>
    <row r="870" spans="1:12" hidden="1" x14ac:dyDescent="0.25">
      <c r="A870" s="92"/>
      <c r="B870" s="89"/>
      <c r="C870" s="89"/>
      <c r="D870" s="89"/>
      <c r="E870" s="87"/>
      <c r="F870" s="87"/>
      <c r="G870" s="96"/>
      <c r="H870" s="89"/>
      <c r="I870" s="89"/>
      <c r="J870" s="29"/>
      <c r="K870" s="89"/>
      <c r="L870" s="29"/>
    </row>
    <row r="871" spans="1:12" hidden="1" x14ac:dyDescent="0.25">
      <c r="A871" s="92"/>
      <c r="B871" s="89"/>
      <c r="C871" s="89"/>
      <c r="D871" s="89"/>
      <c r="E871" s="87"/>
      <c r="F871" s="87"/>
      <c r="G871" s="96"/>
      <c r="H871" s="89"/>
      <c r="I871" s="89"/>
      <c r="J871" s="29"/>
      <c r="K871" s="89"/>
      <c r="L871" s="29"/>
    </row>
    <row r="872" spans="1:12" hidden="1" x14ac:dyDescent="0.25">
      <c r="A872" s="92"/>
      <c r="B872" s="89"/>
      <c r="C872" s="89"/>
      <c r="D872" s="89"/>
      <c r="E872" s="87"/>
      <c r="F872" s="87"/>
      <c r="G872" s="96"/>
      <c r="H872" s="89"/>
      <c r="I872" s="89"/>
      <c r="J872" s="29"/>
      <c r="K872" s="89"/>
      <c r="L872" s="29"/>
    </row>
    <row r="873" spans="1:12" x14ac:dyDescent="0.25">
      <c r="A873" s="85">
        <v>43178</v>
      </c>
      <c r="B873" s="79" t="s">
        <v>109</v>
      </c>
      <c r="C873" s="79" t="s">
        <v>58</v>
      </c>
      <c r="D873" s="79" t="s">
        <v>225</v>
      </c>
      <c r="E873" s="84">
        <v>120000</v>
      </c>
      <c r="F873" s="84"/>
      <c r="G873" s="96"/>
      <c r="H873" s="79" t="s">
        <v>556</v>
      </c>
      <c r="I873" s="79" t="s">
        <v>424</v>
      </c>
      <c r="J873" s="83"/>
      <c r="K873" s="79" t="s">
        <v>25</v>
      </c>
      <c r="L873" s="79" t="s">
        <v>34</v>
      </c>
    </row>
    <row r="874" spans="1:12" hidden="1" x14ac:dyDescent="0.25">
      <c r="A874" s="92"/>
      <c r="B874" s="29"/>
      <c r="C874" s="29"/>
      <c r="D874" s="29"/>
      <c r="E874" s="87"/>
      <c r="F874" s="88"/>
      <c r="G874" s="96"/>
      <c r="H874" s="29"/>
      <c r="I874" s="29"/>
      <c r="J874" s="29"/>
      <c r="K874" s="89"/>
      <c r="L874" s="29"/>
    </row>
    <row r="875" spans="1:12" hidden="1" x14ac:dyDescent="0.25">
      <c r="A875" s="92"/>
      <c r="B875" s="89"/>
      <c r="C875" s="89"/>
      <c r="D875" s="89"/>
      <c r="E875" s="96"/>
      <c r="F875" s="96"/>
      <c r="G875" s="96"/>
      <c r="H875" s="89"/>
      <c r="I875" s="89"/>
      <c r="J875" s="29"/>
      <c r="K875" s="89"/>
      <c r="L875" s="89"/>
    </row>
    <row r="876" spans="1:12" hidden="1" x14ac:dyDescent="0.25">
      <c r="A876" s="92"/>
      <c r="B876" s="89"/>
      <c r="C876" s="89"/>
      <c r="D876" s="89"/>
      <c r="E876" s="96"/>
      <c r="F876" s="96"/>
      <c r="G876" s="96"/>
      <c r="H876" s="89"/>
      <c r="I876" s="89"/>
      <c r="J876" s="29"/>
      <c r="K876" s="89"/>
      <c r="L876" s="89"/>
    </row>
    <row r="877" spans="1:12" hidden="1" x14ac:dyDescent="0.25">
      <c r="A877" s="92"/>
      <c r="B877" s="29"/>
      <c r="C877" s="89"/>
      <c r="D877" s="29"/>
      <c r="E877" s="90"/>
      <c r="F877" s="87"/>
      <c r="G877" s="96"/>
      <c r="H877" s="29"/>
      <c r="I877" s="29"/>
      <c r="J877" s="29"/>
      <c r="K877" s="89"/>
      <c r="L877" s="89"/>
    </row>
    <row r="878" spans="1:12" s="77" customFormat="1" hidden="1" x14ac:dyDescent="0.25">
      <c r="A878" s="92"/>
      <c r="B878" s="29"/>
      <c r="C878" s="29"/>
      <c r="D878" s="29"/>
      <c r="E878" s="90"/>
      <c r="F878" s="87"/>
      <c r="G878" s="96"/>
      <c r="H878" s="29"/>
      <c r="I878" s="29"/>
      <c r="J878" s="29"/>
      <c r="K878" s="89"/>
      <c r="L878" s="89"/>
    </row>
    <row r="879" spans="1:12" s="77" customFormat="1" hidden="1" x14ac:dyDescent="0.25">
      <c r="A879" s="92"/>
      <c r="B879" s="29"/>
      <c r="C879" s="29"/>
      <c r="D879" s="29"/>
      <c r="E879" s="90"/>
      <c r="F879" s="87"/>
      <c r="G879" s="96"/>
      <c r="H879" s="29"/>
      <c r="I879" s="29"/>
      <c r="J879" s="29"/>
      <c r="K879" s="89"/>
      <c r="L879" s="89"/>
    </row>
    <row r="880" spans="1:12" s="77" customFormat="1" hidden="1" x14ac:dyDescent="0.25">
      <c r="A880" s="92"/>
      <c r="B880" s="29"/>
      <c r="C880" s="29"/>
      <c r="D880" s="29"/>
      <c r="E880" s="90"/>
      <c r="F880" s="87"/>
      <c r="G880" s="96"/>
      <c r="H880" s="29"/>
      <c r="I880" s="29"/>
      <c r="J880" s="29"/>
      <c r="K880" s="89"/>
      <c r="L880" s="89"/>
    </row>
    <row r="881" spans="1:12" x14ac:dyDescent="0.25">
      <c r="A881" s="85">
        <v>43178</v>
      </c>
      <c r="B881" s="83" t="s">
        <v>282</v>
      </c>
      <c r="C881" s="83" t="s">
        <v>58</v>
      </c>
      <c r="D881" s="83" t="s">
        <v>22</v>
      </c>
      <c r="E881" s="84">
        <v>100000</v>
      </c>
      <c r="F881" s="84"/>
      <c r="G881" s="96"/>
      <c r="H881" s="83" t="s">
        <v>251</v>
      </c>
      <c r="I881" s="83" t="s">
        <v>165</v>
      </c>
      <c r="J881" s="83"/>
      <c r="K881" s="79" t="s">
        <v>25</v>
      </c>
      <c r="L881" s="79" t="s">
        <v>34</v>
      </c>
    </row>
    <row r="882" spans="1:12" hidden="1" x14ac:dyDescent="0.25">
      <c r="A882" s="92"/>
      <c r="B882" s="29"/>
      <c r="C882" s="29"/>
      <c r="D882" s="29"/>
      <c r="E882" s="87"/>
      <c r="F882" s="87"/>
      <c r="G882" s="96"/>
      <c r="H882" s="29"/>
      <c r="I882" s="29"/>
      <c r="J882" s="29"/>
      <c r="K882" s="89"/>
      <c r="L882" s="89"/>
    </row>
    <row r="883" spans="1:12" hidden="1" x14ac:dyDescent="0.25">
      <c r="A883" s="92"/>
      <c r="B883" s="29"/>
      <c r="C883" s="29"/>
      <c r="D883" s="29"/>
      <c r="E883" s="87"/>
      <c r="F883" s="87"/>
      <c r="G883" s="96"/>
      <c r="H883" s="29"/>
      <c r="I883" s="29"/>
      <c r="J883" s="29"/>
      <c r="K883" s="89"/>
      <c r="L883" s="89"/>
    </row>
    <row r="884" spans="1:12" hidden="1" x14ac:dyDescent="0.25">
      <c r="A884" s="92"/>
      <c r="B884" s="29"/>
      <c r="C884" s="29"/>
      <c r="D884" s="29"/>
      <c r="E884" s="87"/>
      <c r="F884" s="87"/>
      <c r="G884" s="96"/>
      <c r="H884" s="29"/>
      <c r="I884" s="29"/>
      <c r="J884" s="29"/>
      <c r="K884" s="89"/>
      <c r="L884" s="89"/>
    </row>
    <row r="885" spans="1:12" x14ac:dyDescent="0.25">
      <c r="A885" s="85">
        <v>43178</v>
      </c>
      <c r="B885" s="83" t="s">
        <v>282</v>
      </c>
      <c r="C885" s="83" t="s">
        <v>58</v>
      </c>
      <c r="D885" s="83" t="s">
        <v>22</v>
      </c>
      <c r="E885" s="84">
        <v>105000</v>
      </c>
      <c r="F885" s="84"/>
      <c r="G885" s="96"/>
      <c r="H885" s="83" t="s">
        <v>251</v>
      </c>
      <c r="I885" s="83" t="s">
        <v>165</v>
      </c>
      <c r="J885" s="83"/>
      <c r="K885" s="79" t="s">
        <v>25</v>
      </c>
      <c r="L885" s="79" t="s">
        <v>34</v>
      </c>
    </row>
    <row r="886" spans="1:12" x14ac:dyDescent="0.25">
      <c r="A886" s="85">
        <v>43178</v>
      </c>
      <c r="B886" s="81" t="s">
        <v>109</v>
      </c>
      <c r="C886" s="81" t="s">
        <v>58</v>
      </c>
      <c r="D886" s="83" t="s">
        <v>225</v>
      </c>
      <c r="E886" s="91">
        <v>120000</v>
      </c>
      <c r="F886" s="91"/>
      <c r="G886" s="96"/>
      <c r="H886" s="81" t="s">
        <v>224</v>
      </c>
      <c r="I886" s="81" t="s">
        <v>99</v>
      </c>
      <c r="J886" s="81"/>
      <c r="K886" s="79" t="s">
        <v>25</v>
      </c>
      <c r="L886" s="79" t="s">
        <v>34</v>
      </c>
    </row>
    <row r="887" spans="1:12" hidden="1" x14ac:dyDescent="0.25">
      <c r="A887" s="92"/>
      <c r="B887" s="93"/>
      <c r="C887" s="89"/>
      <c r="D887" s="94"/>
      <c r="E887" s="95"/>
      <c r="F887" s="96"/>
      <c r="G887" s="96"/>
      <c r="H887" s="89"/>
      <c r="I887" s="97"/>
      <c r="J887" s="29"/>
      <c r="K887" s="89"/>
      <c r="L887" s="89"/>
    </row>
    <row r="888" spans="1:12" hidden="1" x14ac:dyDescent="0.25">
      <c r="A888" s="92"/>
      <c r="B888" s="93"/>
      <c r="C888" s="89"/>
      <c r="D888" s="94"/>
      <c r="E888" s="95"/>
      <c r="F888" s="96"/>
      <c r="G888" s="96"/>
      <c r="H888" s="89"/>
      <c r="I888" s="97"/>
      <c r="J888" s="29"/>
      <c r="K888" s="89"/>
      <c r="L888" s="89"/>
    </row>
    <row r="889" spans="1:12" hidden="1" x14ac:dyDescent="0.25">
      <c r="A889" s="92"/>
      <c r="B889" s="93"/>
      <c r="C889" s="89"/>
      <c r="D889" s="94"/>
      <c r="E889" s="95"/>
      <c r="F889" s="96"/>
      <c r="G889" s="96"/>
      <c r="H889" s="89"/>
      <c r="I889" s="97"/>
      <c r="J889" s="29"/>
      <c r="K889" s="89"/>
      <c r="L889" s="89"/>
    </row>
    <row r="890" spans="1:12" hidden="1" x14ac:dyDescent="0.25">
      <c r="A890" s="92"/>
      <c r="B890" s="93"/>
      <c r="C890" s="89"/>
      <c r="D890" s="94"/>
      <c r="E890" s="95"/>
      <c r="F890" s="96"/>
      <c r="G890" s="96"/>
      <c r="H890" s="89"/>
      <c r="I890" s="97"/>
      <c r="J890" s="29"/>
      <c r="K890" s="89"/>
      <c r="L890" s="89"/>
    </row>
    <row r="891" spans="1:12" hidden="1" x14ac:dyDescent="0.25">
      <c r="A891" s="92"/>
      <c r="B891" s="93"/>
      <c r="C891" s="89"/>
      <c r="D891" s="94"/>
      <c r="E891" s="95"/>
      <c r="F891" s="96"/>
      <c r="G891" s="96"/>
      <c r="H891" s="89"/>
      <c r="I891" s="97"/>
      <c r="J891" s="29"/>
      <c r="K891" s="89"/>
      <c r="L891" s="89"/>
    </row>
    <row r="892" spans="1:12" hidden="1" x14ac:dyDescent="0.25">
      <c r="A892" s="92"/>
      <c r="B892" s="29"/>
      <c r="C892" s="89"/>
      <c r="D892" s="29"/>
      <c r="E892" s="87"/>
      <c r="F892" s="87"/>
      <c r="G892" s="96"/>
      <c r="H892" s="29"/>
      <c r="I892" s="29"/>
      <c r="J892" s="29"/>
      <c r="K892" s="89"/>
      <c r="L892" s="29"/>
    </row>
    <row r="893" spans="1:12" hidden="1" x14ac:dyDescent="0.25">
      <c r="A893" s="92"/>
      <c r="B893" s="29"/>
      <c r="C893" s="29"/>
      <c r="D893" s="29"/>
      <c r="E893" s="87"/>
      <c r="F893" s="87"/>
      <c r="G893" s="96"/>
      <c r="H893" s="29"/>
      <c r="I893" s="29"/>
      <c r="J893" s="29"/>
      <c r="K893" s="89"/>
      <c r="L893" s="29"/>
    </row>
    <row r="894" spans="1:12" hidden="1" x14ac:dyDescent="0.25">
      <c r="A894" s="92"/>
      <c r="B894" s="29"/>
      <c r="C894" s="29"/>
      <c r="D894" s="29"/>
      <c r="E894" s="87"/>
      <c r="F894" s="87"/>
      <c r="G894" s="96"/>
      <c r="H894" s="29"/>
      <c r="I894" s="29"/>
      <c r="J894" s="29"/>
      <c r="K894" s="89"/>
      <c r="L894" s="29"/>
    </row>
    <row r="895" spans="1:12" hidden="1" x14ac:dyDescent="0.25">
      <c r="A895" s="92"/>
      <c r="B895" s="29"/>
      <c r="C895" s="29"/>
      <c r="D895" s="29"/>
      <c r="E895" s="87"/>
      <c r="F895" s="87"/>
      <c r="G895" s="96"/>
      <c r="H895" s="29"/>
      <c r="I895" s="29"/>
      <c r="J895" s="29"/>
      <c r="K895" s="89"/>
      <c r="L895" s="29"/>
    </row>
    <row r="896" spans="1:12" hidden="1" x14ac:dyDescent="0.25">
      <c r="A896" s="92"/>
      <c r="B896" s="29"/>
      <c r="C896" s="89"/>
      <c r="D896" s="29"/>
      <c r="E896" s="87"/>
      <c r="F896" s="87"/>
      <c r="G896" s="96"/>
      <c r="H896" s="29"/>
      <c r="I896" s="29"/>
      <c r="J896" s="29"/>
      <c r="K896" s="89"/>
      <c r="L896" s="29"/>
    </row>
    <row r="897" spans="1:12" x14ac:dyDescent="0.25">
      <c r="A897" s="85">
        <v>43179</v>
      </c>
      <c r="B897" s="79" t="s">
        <v>251</v>
      </c>
      <c r="C897" s="79" t="s">
        <v>58</v>
      </c>
      <c r="D897" s="79" t="s">
        <v>163</v>
      </c>
      <c r="E897" s="84"/>
      <c r="F897" s="84">
        <v>105000</v>
      </c>
      <c r="G897" s="96"/>
      <c r="H897" s="79" t="s">
        <v>164</v>
      </c>
      <c r="I897" s="83" t="s">
        <v>165</v>
      </c>
      <c r="J897" s="83"/>
      <c r="K897" s="79" t="s">
        <v>25</v>
      </c>
      <c r="L897" s="79" t="s">
        <v>34</v>
      </c>
    </row>
    <row r="898" spans="1:12" hidden="1" x14ac:dyDescent="0.25">
      <c r="A898" s="92"/>
      <c r="B898" s="89"/>
      <c r="C898" s="89"/>
      <c r="D898" s="89"/>
      <c r="E898" s="87"/>
      <c r="F898" s="87"/>
      <c r="G898" s="96"/>
      <c r="H898" s="89"/>
      <c r="I898" s="29"/>
      <c r="J898" s="29"/>
      <c r="K898" s="89"/>
      <c r="L898" s="29"/>
    </row>
    <row r="899" spans="1:12" hidden="1" x14ac:dyDescent="0.25">
      <c r="A899" s="92"/>
      <c r="B899" s="89"/>
      <c r="C899" s="89"/>
      <c r="D899" s="89"/>
      <c r="E899" s="87"/>
      <c r="F899" s="87"/>
      <c r="G899" s="96"/>
      <c r="H899" s="89"/>
      <c r="I899" s="29"/>
      <c r="J899" s="29"/>
      <c r="K899" s="89"/>
      <c r="L899" s="29"/>
    </row>
    <row r="900" spans="1:12" hidden="1" x14ac:dyDescent="0.25">
      <c r="A900" s="92"/>
      <c r="B900" s="89"/>
      <c r="C900" s="89"/>
      <c r="D900" s="89"/>
      <c r="E900" s="87"/>
      <c r="F900" s="87"/>
      <c r="G900" s="96"/>
      <c r="H900" s="89"/>
      <c r="I900" s="29"/>
      <c r="J900" s="29"/>
      <c r="K900" s="89"/>
      <c r="L900" s="29"/>
    </row>
    <row r="901" spans="1:12" hidden="1" x14ac:dyDescent="0.25">
      <c r="A901" s="92"/>
      <c r="B901" s="89"/>
      <c r="C901" s="89"/>
      <c r="D901" s="89"/>
      <c r="E901" s="96"/>
      <c r="F901" s="96"/>
      <c r="G901" s="96"/>
      <c r="H901" s="89"/>
      <c r="I901" s="29"/>
      <c r="J901" s="29"/>
      <c r="K901" s="89"/>
      <c r="L901" s="29"/>
    </row>
    <row r="902" spans="1:12" hidden="1" x14ac:dyDescent="0.25">
      <c r="A902" s="92"/>
      <c r="B902" s="89"/>
      <c r="C902" s="89"/>
      <c r="D902" s="89"/>
      <c r="E902" s="96"/>
      <c r="F902" s="96"/>
      <c r="G902" s="96"/>
      <c r="H902" s="89"/>
      <c r="I902" s="29"/>
      <c r="J902" s="29"/>
      <c r="K902" s="89"/>
      <c r="L902" s="29"/>
    </row>
    <row r="903" spans="1:12" hidden="1" x14ac:dyDescent="0.25">
      <c r="A903" s="92"/>
      <c r="B903" s="29"/>
      <c r="C903" s="29"/>
      <c r="D903" s="29"/>
      <c r="E903" s="87"/>
      <c r="F903" s="87"/>
      <c r="G903" s="96"/>
      <c r="H903" s="29"/>
      <c r="I903" s="29"/>
      <c r="J903" s="29"/>
      <c r="K903" s="89"/>
      <c r="L903" s="89"/>
    </row>
    <row r="904" spans="1:12" x14ac:dyDescent="0.25">
      <c r="A904" s="85">
        <v>43179</v>
      </c>
      <c r="B904" s="83" t="s">
        <v>231</v>
      </c>
      <c r="C904" s="83" t="s">
        <v>58</v>
      </c>
      <c r="D904" s="83" t="s">
        <v>225</v>
      </c>
      <c r="E904" s="84"/>
      <c r="F904" s="84">
        <v>120000</v>
      </c>
      <c r="G904" s="96"/>
      <c r="H904" s="83" t="s">
        <v>109</v>
      </c>
      <c r="I904" s="83">
        <v>5</v>
      </c>
      <c r="J904" s="83"/>
      <c r="K904" s="79" t="s">
        <v>25</v>
      </c>
      <c r="L904" s="79" t="s">
        <v>34</v>
      </c>
    </row>
    <row r="905" spans="1:12" hidden="1" x14ac:dyDescent="0.25">
      <c r="A905" s="92"/>
      <c r="B905" s="29"/>
      <c r="C905" s="89"/>
      <c r="D905" s="29"/>
      <c r="E905" s="87"/>
      <c r="F905" s="87"/>
      <c r="G905" s="96"/>
      <c r="H905" s="29"/>
      <c r="I905" s="29"/>
      <c r="J905" s="29"/>
      <c r="K905" s="89"/>
      <c r="L905" s="29"/>
    </row>
    <row r="906" spans="1:12" hidden="1" x14ac:dyDescent="0.25">
      <c r="A906" s="92"/>
      <c r="B906" s="29"/>
      <c r="C906" s="89"/>
      <c r="D906" s="29"/>
      <c r="E906" s="87"/>
      <c r="F906" s="87"/>
      <c r="G906" s="96"/>
      <c r="H906" s="29"/>
      <c r="I906" s="29"/>
      <c r="J906" s="29"/>
      <c r="K906" s="89"/>
      <c r="L906" s="29"/>
    </row>
    <row r="907" spans="1:12" hidden="1" x14ac:dyDescent="0.25">
      <c r="A907" s="92"/>
      <c r="B907" s="29"/>
      <c r="C907" s="29"/>
      <c r="D907" s="29"/>
      <c r="E907" s="87"/>
      <c r="F907" s="87"/>
      <c r="G907" s="96"/>
      <c r="H907" s="29"/>
      <c r="I907" s="29"/>
      <c r="J907" s="29"/>
      <c r="K907" s="89"/>
      <c r="L907" s="29"/>
    </row>
    <row r="908" spans="1:12" s="77" customFormat="1" hidden="1" x14ac:dyDescent="0.25">
      <c r="A908" s="92"/>
      <c r="B908" s="29"/>
      <c r="C908" s="29"/>
      <c r="D908" s="29"/>
      <c r="E908" s="87"/>
      <c r="F908" s="87"/>
      <c r="G908" s="96"/>
      <c r="H908" s="29"/>
      <c r="I908" s="29"/>
      <c r="J908" s="29"/>
      <c r="K908" s="89"/>
      <c r="L908" s="29"/>
    </row>
    <row r="909" spans="1:12" hidden="1" x14ac:dyDescent="0.25">
      <c r="A909" s="92"/>
      <c r="B909" s="29"/>
      <c r="C909" s="29"/>
      <c r="D909" s="29"/>
      <c r="E909" s="87"/>
      <c r="F909" s="87"/>
      <c r="G909" s="96"/>
      <c r="H909" s="29"/>
      <c r="I909" s="29"/>
      <c r="J909" s="29"/>
      <c r="K909" s="89"/>
      <c r="L909" s="29"/>
    </row>
    <row r="910" spans="1:12" hidden="1" x14ac:dyDescent="0.25">
      <c r="A910" s="92"/>
      <c r="B910" s="29"/>
      <c r="C910" s="29"/>
      <c r="D910" s="29"/>
      <c r="E910" s="87"/>
      <c r="F910" s="87"/>
      <c r="G910" s="96"/>
      <c r="H910" s="29"/>
      <c r="I910" s="29"/>
      <c r="J910" s="29"/>
      <c r="K910" s="89"/>
      <c r="L910" s="29"/>
    </row>
    <row r="911" spans="1:12" hidden="1" x14ac:dyDescent="0.25">
      <c r="A911" s="92"/>
      <c r="B911" s="29"/>
      <c r="C911" s="29"/>
      <c r="D911" s="29"/>
      <c r="E911" s="87"/>
      <c r="F911" s="87"/>
      <c r="G911" s="96"/>
      <c r="H911" s="29"/>
      <c r="I911" s="29"/>
      <c r="J911" s="29"/>
      <c r="K911" s="89"/>
      <c r="L911" s="89"/>
    </row>
    <row r="912" spans="1:12" hidden="1" x14ac:dyDescent="0.25">
      <c r="A912" s="92"/>
      <c r="B912" s="29"/>
      <c r="C912" s="29"/>
      <c r="D912" s="29"/>
      <c r="E912" s="87"/>
      <c r="F912" s="87"/>
      <c r="G912" s="96"/>
      <c r="H912" s="29"/>
      <c r="I912" s="29"/>
      <c r="J912" s="29"/>
      <c r="K912" s="89"/>
      <c r="L912" s="89"/>
    </row>
    <row r="913" spans="1:12" hidden="1" x14ac:dyDescent="0.25">
      <c r="A913" s="92"/>
      <c r="B913" s="29"/>
      <c r="C913" s="29"/>
      <c r="D913" s="29"/>
      <c r="E913" s="87"/>
      <c r="F913" s="87"/>
      <c r="G913" s="96"/>
      <c r="H913" s="29"/>
      <c r="I913" s="94"/>
      <c r="J913" s="29"/>
      <c r="K913" s="89"/>
      <c r="L913" s="89"/>
    </row>
    <row r="914" spans="1:12" hidden="1" x14ac:dyDescent="0.25">
      <c r="A914" s="92"/>
      <c r="B914" s="29"/>
      <c r="C914" s="29"/>
      <c r="D914" s="29"/>
      <c r="E914" s="87"/>
      <c r="F914" s="87"/>
      <c r="G914" s="96"/>
      <c r="H914" s="29"/>
      <c r="I914" s="94"/>
      <c r="J914" s="29"/>
      <c r="K914" s="89"/>
      <c r="L914" s="89"/>
    </row>
    <row r="915" spans="1:12" hidden="1" x14ac:dyDescent="0.25">
      <c r="A915" s="92"/>
      <c r="B915" s="29"/>
      <c r="C915" s="29"/>
      <c r="D915" s="29"/>
      <c r="E915" s="87"/>
      <c r="F915" s="87"/>
      <c r="G915" s="96"/>
      <c r="H915" s="29"/>
      <c r="I915" s="94"/>
      <c r="J915" s="29"/>
      <c r="K915" s="89"/>
      <c r="L915" s="89"/>
    </row>
    <row r="916" spans="1:12" x14ac:dyDescent="0.25">
      <c r="A916" s="85">
        <v>43179</v>
      </c>
      <c r="B916" s="83" t="s">
        <v>109</v>
      </c>
      <c r="C916" s="83" t="s">
        <v>58</v>
      </c>
      <c r="D916" s="83" t="s">
        <v>225</v>
      </c>
      <c r="E916" s="84">
        <v>120000</v>
      </c>
      <c r="F916" s="84"/>
      <c r="G916" s="96"/>
      <c r="H916" s="83" t="s">
        <v>231</v>
      </c>
      <c r="I916" s="80" t="s">
        <v>424</v>
      </c>
      <c r="J916" s="83"/>
      <c r="K916" s="79" t="s">
        <v>25</v>
      </c>
      <c r="L916" s="79" t="s">
        <v>34</v>
      </c>
    </row>
    <row r="917" spans="1:12" hidden="1" x14ac:dyDescent="0.25">
      <c r="A917" s="92"/>
      <c r="B917" s="89"/>
      <c r="C917" s="89"/>
      <c r="D917" s="89"/>
      <c r="E917" s="87"/>
      <c r="F917" s="87"/>
      <c r="G917" s="96"/>
      <c r="H917" s="89"/>
      <c r="I917" s="89"/>
      <c r="J917" s="29"/>
      <c r="K917" s="89"/>
      <c r="L917" s="29"/>
    </row>
    <row r="918" spans="1:12" hidden="1" x14ac:dyDescent="0.25">
      <c r="A918" s="92"/>
      <c r="B918" s="89"/>
      <c r="C918" s="89"/>
      <c r="D918" s="89"/>
      <c r="E918" s="87"/>
      <c r="F918" s="87"/>
      <c r="G918" s="96"/>
      <c r="H918" s="89"/>
      <c r="I918" s="89"/>
      <c r="J918" s="29"/>
      <c r="K918" s="89"/>
      <c r="L918" s="29"/>
    </row>
    <row r="919" spans="1:12" hidden="1" x14ac:dyDescent="0.25">
      <c r="A919" s="92"/>
      <c r="B919" s="89"/>
      <c r="C919" s="89"/>
      <c r="D919" s="89"/>
      <c r="E919" s="87"/>
      <c r="F919" s="87"/>
      <c r="G919" s="96"/>
      <c r="H919" s="89"/>
      <c r="I919" s="89"/>
      <c r="J919" s="29"/>
      <c r="K919" s="89"/>
      <c r="L919" s="29"/>
    </row>
    <row r="920" spans="1:12" hidden="1" x14ac:dyDescent="0.25">
      <c r="A920" s="92"/>
      <c r="B920" s="29"/>
      <c r="C920" s="89"/>
      <c r="D920" s="29"/>
      <c r="E920" s="87"/>
      <c r="F920" s="88"/>
      <c r="G920" s="96"/>
      <c r="H920" s="29"/>
      <c r="I920" s="29"/>
      <c r="J920" s="29"/>
      <c r="K920" s="89"/>
      <c r="L920" s="29"/>
    </row>
    <row r="921" spans="1:12" hidden="1" x14ac:dyDescent="0.25">
      <c r="A921" s="92"/>
      <c r="B921" s="29"/>
      <c r="C921" s="89"/>
      <c r="D921" s="29"/>
      <c r="E921" s="87"/>
      <c r="F921" s="88"/>
      <c r="G921" s="96"/>
      <c r="H921" s="29"/>
      <c r="I921" s="29"/>
      <c r="J921" s="29"/>
      <c r="K921" s="89"/>
      <c r="L921" s="29"/>
    </row>
    <row r="922" spans="1:12" hidden="1" x14ac:dyDescent="0.25">
      <c r="A922" s="92"/>
      <c r="B922" s="29"/>
      <c r="C922" s="29"/>
      <c r="D922" s="29"/>
      <c r="E922" s="87"/>
      <c r="F922" s="88"/>
      <c r="G922" s="96"/>
      <c r="H922" s="29"/>
      <c r="I922" s="29"/>
      <c r="J922" s="29"/>
      <c r="K922" s="89"/>
      <c r="L922" s="29"/>
    </row>
    <row r="923" spans="1:12" hidden="1" x14ac:dyDescent="0.25">
      <c r="A923" s="92"/>
      <c r="B923" s="89"/>
      <c r="C923" s="89"/>
      <c r="D923" s="89"/>
      <c r="E923" s="96"/>
      <c r="F923" s="96"/>
      <c r="G923" s="96"/>
      <c r="H923" s="89"/>
      <c r="I923" s="89"/>
      <c r="J923" s="29"/>
      <c r="K923" s="89"/>
      <c r="L923" s="89"/>
    </row>
    <row r="924" spans="1:12" hidden="1" x14ac:dyDescent="0.25">
      <c r="A924" s="92"/>
      <c r="B924" s="89"/>
      <c r="C924" s="89"/>
      <c r="D924" s="89"/>
      <c r="E924" s="96"/>
      <c r="F924" s="96"/>
      <c r="G924" s="96"/>
      <c r="H924" s="89"/>
      <c r="I924" s="89"/>
      <c r="J924" s="29"/>
      <c r="K924" s="89"/>
      <c r="L924" s="89"/>
    </row>
    <row r="925" spans="1:12" hidden="1" x14ac:dyDescent="0.25">
      <c r="A925" s="92"/>
      <c r="B925" s="89"/>
      <c r="C925" s="89"/>
      <c r="D925" s="89"/>
      <c r="E925" s="96"/>
      <c r="F925" s="96"/>
      <c r="G925" s="96"/>
      <c r="H925" s="89"/>
      <c r="I925" s="89"/>
      <c r="J925" s="29"/>
      <c r="K925" s="89"/>
      <c r="L925" s="89"/>
    </row>
    <row r="926" spans="1:12" hidden="1" x14ac:dyDescent="0.25">
      <c r="A926" s="92"/>
      <c r="B926" s="89"/>
      <c r="C926" s="89"/>
      <c r="D926" s="89"/>
      <c r="E926" s="96"/>
      <c r="F926" s="96"/>
      <c r="G926" s="96"/>
      <c r="H926" s="89"/>
      <c r="I926" s="89"/>
      <c r="J926" s="29"/>
      <c r="K926" s="89"/>
      <c r="L926" s="89"/>
    </row>
    <row r="927" spans="1:12" hidden="1" x14ac:dyDescent="0.25">
      <c r="A927" s="92"/>
      <c r="B927" s="29"/>
      <c r="C927" s="89"/>
      <c r="D927" s="29"/>
      <c r="E927" s="90"/>
      <c r="F927" s="87"/>
      <c r="G927" s="96"/>
      <c r="H927" s="29"/>
      <c r="I927" s="29"/>
      <c r="J927" s="29"/>
      <c r="K927" s="89"/>
      <c r="L927" s="89"/>
    </row>
    <row r="928" spans="1:12" hidden="1" x14ac:dyDescent="0.25">
      <c r="A928" s="92"/>
      <c r="B928" s="29"/>
      <c r="C928" s="29"/>
      <c r="D928" s="29"/>
      <c r="E928" s="90"/>
      <c r="F928" s="87"/>
      <c r="G928" s="96"/>
      <c r="H928" s="29"/>
      <c r="I928" s="29"/>
      <c r="J928" s="29"/>
      <c r="K928" s="89"/>
      <c r="L928" s="89"/>
    </row>
    <row r="929" spans="1:12" hidden="1" x14ac:dyDescent="0.25">
      <c r="A929" s="92"/>
      <c r="B929" s="29"/>
      <c r="C929" s="29"/>
      <c r="D929" s="29"/>
      <c r="E929" s="90"/>
      <c r="F929" s="87"/>
      <c r="G929" s="96"/>
      <c r="H929" s="29"/>
      <c r="I929" s="29"/>
      <c r="J929" s="29"/>
      <c r="K929" s="89"/>
      <c r="L929" s="89"/>
    </row>
    <row r="930" spans="1:12" hidden="1" x14ac:dyDescent="0.25">
      <c r="A930" s="92"/>
      <c r="B930" s="29"/>
      <c r="C930" s="29"/>
      <c r="D930" s="29"/>
      <c r="E930" s="87"/>
      <c r="F930" s="87"/>
      <c r="G930" s="96"/>
      <c r="H930" s="29"/>
      <c r="I930" s="29"/>
      <c r="J930" s="29"/>
      <c r="K930" s="89"/>
      <c r="L930" s="89"/>
    </row>
    <row r="931" spans="1:12" hidden="1" x14ac:dyDescent="0.25">
      <c r="A931" s="92"/>
      <c r="B931" s="29"/>
      <c r="C931" s="29"/>
      <c r="D931" s="29"/>
      <c r="E931" s="87"/>
      <c r="F931" s="87"/>
      <c r="G931" s="96"/>
      <c r="H931" s="29"/>
      <c r="I931" s="29"/>
      <c r="J931" s="29"/>
      <c r="K931" s="89"/>
      <c r="L931" s="89"/>
    </row>
    <row r="932" spans="1:12" hidden="1" x14ac:dyDescent="0.25">
      <c r="A932" s="92"/>
      <c r="B932" s="97"/>
      <c r="C932" s="97"/>
      <c r="D932" s="29"/>
      <c r="E932" s="95"/>
      <c r="F932" s="95"/>
      <c r="G932" s="96"/>
      <c r="H932" s="97"/>
      <c r="I932" s="97"/>
      <c r="J932" s="29"/>
      <c r="K932" s="89"/>
      <c r="L932" s="89"/>
    </row>
    <row r="933" spans="1:12" hidden="1" x14ac:dyDescent="0.25">
      <c r="A933" s="92"/>
      <c r="B933" s="97"/>
      <c r="C933" s="97"/>
      <c r="D933" s="29"/>
      <c r="E933" s="95"/>
      <c r="F933" s="95"/>
      <c r="G933" s="96"/>
      <c r="H933" s="97"/>
      <c r="I933" s="97"/>
      <c r="J933" s="29"/>
      <c r="K933" s="89"/>
      <c r="L933" s="89"/>
    </row>
    <row r="934" spans="1:12" hidden="1" x14ac:dyDescent="0.25">
      <c r="A934" s="92"/>
      <c r="B934" s="97"/>
      <c r="C934" s="97"/>
      <c r="D934" s="29"/>
      <c r="E934" s="95"/>
      <c r="F934" s="95"/>
      <c r="G934" s="96"/>
      <c r="H934" s="97"/>
      <c r="I934" s="97"/>
      <c r="J934" s="29"/>
      <c r="K934" s="89"/>
      <c r="L934" s="89"/>
    </row>
    <row r="935" spans="1:12" hidden="1" x14ac:dyDescent="0.25">
      <c r="A935" s="92"/>
      <c r="B935" s="97"/>
      <c r="C935" s="97"/>
      <c r="D935" s="29"/>
      <c r="E935" s="95"/>
      <c r="F935" s="95"/>
      <c r="G935" s="96"/>
      <c r="H935" s="97"/>
      <c r="I935" s="97"/>
      <c r="J935" s="29"/>
      <c r="K935" s="89"/>
      <c r="L935" s="89"/>
    </row>
    <row r="936" spans="1:12" x14ac:dyDescent="0.25">
      <c r="A936" s="85">
        <v>43180</v>
      </c>
      <c r="B936" s="79" t="s">
        <v>109</v>
      </c>
      <c r="C936" s="79" t="s">
        <v>58</v>
      </c>
      <c r="D936" s="79" t="s">
        <v>163</v>
      </c>
      <c r="E936" s="84"/>
      <c r="F936" s="84">
        <v>120000</v>
      </c>
      <c r="G936" s="96"/>
      <c r="H936" s="79" t="s">
        <v>164</v>
      </c>
      <c r="I936" s="83" t="s">
        <v>165</v>
      </c>
      <c r="J936" s="83" t="s">
        <v>215</v>
      </c>
      <c r="K936" s="79" t="s">
        <v>25</v>
      </c>
      <c r="L936" s="79" t="s">
        <v>34</v>
      </c>
    </row>
    <row r="937" spans="1:12" x14ac:dyDescent="0.25">
      <c r="A937" s="85">
        <v>43180</v>
      </c>
      <c r="B937" s="83" t="s">
        <v>282</v>
      </c>
      <c r="C937" s="83" t="s">
        <v>58</v>
      </c>
      <c r="D937" s="83" t="s">
        <v>22</v>
      </c>
      <c r="E937" s="84">
        <v>120000</v>
      </c>
      <c r="F937" s="84"/>
      <c r="G937" s="96"/>
      <c r="H937" s="83" t="s">
        <v>109</v>
      </c>
      <c r="I937" s="83" t="s">
        <v>165</v>
      </c>
      <c r="J937" s="83"/>
      <c r="K937" s="79" t="s">
        <v>25</v>
      </c>
      <c r="L937" s="79" t="s">
        <v>34</v>
      </c>
    </row>
    <row r="938" spans="1:12" hidden="1" x14ac:dyDescent="0.25">
      <c r="A938" s="92"/>
      <c r="B938" s="29"/>
      <c r="C938" s="29"/>
      <c r="D938" s="29"/>
      <c r="E938" s="87"/>
      <c r="F938" s="87"/>
      <c r="G938" s="96"/>
      <c r="H938" s="29"/>
      <c r="I938" s="29"/>
      <c r="J938" s="29"/>
      <c r="K938" s="89"/>
      <c r="L938" s="89"/>
    </row>
    <row r="939" spans="1:12" hidden="1" x14ac:dyDescent="0.25">
      <c r="A939" s="92"/>
      <c r="B939" s="29"/>
      <c r="C939" s="29"/>
      <c r="D939" s="29"/>
      <c r="E939" s="87"/>
      <c r="F939" s="87"/>
      <c r="G939" s="96"/>
      <c r="H939" s="29"/>
      <c r="I939" s="29"/>
      <c r="J939" s="29"/>
      <c r="K939" s="89"/>
      <c r="L939" s="89"/>
    </row>
    <row r="940" spans="1:12" hidden="1" x14ac:dyDescent="0.25">
      <c r="A940" s="92"/>
      <c r="B940" s="29"/>
      <c r="C940" s="29"/>
      <c r="D940" s="29"/>
      <c r="E940" s="87"/>
      <c r="F940" s="87"/>
      <c r="G940" s="96"/>
      <c r="H940" s="29"/>
      <c r="I940" s="29"/>
      <c r="J940" s="29"/>
      <c r="K940" s="89"/>
      <c r="L940" s="89"/>
    </row>
    <row r="941" spans="1:12" hidden="1" x14ac:dyDescent="0.25">
      <c r="A941" s="92"/>
      <c r="B941" s="29"/>
      <c r="C941" s="29"/>
      <c r="D941" s="29"/>
      <c r="E941" s="87"/>
      <c r="F941" s="87"/>
      <c r="G941" s="96"/>
      <c r="H941" s="29"/>
      <c r="I941" s="29"/>
      <c r="J941" s="29"/>
      <c r="K941" s="89"/>
      <c r="L941" s="89"/>
    </row>
    <row r="942" spans="1:12" hidden="1" x14ac:dyDescent="0.25">
      <c r="A942" s="92"/>
      <c r="B942" s="29"/>
      <c r="C942" s="29"/>
      <c r="D942" s="29"/>
      <c r="E942" s="87"/>
      <c r="F942" s="87"/>
      <c r="G942" s="96"/>
      <c r="H942" s="29"/>
      <c r="I942" s="29"/>
      <c r="J942" s="29"/>
      <c r="K942" s="89"/>
      <c r="L942" s="89"/>
    </row>
    <row r="943" spans="1:12" hidden="1" x14ac:dyDescent="0.25">
      <c r="A943" s="92"/>
      <c r="B943" s="29"/>
      <c r="C943" s="29"/>
      <c r="D943" s="29"/>
      <c r="E943" s="87"/>
      <c r="F943" s="87"/>
      <c r="G943" s="96"/>
      <c r="H943" s="29"/>
      <c r="I943" s="29"/>
      <c r="J943" s="29"/>
      <c r="K943" s="89"/>
      <c r="L943" s="89"/>
    </row>
    <row r="944" spans="1:12" hidden="1" x14ac:dyDescent="0.25">
      <c r="A944" s="92"/>
      <c r="B944" s="29"/>
      <c r="C944" s="29"/>
      <c r="D944" s="29"/>
      <c r="E944" s="87"/>
      <c r="F944" s="87"/>
      <c r="G944" s="96"/>
      <c r="H944" s="29"/>
      <c r="I944" s="94"/>
      <c r="J944" s="29"/>
      <c r="K944" s="89"/>
      <c r="L944" s="89"/>
    </row>
    <row r="945" spans="1:12" s="77" customFormat="1" hidden="1" x14ac:dyDescent="0.25">
      <c r="A945" s="92"/>
      <c r="B945" s="29"/>
      <c r="C945" s="29"/>
      <c r="D945" s="29"/>
      <c r="E945" s="87"/>
      <c r="F945" s="87"/>
      <c r="G945" s="96"/>
      <c r="H945" s="29"/>
      <c r="I945" s="94"/>
      <c r="J945" s="29"/>
      <c r="K945" s="89"/>
      <c r="L945" s="89"/>
    </row>
    <row r="946" spans="1:12" hidden="1" x14ac:dyDescent="0.25">
      <c r="A946" s="92"/>
      <c r="B946" s="29"/>
      <c r="C946" s="29"/>
      <c r="D946" s="29"/>
      <c r="E946" s="87"/>
      <c r="F946" s="87"/>
      <c r="G946" s="96"/>
      <c r="H946" s="29"/>
      <c r="I946" s="94"/>
      <c r="J946" s="29"/>
      <c r="K946" s="89"/>
      <c r="L946" s="89"/>
    </row>
    <row r="947" spans="1:12" hidden="1" x14ac:dyDescent="0.25">
      <c r="A947" s="92"/>
      <c r="B947" s="89"/>
      <c r="C947" s="89"/>
      <c r="D947" s="89"/>
      <c r="E947" s="87"/>
      <c r="F947" s="87"/>
      <c r="G947" s="96"/>
      <c r="H947" s="89"/>
      <c r="I947" s="89"/>
      <c r="J947" s="29"/>
      <c r="K947" s="89"/>
      <c r="L947" s="29"/>
    </row>
    <row r="948" spans="1:12" hidden="1" x14ac:dyDescent="0.25">
      <c r="A948" s="92"/>
      <c r="B948" s="89"/>
      <c r="C948" s="89"/>
      <c r="D948" s="89"/>
      <c r="E948" s="96"/>
      <c r="F948" s="96"/>
      <c r="G948" s="96"/>
      <c r="H948" s="89"/>
      <c r="I948" s="89"/>
      <c r="J948" s="29"/>
      <c r="K948" s="89"/>
      <c r="L948" s="89"/>
    </row>
    <row r="949" spans="1:12" hidden="1" x14ac:dyDescent="0.25">
      <c r="A949" s="92"/>
      <c r="B949" s="29"/>
      <c r="C949" s="29"/>
      <c r="D949" s="29"/>
      <c r="E949" s="90"/>
      <c r="F949" s="87"/>
      <c r="G949" s="96"/>
      <c r="H949" s="29"/>
      <c r="I949" s="29"/>
      <c r="J949" s="29"/>
      <c r="K949" s="89"/>
      <c r="L949" s="89"/>
    </row>
    <row r="950" spans="1:12" s="77" customFormat="1" hidden="1" x14ac:dyDescent="0.25">
      <c r="A950" s="92"/>
      <c r="B950" s="29"/>
      <c r="C950" s="29"/>
      <c r="D950" s="29"/>
      <c r="E950" s="90"/>
      <c r="F950" s="87"/>
      <c r="G950" s="96"/>
      <c r="H950" s="29"/>
      <c r="I950" s="29"/>
      <c r="J950" s="29"/>
      <c r="K950" s="89"/>
      <c r="L950" s="89"/>
    </row>
    <row r="951" spans="1:12" hidden="1" x14ac:dyDescent="0.25">
      <c r="A951" s="92"/>
      <c r="B951" s="29"/>
      <c r="C951" s="29"/>
      <c r="D951" s="29"/>
      <c r="E951" s="90"/>
      <c r="F951" s="87"/>
      <c r="G951" s="96"/>
      <c r="H951" s="29"/>
      <c r="I951" s="29"/>
      <c r="J951" s="29"/>
      <c r="K951" s="89"/>
      <c r="L951" s="89"/>
    </row>
    <row r="952" spans="1:12" hidden="1" x14ac:dyDescent="0.25">
      <c r="A952" s="92"/>
      <c r="B952" s="29"/>
      <c r="C952" s="29"/>
      <c r="D952" s="29"/>
      <c r="E952" s="87"/>
      <c r="F952" s="87"/>
      <c r="G952" s="96"/>
      <c r="H952" s="29"/>
      <c r="I952" s="29"/>
      <c r="J952" s="29"/>
      <c r="K952" s="89"/>
      <c r="L952" s="89"/>
    </row>
    <row r="953" spans="1:12" hidden="1" x14ac:dyDescent="0.25">
      <c r="A953" s="92"/>
      <c r="B953" s="29"/>
      <c r="C953" s="29"/>
      <c r="D953" s="29"/>
      <c r="E953" s="87"/>
      <c r="F953" s="87"/>
      <c r="G953" s="96"/>
      <c r="H953" s="29"/>
      <c r="I953" s="29"/>
      <c r="J953" s="29"/>
      <c r="K953" s="89"/>
      <c r="L953" s="89"/>
    </row>
    <row r="954" spans="1:12" hidden="1" x14ac:dyDescent="0.25">
      <c r="A954" s="92"/>
      <c r="B954" s="97"/>
      <c r="C954" s="97"/>
      <c r="D954" s="29"/>
      <c r="E954" s="95"/>
      <c r="F954" s="95"/>
      <c r="G954" s="96"/>
      <c r="H954" s="97"/>
      <c r="I954" s="97"/>
      <c r="J954" s="29"/>
      <c r="K954" s="89"/>
      <c r="L954" s="89"/>
    </row>
    <row r="955" spans="1:12" hidden="1" x14ac:dyDescent="0.25">
      <c r="A955" s="92"/>
      <c r="B955" s="97"/>
      <c r="C955" s="97"/>
      <c r="D955" s="29"/>
      <c r="E955" s="95"/>
      <c r="F955" s="95"/>
      <c r="G955" s="96"/>
      <c r="H955" s="97"/>
      <c r="I955" s="97"/>
      <c r="J955" s="29"/>
      <c r="K955" s="89"/>
      <c r="L955" s="89"/>
    </row>
    <row r="956" spans="1:12" hidden="1" x14ac:dyDescent="0.25">
      <c r="A956" s="92"/>
      <c r="B956" s="97"/>
      <c r="C956" s="97"/>
      <c r="D956" s="29"/>
      <c r="E956" s="95"/>
      <c r="F956" s="95"/>
      <c r="G956" s="96"/>
      <c r="H956" s="97"/>
      <c r="I956" s="97"/>
      <c r="J956" s="29"/>
      <c r="K956" s="89"/>
      <c r="L956" s="89"/>
    </row>
    <row r="957" spans="1:12" hidden="1" x14ac:dyDescent="0.25">
      <c r="A957" s="92"/>
      <c r="B957" s="29"/>
      <c r="C957" s="97"/>
      <c r="D957" s="29"/>
      <c r="E957" s="87"/>
      <c r="F957" s="87"/>
      <c r="G957" s="96"/>
      <c r="H957" s="97"/>
      <c r="I957" s="29"/>
      <c r="J957" s="29"/>
      <c r="K957" s="89"/>
      <c r="L957" s="89"/>
    </row>
    <row r="958" spans="1:12" hidden="1" x14ac:dyDescent="0.25">
      <c r="A958" s="92"/>
      <c r="B958" s="29"/>
      <c r="C958" s="29"/>
      <c r="D958" s="29"/>
      <c r="E958" s="87"/>
      <c r="F958" s="87"/>
      <c r="G958" s="96"/>
      <c r="H958" s="29"/>
      <c r="I958" s="29"/>
      <c r="J958" s="29"/>
      <c r="K958" s="89"/>
      <c r="L958" s="29"/>
    </row>
    <row r="959" spans="1:12" hidden="1" x14ac:dyDescent="0.25">
      <c r="A959" s="92"/>
      <c r="B959" s="29"/>
      <c r="C959" s="29"/>
      <c r="D959" s="29"/>
      <c r="E959" s="87"/>
      <c r="F959" s="87"/>
      <c r="G959" s="96"/>
      <c r="H959" s="29"/>
      <c r="I959" s="29"/>
      <c r="J959" s="29"/>
      <c r="K959" s="89"/>
      <c r="L959" s="29"/>
    </row>
    <row r="960" spans="1:12" hidden="1" x14ac:dyDescent="0.25">
      <c r="A960" s="92"/>
      <c r="B960" s="29"/>
      <c r="C960" s="29"/>
      <c r="D960" s="29"/>
      <c r="E960" s="87"/>
      <c r="F960" s="87"/>
      <c r="G960" s="96"/>
      <c r="H960" s="29"/>
      <c r="I960" s="29"/>
      <c r="J960" s="29"/>
      <c r="K960" s="89"/>
      <c r="L960" s="29"/>
    </row>
    <row r="961" spans="1:12" hidden="1" x14ac:dyDescent="0.25">
      <c r="A961" s="92"/>
      <c r="B961" s="29"/>
      <c r="C961" s="29"/>
      <c r="D961" s="29"/>
      <c r="E961" s="87"/>
      <c r="F961" s="87"/>
      <c r="G961" s="96"/>
      <c r="H961" s="29"/>
      <c r="I961" s="29"/>
      <c r="J961" s="29"/>
      <c r="K961" s="89"/>
      <c r="L961" s="29"/>
    </row>
    <row r="962" spans="1:12" hidden="1" x14ac:dyDescent="0.25">
      <c r="A962" s="92"/>
      <c r="B962" s="29"/>
      <c r="C962" s="29"/>
      <c r="D962" s="29"/>
      <c r="E962" s="87"/>
      <c r="F962" s="87"/>
      <c r="G962" s="96"/>
      <c r="H962" s="29"/>
      <c r="I962" s="29"/>
      <c r="J962" s="29"/>
      <c r="K962" s="89"/>
      <c r="L962" s="29"/>
    </row>
    <row r="963" spans="1:12" hidden="1" x14ac:dyDescent="0.25">
      <c r="A963" s="92"/>
      <c r="B963" s="29"/>
      <c r="C963" s="29"/>
      <c r="D963" s="29"/>
      <c r="E963" s="87"/>
      <c r="F963" s="87"/>
      <c r="G963" s="96"/>
      <c r="H963" s="29"/>
      <c r="I963" s="29"/>
      <c r="J963" s="29"/>
      <c r="K963" s="89"/>
      <c r="L963" s="29"/>
    </row>
    <row r="964" spans="1:12" hidden="1" x14ac:dyDescent="0.25">
      <c r="A964" s="92"/>
      <c r="B964" s="29"/>
      <c r="C964" s="29"/>
      <c r="D964" s="29"/>
      <c r="E964" s="87"/>
      <c r="F964" s="87"/>
      <c r="G964" s="96"/>
      <c r="H964" s="29"/>
      <c r="I964" s="29"/>
      <c r="J964" s="29"/>
      <c r="K964" s="89"/>
      <c r="L964" s="89"/>
    </row>
    <row r="965" spans="1:12" hidden="1" x14ac:dyDescent="0.25">
      <c r="A965" s="92"/>
      <c r="B965" s="29"/>
      <c r="C965" s="29"/>
      <c r="D965" s="29"/>
      <c r="E965" s="87"/>
      <c r="F965" s="87"/>
      <c r="G965" s="96"/>
      <c r="H965" s="29"/>
      <c r="I965" s="29"/>
      <c r="J965" s="29"/>
      <c r="K965" s="89"/>
      <c r="L965" s="89"/>
    </row>
    <row r="966" spans="1:12" hidden="1" x14ac:dyDescent="0.25">
      <c r="A966" s="92"/>
      <c r="B966" s="29"/>
      <c r="C966" s="29"/>
      <c r="D966" s="29"/>
      <c r="E966" s="87"/>
      <c r="F966" s="87"/>
      <c r="G966" s="96"/>
      <c r="H966" s="29"/>
      <c r="I966" s="29"/>
      <c r="J966" s="29"/>
      <c r="K966" s="89"/>
      <c r="L966" s="89"/>
    </row>
    <row r="967" spans="1:12" hidden="1" x14ac:dyDescent="0.25">
      <c r="A967" s="92"/>
      <c r="B967" s="29"/>
      <c r="C967" s="29"/>
      <c r="D967" s="29"/>
      <c r="E967" s="87"/>
      <c r="F967" s="87"/>
      <c r="G967" s="96"/>
      <c r="H967" s="29"/>
      <c r="I967" s="94"/>
      <c r="J967" s="29"/>
      <c r="K967" s="89"/>
      <c r="L967" s="89"/>
    </row>
    <row r="968" spans="1:12" hidden="1" x14ac:dyDescent="0.25">
      <c r="A968" s="92"/>
      <c r="B968" s="29"/>
      <c r="C968" s="29"/>
      <c r="D968" s="29"/>
      <c r="E968" s="87"/>
      <c r="F968" s="87"/>
      <c r="G968" s="96"/>
      <c r="H968" s="29"/>
      <c r="I968" s="94"/>
      <c r="J968" s="29"/>
      <c r="K968" s="89"/>
      <c r="L968" s="89"/>
    </row>
    <row r="969" spans="1:12" hidden="1" x14ac:dyDescent="0.25">
      <c r="A969" s="92"/>
      <c r="B969" s="29"/>
      <c r="C969" s="29"/>
      <c r="D969" s="29"/>
      <c r="E969" s="87"/>
      <c r="F969" s="87"/>
      <c r="G969" s="96"/>
      <c r="H969" s="29"/>
      <c r="I969" s="94"/>
      <c r="J969" s="29"/>
      <c r="K969" s="89"/>
      <c r="L969" s="89"/>
    </row>
    <row r="970" spans="1:12" s="77" customFormat="1" hidden="1" x14ac:dyDescent="0.25">
      <c r="A970" s="92"/>
      <c r="B970" s="29"/>
      <c r="C970" s="29"/>
      <c r="D970" s="29"/>
      <c r="E970" s="87"/>
      <c r="F970" s="87"/>
      <c r="G970" s="96"/>
      <c r="H970" s="29"/>
      <c r="I970" s="94"/>
      <c r="J970" s="29"/>
      <c r="K970" s="89"/>
      <c r="L970" s="89"/>
    </row>
    <row r="971" spans="1:12" hidden="1" x14ac:dyDescent="0.25">
      <c r="A971" s="92"/>
      <c r="B971" s="29"/>
      <c r="C971" s="29"/>
      <c r="D971" s="29"/>
      <c r="E971" s="87"/>
      <c r="F971" s="87"/>
      <c r="G971" s="96"/>
      <c r="H971" s="29"/>
      <c r="I971" s="94"/>
      <c r="J971" s="29"/>
      <c r="K971" s="89"/>
      <c r="L971" s="89"/>
    </row>
    <row r="972" spans="1:12" hidden="1" x14ac:dyDescent="0.25">
      <c r="A972" s="92"/>
      <c r="B972" s="89"/>
      <c r="C972" s="89"/>
      <c r="D972" s="89"/>
      <c r="E972" s="87"/>
      <c r="F972" s="87"/>
      <c r="G972" s="96"/>
      <c r="H972" s="89"/>
      <c r="I972" s="89"/>
      <c r="J972" s="29"/>
      <c r="K972" s="89"/>
      <c r="L972" s="29"/>
    </row>
    <row r="973" spans="1:12" hidden="1" x14ac:dyDescent="0.25">
      <c r="A973" s="92"/>
      <c r="B973" s="89"/>
      <c r="C973" s="89"/>
      <c r="D973" s="89"/>
      <c r="E973" s="87"/>
      <c r="F973" s="87"/>
      <c r="G973" s="96"/>
      <c r="H973" s="89"/>
      <c r="I973" s="89"/>
      <c r="J973" s="29"/>
      <c r="K973" s="89"/>
      <c r="L973" s="29"/>
    </row>
    <row r="974" spans="1:12" hidden="1" x14ac:dyDescent="0.25">
      <c r="A974" s="92"/>
      <c r="B974" s="89"/>
      <c r="C974" s="89"/>
      <c r="D974" s="89"/>
      <c r="E974" s="87"/>
      <c r="F974" s="87"/>
      <c r="G974" s="96"/>
      <c r="H974" s="89"/>
      <c r="I974" s="89"/>
      <c r="J974" s="29"/>
      <c r="K974" s="89"/>
      <c r="L974" s="29"/>
    </row>
    <row r="975" spans="1:12" hidden="1" x14ac:dyDescent="0.25">
      <c r="A975" s="92"/>
      <c r="B975" s="89"/>
      <c r="C975" s="89"/>
      <c r="D975" s="89"/>
      <c r="E975" s="96"/>
      <c r="F975" s="96"/>
      <c r="G975" s="96"/>
      <c r="H975" s="89"/>
      <c r="I975" s="89"/>
      <c r="J975" s="29"/>
      <c r="K975" s="89"/>
      <c r="L975" s="89"/>
    </row>
    <row r="976" spans="1:12" hidden="1" x14ac:dyDescent="0.25">
      <c r="A976" s="92"/>
      <c r="B976" s="29"/>
      <c r="C976" s="29"/>
      <c r="D976" s="29"/>
      <c r="E976" s="90"/>
      <c r="F976" s="87"/>
      <c r="G976" s="96"/>
      <c r="H976" s="29"/>
      <c r="I976" s="29"/>
      <c r="J976" s="29"/>
      <c r="K976" s="89"/>
      <c r="L976" s="89"/>
    </row>
    <row r="977" spans="1:12" hidden="1" x14ac:dyDescent="0.25">
      <c r="A977" s="92"/>
      <c r="B977" s="29"/>
      <c r="C977" s="29"/>
      <c r="D977" s="29"/>
      <c r="E977" s="90"/>
      <c r="F977" s="87"/>
      <c r="G977" s="96"/>
      <c r="H977" s="29"/>
      <c r="I977" s="29"/>
      <c r="J977" s="29"/>
      <c r="K977" s="89"/>
      <c r="L977" s="89"/>
    </row>
    <row r="978" spans="1:12" hidden="1" x14ac:dyDescent="0.25">
      <c r="A978" s="92"/>
      <c r="B978" s="29"/>
      <c r="C978" s="29"/>
      <c r="D978" s="29"/>
      <c r="E978" s="90"/>
      <c r="F978" s="87"/>
      <c r="G978" s="96"/>
      <c r="H978" s="29"/>
      <c r="I978" s="29"/>
      <c r="J978" s="29"/>
      <c r="K978" s="89"/>
      <c r="L978" s="89"/>
    </row>
    <row r="979" spans="1:12" hidden="1" x14ac:dyDescent="0.25">
      <c r="A979" s="92"/>
      <c r="B979" s="29"/>
      <c r="C979" s="29"/>
      <c r="D979" s="29"/>
      <c r="E979" s="87"/>
      <c r="F979" s="87"/>
      <c r="G979" s="96"/>
      <c r="H979" s="29"/>
      <c r="I979" s="29"/>
      <c r="J979" s="29"/>
      <c r="K979" s="89"/>
      <c r="L979" s="89"/>
    </row>
    <row r="980" spans="1:12" hidden="1" x14ac:dyDescent="0.25">
      <c r="A980" s="92"/>
      <c r="B980" s="29"/>
      <c r="C980" s="29"/>
      <c r="D980" s="29"/>
      <c r="E980" s="87"/>
      <c r="F980" s="87"/>
      <c r="G980" s="96"/>
      <c r="H980" s="29"/>
      <c r="I980" s="29"/>
      <c r="J980" s="29"/>
      <c r="K980" s="89"/>
      <c r="L980" s="89"/>
    </row>
    <row r="981" spans="1:12" hidden="1" x14ac:dyDescent="0.25">
      <c r="A981" s="92"/>
      <c r="B981" s="29"/>
      <c r="C981" s="29"/>
      <c r="D981" s="29"/>
      <c r="E981" s="87"/>
      <c r="F981" s="87"/>
      <c r="G981" s="96"/>
      <c r="H981" s="29"/>
      <c r="I981" s="29"/>
      <c r="J981" s="29"/>
      <c r="K981" s="89"/>
      <c r="L981" s="89"/>
    </row>
    <row r="982" spans="1:12" hidden="1" x14ac:dyDescent="0.25">
      <c r="A982" s="92"/>
      <c r="B982" s="29"/>
      <c r="C982" s="29"/>
      <c r="D982" s="29"/>
      <c r="E982" s="87"/>
      <c r="F982" s="87"/>
      <c r="G982" s="96"/>
      <c r="H982" s="29"/>
      <c r="I982" s="29"/>
      <c r="J982" s="29"/>
      <c r="K982" s="89"/>
      <c r="L982" s="89"/>
    </row>
    <row r="983" spans="1:12" hidden="1" x14ac:dyDescent="0.25">
      <c r="A983" s="92"/>
      <c r="B983" s="29"/>
      <c r="C983" s="89"/>
      <c r="D983" s="29"/>
      <c r="E983" s="87"/>
      <c r="F983" s="87"/>
      <c r="G983" s="96"/>
      <c r="H983" s="29"/>
      <c r="I983" s="29"/>
      <c r="J983" s="29"/>
      <c r="K983" s="89"/>
      <c r="L983" s="89"/>
    </row>
    <row r="984" spans="1:12" hidden="1" x14ac:dyDescent="0.25">
      <c r="A984" s="92"/>
      <c r="B984" s="29"/>
      <c r="C984" s="89"/>
      <c r="D984" s="29"/>
      <c r="E984" s="87"/>
      <c r="F984" s="87"/>
      <c r="G984" s="96"/>
      <c r="H984" s="29"/>
      <c r="I984" s="29"/>
      <c r="J984" s="29"/>
      <c r="K984" s="89"/>
      <c r="L984" s="89"/>
    </row>
    <row r="985" spans="1:12" hidden="1" x14ac:dyDescent="0.25">
      <c r="A985" s="92"/>
      <c r="B985" s="29"/>
      <c r="C985" s="29"/>
      <c r="D985" s="29"/>
      <c r="E985" s="87"/>
      <c r="F985" s="87"/>
      <c r="G985" s="96"/>
      <c r="H985" s="29"/>
      <c r="I985" s="29"/>
      <c r="J985" s="29"/>
      <c r="K985" s="89"/>
      <c r="L985" s="89"/>
    </row>
    <row r="986" spans="1:12" hidden="1" x14ac:dyDescent="0.25">
      <c r="A986" s="92"/>
      <c r="B986" s="29"/>
      <c r="C986" s="29"/>
      <c r="D986" s="29"/>
      <c r="E986" s="87"/>
      <c r="F986" s="87"/>
      <c r="G986" s="96"/>
      <c r="H986" s="29"/>
      <c r="I986" s="29"/>
      <c r="J986" s="29"/>
      <c r="K986" s="89"/>
      <c r="L986" s="89"/>
    </row>
    <row r="987" spans="1:12" hidden="1" x14ac:dyDescent="0.25">
      <c r="A987" s="92"/>
      <c r="B987" s="97"/>
      <c r="C987" s="97"/>
      <c r="D987" s="29"/>
      <c r="E987" s="95"/>
      <c r="F987" s="95"/>
      <c r="G987" s="96"/>
      <c r="H987" s="97"/>
      <c r="I987" s="97"/>
      <c r="J987" s="29"/>
      <c r="K987" s="89"/>
      <c r="L987" s="89"/>
    </row>
    <row r="988" spans="1:12" hidden="1" x14ac:dyDescent="0.25">
      <c r="A988" s="92"/>
      <c r="B988" s="97"/>
      <c r="C988" s="97"/>
      <c r="D988" s="29"/>
      <c r="E988" s="95"/>
      <c r="F988" s="95"/>
      <c r="G988" s="96"/>
      <c r="H988" s="97"/>
      <c r="I988" s="97"/>
      <c r="J988" s="29"/>
      <c r="K988" s="89"/>
      <c r="L988" s="89"/>
    </row>
    <row r="989" spans="1:12" hidden="1" x14ac:dyDescent="0.25">
      <c r="A989" s="92"/>
      <c r="B989" s="97"/>
      <c r="C989" s="97"/>
      <c r="D989" s="29"/>
      <c r="E989" s="95"/>
      <c r="F989" s="95"/>
      <c r="G989" s="96"/>
      <c r="H989" s="97"/>
      <c r="I989" s="97"/>
      <c r="J989" s="29"/>
      <c r="K989" s="89"/>
      <c r="L989" s="89"/>
    </row>
    <row r="990" spans="1:12" hidden="1" x14ac:dyDescent="0.25">
      <c r="A990" s="92"/>
      <c r="B990" s="97"/>
      <c r="C990" s="97"/>
      <c r="D990" s="29"/>
      <c r="E990" s="95"/>
      <c r="F990" s="95"/>
      <c r="G990" s="96"/>
      <c r="H990" s="97"/>
      <c r="I990" s="97"/>
      <c r="J990" s="29"/>
      <c r="K990" s="89"/>
      <c r="L990" s="89"/>
    </row>
    <row r="991" spans="1:12" x14ac:dyDescent="0.25">
      <c r="A991" s="85">
        <v>43182</v>
      </c>
      <c r="B991" s="83" t="s">
        <v>84</v>
      </c>
      <c r="C991" s="83" t="s">
        <v>58</v>
      </c>
      <c r="D991" s="83" t="s">
        <v>219</v>
      </c>
      <c r="E991" s="84"/>
      <c r="F991" s="84">
        <v>334000</v>
      </c>
      <c r="G991" s="96"/>
      <c r="H991" s="83" t="s">
        <v>109</v>
      </c>
      <c r="I991" s="83" t="s">
        <v>165</v>
      </c>
      <c r="J991" s="83"/>
      <c r="K991" s="79" t="s">
        <v>25</v>
      </c>
      <c r="L991" s="79" t="s">
        <v>34</v>
      </c>
    </row>
    <row r="992" spans="1:12" x14ac:dyDescent="0.25">
      <c r="A992" s="85">
        <v>43182</v>
      </c>
      <c r="B992" s="79" t="s">
        <v>109</v>
      </c>
      <c r="C992" s="79" t="s">
        <v>58</v>
      </c>
      <c r="D992" s="79" t="s">
        <v>219</v>
      </c>
      <c r="E992" s="86">
        <v>334000</v>
      </c>
      <c r="F992" s="86"/>
      <c r="G992" s="96"/>
      <c r="H992" s="79" t="s">
        <v>340</v>
      </c>
      <c r="I992" s="83" t="s">
        <v>165</v>
      </c>
      <c r="J992" s="83"/>
      <c r="K992" s="79" t="s">
        <v>25</v>
      </c>
      <c r="L992" s="79" t="s">
        <v>34</v>
      </c>
    </row>
    <row r="993" spans="1:12" x14ac:dyDescent="0.25">
      <c r="A993" s="85">
        <v>43182</v>
      </c>
      <c r="B993" s="79" t="s">
        <v>228</v>
      </c>
      <c r="C993" s="79" t="s">
        <v>58</v>
      </c>
      <c r="D993" s="79" t="s">
        <v>225</v>
      </c>
      <c r="E993" s="86"/>
      <c r="F993" s="86">
        <v>334000</v>
      </c>
      <c r="G993" s="96"/>
      <c r="H993" s="79" t="s">
        <v>340</v>
      </c>
      <c r="I993" s="83" t="s">
        <v>99</v>
      </c>
      <c r="J993" s="83"/>
      <c r="K993" s="79" t="s">
        <v>25</v>
      </c>
      <c r="L993" s="79" t="s">
        <v>34</v>
      </c>
    </row>
    <row r="994" spans="1:12" x14ac:dyDescent="0.25">
      <c r="A994" s="85">
        <v>43182</v>
      </c>
      <c r="B994" s="79" t="s">
        <v>256</v>
      </c>
      <c r="C994" s="79" t="s">
        <v>58</v>
      </c>
      <c r="D994" s="83" t="s">
        <v>218</v>
      </c>
      <c r="E994" s="86"/>
      <c r="F994" s="86">
        <v>20000</v>
      </c>
      <c r="G994" s="96"/>
      <c r="H994" s="79" t="s">
        <v>340</v>
      </c>
      <c r="I994" s="83" t="s">
        <v>99</v>
      </c>
      <c r="J994" s="83"/>
      <c r="K994" s="79" t="s">
        <v>25</v>
      </c>
      <c r="L994" s="79" t="s">
        <v>34</v>
      </c>
    </row>
    <row r="995" spans="1:12" hidden="1" x14ac:dyDescent="0.25">
      <c r="A995" s="92"/>
      <c r="B995" s="29"/>
      <c r="C995" s="29"/>
      <c r="D995" s="29"/>
      <c r="E995" s="87"/>
      <c r="F995" s="87"/>
      <c r="G995" s="96"/>
      <c r="H995" s="29"/>
      <c r="I995" s="29"/>
      <c r="J995" s="29"/>
      <c r="K995" s="89"/>
      <c r="L995" s="29"/>
    </row>
    <row r="996" spans="1:12" hidden="1" x14ac:dyDescent="0.25">
      <c r="A996" s="92"/>
      <c r="B996" s="29"/>
      <c r="C996" s="29"/>
      <c r="D996" s="29"/>
      <c r="E996" s="87"/>
      <c r="F996" s="87"/>
      <c r="G996" s="96"/>
      <c r="H996" s="29"/>
      <c r="I996" s="29"/>
      <c r="J996" s="29"/>
      <c r="K996" s="89"/>
      <c r="L996" s="29"/>
    </row>
    <row r="997" spans="1:12" s="77" customFormat="1" hidden="1" x14ac:dyDescent="0.25">
      <c r="A997" s="92"/>
      <c r="B997" s="29"/>
      <c r="C997" s="29"/>
      <c r="D997" s="29"/>
      <c r="E997" s="87"/>
      <c r="F997" s="87"/>
      <c r="G997" s="96"/>
      <c r="H997" s="29"/>
      <c r="I997" s="29"/>
      <c r="J997" s="29"/>
      <c r="K997" s="89"/>
      <c r="L997" s="29"/>
    </row>
    <row r="998" spans="1:12" hidden="1" x14ac:dyDescent="0.25">
      <c r="A998" s="92"/>
      <c r="B998" s="29"/>
      <c r="C998" s="29"/>
      <c r="D998" s="29"/>
      <c r="E998" s="87"/>
      <c r="F998" s="87"/>
      <c r="G998" s="96"/>
      <c r="H998" s="29"/>
      <c r="I998" s="29"/>
      <c r="J998" s="29"/>
      <c r="K998" s="89"/>
      <c r="L998" s="89"/>
    </row>
    <row r="999" spans="1:12" x14ac:dyDescent="0.25">
      <c r="A999" s="85">
        <v>43182</v>
      </c>
      <c r="B999" s="83" t="s">
        <v>84</v>
      </c>
      <c r="C999" s="83" t="s">
        <v>58</v>
      </c>
      <c r="D999" s="83" t="s">
        <v>218</v>
      </c>
      <c r="E999" s="84">
        <v>20000</v>
      </c>
      <c r="F999" s="84"/>
      <c r="G999" s="96"/>
      <c r="H999" s="83" t="s">
        <v>256</v>
      </c>
      <c r="I999" s="83" t="s">
        <v>99</v>
      </c>
      <c r="J999" s="83"/>
      <c r="K999" s="79" t="s">
        <v>25</v>
      </c>
      <c r="L999" s="79" t="s">
        <v>34</v>
      </c>
    </row>
    <row r="1000" spans="1:12" hidden="1" x14ac:dyDescent="0.25">
      <c r="A1000" s="92"/>
      <c r="B1000" s="29"/>
      <c r="C1000" s="29"/>
      <c r="D1000" s="29"/>
      <c r="E1000" s="87"/>
      <c r="F1000" s="87"/>
      <c r="G1000" s="96"/>
      <c r="H1000" s="29"/>
      <c r="I1000" s="94"/>
      <c r="J1000" s="29"/>
      <c r="K1000" s="89"/>
      <c r="L1000" s="89"/>
    </row>
    <row r="1001" spans="1:12" hidden="1" x14ac:dyDescent="0.25">
      <c r="A1001" s="92"/>
      <c r="B1001" s="29"/>
      <c r="C1001" s="29"/>
      <c r="D1001" s="29"/>
      <c r="E1001" s="87"/>
      <c r="F1001" s="87"/>
      <c r="G1001" s="96"/>
      <c r="H1001" s="29"/>
      <c r="I1001" s="94"/>
      <c r="J1001" s="29"/>
      <c r="K1001" s="89"/>
      <c r="L1001" s="89"/>
    </row>
    <row r="1002" spans="1:12" x14ac:dyDescent="0.25">
      <c r="A1002" s="85">
        <v>43182</v>
      </c>
      <c r="B1002" s="83" t="s">
        <v>314</v>
      </c>
      <c r="C1002" s="83" t="s">
        <v>58</v>
      </c>
      <c r="D1002" s="83" t="s">
        <v>225</v>
      </c>
      <c r="E1002" s="84">
        <v>105000</v>
      </c>
      <c r="F1002" s="84"/>
      <c r="G1002" s="96"/>
      <c r="H1002" s="83" t="s">
        <v>231</v>
      </c>
      <c r="I1002" s="80" t="s">
        <v>424</v>
      </c>
      <c r="J1002" s="83"/>
      <c r="K1002" s="79" t="s">
        <v>25</v>
      </c>
      <c r="L1002" s="79" t="s">
        <v>34</v>
      </c>
    </row>
    <row r="1003" spans="1:12" hidden="1" x14ac:dyDescent="0.25">
      <c r="A1003" s="92"/>
      <c r="B1003" s="29"/>
      <c r="C1003" s="29"/>
      <c r="D1003" s="29"/>
      <c r="E1003" s="87"/>
      <c r="F1003" s="87"/>
      <c r="G1003" s="96"/>
      <c r="H1003" s="29"/>
      <c r="I1003" s="94"/>
      <c r="J1003" s="29"/>
      <c r="K1003" s="89"/>
      <c r="L1003" s="89"/>
    </row>
    <row r="1004" spans="1:12" hidden="1" x14ac:dyDescent="0.25">
      <c r="A1004" s="92"/>
      <c r="B1004" s="29"/>
      <c r="C1004" s="29"/>
      <c r="D1004" s="29"/>
      <c r="E1004" s="87"/>
      <c r="F1004" s="87"/>
      <c r="G1004" s="96"/>
      <c r="H1004" s="29"/>
      <c r="I1004" s="94"/>
      <c r="J1004" s="29"/>
      <c r="K1004" s="89"/>
      <c r="L1004" s="89"/>
    </row>
    <row r="1005" spans="1:12" hidden="1" x14ac:dyDescent="0.25">
      <c r="A1005" s="92"/>
      <c r="B1005" s="29"/>
      <c r="C1005" s="29"/>
      <c r="D1005" s="29"/>
      <c r="E1005" s="87"/>
      <c r="F1005" s="87"/>
      <c r="G1005" s="96"/>
      <c r="H1005" s="29"/>
      <c r="I1005" s="94"/>
      <c r="J1005" s="29"/>
      <c r="K1005" s="89"/>
      <c r="L1005" s="89"/>
    </row>
    <row r="1006" spans="1:12" s="77" customFormat="1" hidden="1" x14ac:dyDescent="0.25">
      <c r="A1006" s="92"/>
      <c r="B1006" s="89"/>
      <c r="C1006" s="89"/>
      <c r="D1006" s="89"/>
      <c r="E1006" s="87"/>
      <c r="F1006" s="87"/>
      <c r="G1006" s="96"/>
      <c r="H1006" s="89"/>
      <c r="I1006" s="89"/>
      <c r="J1006" s="29"/>
      <c r="K1006" s="89"/>
      <c r="L1006" s="29"/>
    </row>
    <row r="1007" spans="1:12" hidden="1" x14ac:dyDescent="0.25">
      <c r="A1007" s="92"/>
      <c r="B1007" s="89"/>
      <c r="C1007" s="89"/>
      <c r="D1007" s="89"/>
      <c r="E1007" s="87"/>
      <c r="F1007" s="87"/>
      <c r="G1007" s="96"/>
      <c r="H1007" s="89"/>
      <c r="I1007" s="89"/>
      <c r="J1007" s="29"/>
      <c r="K1007" s="89"/>
      <c r="L1007" s="29"/>
    </row>
    <row r="1008" spans="1:12" hidden="1" x14ac:dyDescent="0.25">
      <c r="A1008" s="92"/>
      <c r="B1008" s="89"/>
      <c r="C1008" s="89"/>
      <c r="D1008" s="89"/>
      <c r="E1008" s="87"/>
      <c r="F1008" s="87"/>
      <c r="G1008" s="96"/>
      <c r="H1008" s="89"/>
      <c r="I1008" s="89"/>
      <c r="J1008" s="29"/>
      <c r="K1008" s="89"/>
      <c r="L1008" s="29"/>
    </row>
    <row r="1009" spans="1:12" hidden="1" x14ac:dyDescent="0.25">
      <c r="A1009" s="92"/>
      <c r="B1009" s="89"/>
      <c r="C1009" s="89"/>
      <c r="D1009" s="89"/>
      <c r="E1009" s="87"/>
      <c r="F1009" s="87"/>
      <c r="G1009" s="96"/>
      <c r="H1009" s="89"/>
      <c r="I1009" s="89"/>
      <c r="J1009" s="29"/>
      <c r="K1009" s="89"/>
      <c r="L1009" s="29"/>
    </row>
    <row r="1010" spans="1:12" hidden="1" x14ac:dyDescent="0.25">
      <c r="A1010" s="92"/>
      <c r="B1010" s="89"/>
      <c r="C1010" s="89"/>
      <c r="D1010" s="89"/>
      <c r="E1010" s="87"/>
      <c r="F1010" s="87"/>
      <c r="G1010" s="96"/>
      <c r="H1010" s="89"/>
      <c r="I1010" s="89"/>
      <c r="J1010" s="29"/>
      <c r="K1010" s="89"/>
      <c r="L1010" s="29"/>
    </row>
    <row r="1011" spans="1:12" x14ac:dyDescent="0.25">
      <c r="A1011" s="85">
        <v>43182</v>
      </c>
      <c r="B1011" s="79" t="s">
        <v>314</v>
      </c>
      <c r="C1011" s="79" t="s">
        <v>58</v>
      </c>
      <c r="D1011" s="79" t="s">
        <v>225</v>
      </c>
      <c r="E1011" s="84">
        <v>115000</v>
      </c>
      <c r="F1011" s="84"/>
      <c r="G1011" s="96"/>
      <c r="H1011" s="79" t="s">
        <v>556</v>
      </c>
      <c r="I1011" s="79" t="s">
        <v>424</v>
      </c>
      <c r="J1011" s="83"/>
      <c r="K1011" s="79" t="s">
        <v>25</v>
      </c>
      <c r="L1011" s="79" t="s">
        <v>34</v>
      </c>
    </row>
    <row r="1012" spans="1:12" x14ac:dyDescent="0.25">
      <c r="A1012" s="85">
        <v>43182</v>
      </c>
      <c r="B1012" s="83" t="s">
        <v>997</v>
      </c>
      <c r="C1012" s="83" t="s">
        <v>58</v>
      </c>
      <c r="D1012" s="83" t="s">
        <v>219</v>
      </c>
      <c r="E1012" s="84">
        <v>334000</v>
      </c>
      <c r="F1012" s="86"/>
      <c r="G1012" s="96"/>
      <c r="H1012" s="83" t="s">
        <v>228</v>
      </c>
      <c r="I1012" s="83" t="s">
        <v>165</v>
      </c>
      <c r="J1012" s="83"/>
      <c r="K1012" s="79" t="s">
        <v>25</v>
      </c>
      <c r="L1012" s="79" t="s">
        <v>34</v>
      </c>
    </row>
    <row r="1013" spans="1:12" x14ac:dyDescent="0.25">
      <c r="A1013" s="85">
        <v>43182</v>
      </c>
      <c r="B1013" s="83" t="s">
        <v>231</v>
      </c>
      <c r="C1013" s="83" t="s">
        <v>58</v>
      </c>
      <c r="D1013" s="83" t="s">
        <v>225</v>
      </c>
      <c r="E1013" s="84"/>
      <c r="F1013" s="86">
        <v>105000</v>
      </c>
      <c r="G1013" s="96"/>
      <c r="H1013" s="83" t="s">
        <v>228</v>
      </c>
      <c r="I1013" s="83" t="s">
        <v>994</v>
      </c>
      <c r="J1013" s="83"/>
      <c r="K1013" s="79" t="s">
        <v>25</v>
      </c>
      <c r="L1013" s="79" t="s">
        <v>34</v>
      </c>
    </row>
    <row r="1014" spans="1:12" hidden="1" x14ac:dyDescent="0.25">
      <c r="A1014" s="92"/>
      <c r="B1014" s="29"/>
      <c r="C1014" s="29"/>
      <c r="D1014" s="29"/>
      <c r="E1014" s="87"/>
      <c r="F1014" s="88"/>
      <c r="G1014" s="96"/>
      <c r="H1014" s="29"/>
      <c r="I1014" s="29"/>
      <c r="J1014" s="29"/>
      <c r="K1014" s="89"/>
      <c r="L1014" s="29"/>
    </row>
    <row r="1015" spans="1:12" x14ac:dyDescent="0.25">
      <c r="A1015" s="85">
        <v>43182</v>
      </c>
      <c r="B1015" s="83" t="s">
        <v>299</v>
      </c>
      <c r="C1015" s="83" t="s">
        <v>58</v>
      </c>
      <c r="D1015" s="83" t="s">
        <v>225</v>
      </c>
      <c r="E1015" s="84"/>
      <c r="F1015" s="86">
        <v>100000</v>
      </c>
      <c r="G1015" s="96"/>
      <c r="H1015" s="83" t="s">
        <v>228</v>
      </c>
      <c r="I1015" s="83" t="s">
        <v>993</v>
      </c>
      <c r="J1015" s="83"/>
      <c r="K1015" s="79" t="s">
        <v>25</v>
      </c>
      <c r="L1015" s="79" t="s">
        <v>34</v>
      </c>
    </row>
    <row r="1016" spans="1:12" hidden="1" x14ac:dyDescent="0.25">
      <c r="A1016" s="92"/>
      <c r="B1016" s="29"/>
      <c r="C1016" s="29"/>
      <c r="D1016" s="29"/>
      <c r="E1016" s="87"/>
      <c r="F1016" s="88"/>
      <c r="G1016" s="96"/>
      <c r="H1016" s="29"/>
      <c r="I1016" s="29"/>
      <c r="J1016" s="29"/>
      <c r="K1016" s="89"/>
      <c r="L1016" s="29"/>
    </row>
    <row r="1017" spans="1:12" x14ac:dyDescent="0.25">
      <c r="A1017" s="85">
        <v>43182</v>
      </c>
      <c r="B1017" s="83" t="s">
        <v>297</v>
      </c>
      <c r="C1017" s="83" t="s">
        <v>58</v>
      </c>
      <c r="D1017" s="83" t="s">
        <v>225</v>
      </c>
      <c r="E1017" s="84"/>
      <c r="F1017" s="86">
        <v>115000</v>
      </c>
      <c r="G1017" s="96"/>
      <c r="H1017" s="83" t="s">
        <v>228</v>
      </c>
      <c r="I1017" s="83" t="s">
        <v>165</v>
      </c>
      <c r="J1017" s="83"/>
      <c r="K1017" s="79" t="s">
        <v>25</v>
      </c>
      <c r="L1017" s="79" t="s">
        <v>34</v>
      </c>
    </row>
    <row r="1018" spans="1:12" hidden="1" x14ac:dyDescent="0.25">
      <c r="A1018" s="92"/>
      <c r="B1018" s="29"/>
      <c r="C1018" s="29"/>
      <c r="D1018" s="29"/>
      <c r="E1018" s="87"/>
      <c r="F1018" s="88"/>
      <c r="G1018" s="96"/>
      <c r="H1018" s="29"/>
      <c r="I1018" s="29"/>
      <c r="J1018" s="29"/>
      <c r="K1018" s="89"/>
      <c r="L1018" s="29"/>
    </row>
    <row r="1019" spans="1:12" hidden="1" x14ac:dyDescent="0.25">
      <c r="A1019" s="92"/>
      <c r="B1019" s="29"/>
      <c r="C1019" s="29"/>
      <c r="D1019" s="29"/>
      <c r="E1019" s="90"/>
      <c r="F1019" s="87"/>
      <c r="G1019" s="96"/>
      <c r="H1019" s="29"/>
      <c r="I1019" s="29"/>
      <c r="J1019" s="29"/>
      <c r="K1019" s="89"/>
      <c r="L1019" s="89"/>
    </row>
    <row r="1020" spans="1:12" hidden="1" x14ac:dyDescent="0.25">
      <c r="A1020" s="92"/>
      <c r="B1020" s="29"/>
      <c r="C1020" s="29"/>
      <c r="D1020" s="29"/>
      <c r="E1020" s="90"/>
      <c r="F1020" s="87"/>
      <c r="G1020" s="96"/>
      <c r="H1020" s="29"/>
      <c r="I1020" s="29"/>
      <c r="J1020" s="29"/>
      <c r="K1020" s="89"/>
      <c r="L1020" s="89"/>
    </row>
    <row r="1021" spans="1:12" hidden="1" x14ac:dyDescent="0.25">
      <c r="A1021" s="92"/>
      <c r="B1021" s="29"/>
      <c r="C1021" s="29"/>
      <c r="D1021" s="29"/>
      <c r="E1021" s="90"/>
      <c r="F1021" s="87"/>
      <c r="G1021" s="96"/>
      <c r="H1021" s="29"/>
      <c r="I1021" s="29"/>
      <c r="J1021" s="29"/>
      <c r="K1021" s="89"/>
      <c r="L1021" s="89"/>
    </row>
    <row r="1022" spans="1:12" hidden="1" x14ac:dyDescent="0.25">
      <c r="A1022" s="92"/>
      <c r="B1022" s="29"/>
      <c r="C1022" s="29"/>
      <c r="D1022" s="29"/>
      <c r="E1022" s="87"/>
      <c r="F1022" s="87"/>
      <c r="G1022" s="96"/>
      <c r="H1022" s="29"/>
      <c r="I1022" s="29"/>
      <c r="J1022" s="29"/>
      <c r="K1022" s="89"/>
      <c r="L1022" s="89"/>
    </row>
    <row r="1023" spans="1:12" hidden="1" x14ac:dyDescent="0.25">
      <c r="A1023" s="92"/>
      <c r="B1023" s="29"/>
      <c r="C1023" s="29"/>
      <c r="D1023" s="29"/>
      <c r="E1023" s="87"/>
      <c r="F1023" s="87"/>
      <c r="G1023" s="96"/>
      <c r="H1023" s="29"/>
      <c r="I1023" s="29"/>
      <c r="J1023" s="29"/>
      <c r="K1023" s="89"/>
      <c r="L1023" s="89"/>
    </row>
    <row r="1024" spans="1:12" hidden="1" x14ac:dyDescent="0.25">
      <c r="A1024" s="92"/>
      <c r="B1024" s="29"/>
      <c r="C1024" s="29"/>
      <c r="D1024" s="29"/>
      <c r="E1024" s="87"/>
      <c r="F1024" s="87"/>
      <c r="G1024" s="96"/>
      <c r="H1024" s="29"/>
      <c r="I1024" s="29"/>
      <c r="J1024" s="29"/>
      <c r="K1024" s="89"/>
      <c r="L1024" s="89"/>
    </row>
    <row r="1025" spans="1:12" hidden="1" x14ac:dyDescent="0.25">
      <c r="A1025" s="92"/>
      <c r="B1025" s="97"/>
      <c r="C1025" s="89"/>
      <c r="D1025" s="29"/>
      <c r="E1025" s="95"/>
      <c r="F1025" s="95"/>
      <c r="G1025" s="96"/>
      <c r="H1025" s="97"/>
      <c r="I1025" s="97"/>
      <c r="J1025" s="29"/>
      <c r="K1025" s="89"/>
      <c r="L1025" s="89"/>
    </row>
    <row r="1026" spans="1:12" hidden="1" x14ac:dyDescent="0.25">
      <c r="A1026" s="92"/>
      <c r="B1026" s="97"/>
      <c r="C1026" s="97"/>
      <c r="D1026" s="29"/>
      <c r="E1026" s="95"/>
      <c r="F1026" s="95"/>
      <c r="G1026" s="96"/>
      <c r="H1026" s="97"/>
      <c r="I1026" s="97"/>
      <c r="J1026" s="29"/>
      <c r="K1026" s="89"/>
      <c r="L1026" s="89"/>
    </row>
    <row r="1027" spans="1:12" x14ac:dyDescent="0.25">
      <c r="A1027" s="85">
        <v>43182</v>
      </c>
      <c r="B1027" s="81" t="s">
        <v>314</v>
      </c>
      <c r="C1027" s="81" t="s">
        <v>58</v>
      </c>
      <c r="D1027" s="83" t="s">
        <v>225</v>
      </c>
      <c r="E1027" s="91">
        <v>100000</v>
      </c>
      <c r="F1027" s="91"/>
      <c r="G1027" s="96"/>
      <c r="H1027" s="81" t="s">
        <v>224</v>
      </c>
      <c r="I1027" s="81" t="s">
        <v>99</v>
      </c>
      <c r="J1027" s="81"/>
      <c r="K1027" s="79" t="s">
        <v>25</v>
      </c>
      <c r="L1027" s="79" t="s">
        <v>34</v>
      </c>
    </row>
    <row r="1028" spans="1:12" hidden="1" x14ac:dyDescent="0.25">
      <c r="A1028" s="92"/>
      <c r="B1028" s="97"/>
      <c r="C1028" s="97"/>
      <c r="D1028" s="29"/>
      <c r="E1028" s="95"/>
      <c r="F1028" s="95"/>
      <c r="G1028" s="96"/>
      <c r="H1028" s="97"/>
      <c r="I1028" s="97"/>
      <c r="J1028" s="29"/>
      <c r="K1028" s="89"/>
      <c r="L1028" s="89"/>
    </row>
    <row r="1029" spans="1:12" s="77" customFormat="1" hidden="1" x14ac:dyDescent="0.25">
      <c r="A1029" s="92"/>
      <c r="B1029" s="97"/>
      <c r="C1029" s="97"/>
      <c r="D1029" s="29"/>
      <c r="E1029" s="95"/>
      <c r="F1029" s="95"/>
      <c r="G1029" s="96"/>
      <c r="H1029" s="97"/>
      <c r="I1029" s="97"/>
      <c r="J1029" s="29"/>
      <c r="K1029" s="89"/>
      <c r="L1029" s="89"/>
    </row>
    <row r="1030" spans="1:12" hidden="1" x14ac:dyDescent="0.25">
      <c r="A1030" s="92"/>
      <c r="B1030" s="97"/>
      <c r="C1030" s="97"/>
      <c r="D1030" s="29"/>
      <c r="E1030" s="95"/>
      <c r="F1030" s="95"/>
      <c r="G1030" s="96"/>
      <c r="H1030" s="97"/>
      <c r="I1030" s="97"/>
      <c r="J1030" s="29"/>
      <c r="K1030" s="89"/>
      <c r="L1030" s="89"/>
    </row>
    <row r="1031" spans="1:12" hidden="1" x14ac:dyDescent="0.25">
      <c r="A1031" s="92"/>
      <c r="B1031" s="29"/>
      <c r="C1031" s="29"/>
      <c r="D1031" s="29"/>
      <c r="E1031" s="87"/>
      <c r="F1031" s="87"/>
      <c r="G1031" s="96"/>
      <c r="H1031" s="29"/>
      <c r="I1031" s="29"/>
      <c r="J1031" s="29"/>
      <c r="K1031" s="89"/>
      <c r="L1031" s="29"/>
    </row>
    <row r="1032" spans="1:12" hidden="1" x14ac:dyDescent="0.25">
      <c r="A1032" s="92"/>
      <c r="B1032" s="29"/>
      <c r="C1032" s="29"/>
      <c r="D1032" s="29"/>
      <c r="E1032" s="87"/>
      <c r="F1032" s="87"/>
      <c r="G1032" s="96"/>
      <c r="H1032" s="29"/>
      <c r="I1032" s="94"/>
      <c r="J1032" s="29"/>
      <c r="K1032" s="89"/>
      <c r="L1032" s="89"/>
    </row>
    <row r="1033" spans="1:12" hidden="1" x14ac:dyDescent="0.25">
      <c r="A1033" s="92"/>
      <c r="B1033" s="29"/>
      <c r="C1033" s="29"/>
      <c r="D1033" s="29"/>
      <c r="E1033" s="87"/>
      <c r="F1033" s="87"/>
      <c r="G1033" s="96"/>
      <c r="H1033" s="29"/>
      <c r="I1033" s="94"/>
      <c r="J1033" s="29"/>
      <c r="K1033" s="89"/>
      <c r="L1033" s="89"/>
    </row>
    <row r="1034" spans="1:12" hidden="1" x14ac:dyDescent="0.25">
      <c r="A1034" s="92"/>
      <c r="B1034" s="89"/>
      <c r="C1034" s="89"/>
      <c r="D1034" s="89"/>
      <c r="E1034" s="87"/>
      <c r="F1034" s="87"/>
      <c r="G1034" s="96"/>
      <c r="H1034" s="89"/>
      <c r="I1034" s="89"/>
      <c r="J1034" s="29"/>
      <c r="K1034" s="89"/>
      <c r="L1034" s="29"/>
    </row>
    <row r="1035" spans="1:12" hidden="1" x14ac:dyDescent="0.25">
      <c r="A1035" s="92"/>
      <c r="B1035" s="89"/>
      <c r="C1035" s="89"/>
      <c r="D1035" s="89"/>
      <c r="E1035" s="87"/>
      <c r="F1035" s="87"/>
      <c r="G1035" s="96"/>
      <c r="H1035" s="89"/>
      <c r="I1035" s="89"/>
      <c r="J1035" s="29"/>
      <c r="K1035" s="89"/>
      <c r="L1035" s="29"/>
    </row>
    <row r="1036" spans="1:12" hidden="1" x14ac:dyDescent="0.25">
      <c r="A1036" s="92"/>
      <c r="B1036" s="89"/>
      <c r="C1036" s="89"/>
      <c r="D1036" s="89"/>
      <c r="E1036" s="87"/>
      <c r="F1036" s="87"/>
      <c r="G1036" s="96"/>
      <c r="H1036" s="89"/>
      <c r="I1036" s="89"/>
      <c r="J1036" s="29"/>
      <c r="K1036" s="89"/>
      <c r="L1036" s="29"/>
    </row>
    <row r="1037" spans="1:12" s="77" customFormat="1" hidden="1" x14ac:dyDescent="0.25">
      <c r="A1037" s="92"/>
      <c r="B1037" s="89"/>
      <c r="C1037" s="89"/>
      <c r="D1037" s="89"/>
      <c r="E1037" s="87"/>
      <c r="F1037" s="87"/>
      <c r="G1037" s="96"/>
      <c r="H1037" s="89"/>
      <c r="I1037" s="89"/>
      <c r="J1037" s="29"/>
      <c r="K1037" s="89"/>
      <c r="L1037" s="29"/>
    </row>
    <row r="1038" spans="1:12" hidden="1" x14ac:dyDescent="0.25">
      <c r="A1038" s="92"/>
      <c r="B1038" s="89"/>
      <c r="C1038" s="89"/>
      <c r="D1038" s="89"/>
      <c r="E1038" s="87"/>
      <c r="F1038" s="87"/>
      <c r="G1038" s="96"/>
      <c r="H1038" s="89"/>
      <c r="I1038" s="89"/>
      <c r="J1038" s="29"/>
      <c r="K1038" s="89"/>
      <c r="L1038" s="29"/>
    </row>
    <row r="1039" spans="1:12" hidden="1" x14ac:dyDescent="0.25">
      <c r="A1039" s="92"/>
      <c r="B1039" s="89"/>
      <c r="C1039" s="89"/>
      <c r="D1039" s="89"/>
      <c r="E1039" s="87"/>
      <c r="F1039" s="87"/>
      <c r="G1039" s="96"/>
      <c r="H1039" s="89"/>
      <c r="I1039" s="89"/>
      <c r="J1039" s="29"/>
      <c r="K1039" s="89"/>
      <c r="L1039" s="29"/>
    </row>
    <row r="1040" spans="1:12" hidden="1" x14ac:dyDescent="0.25">
      <c r="A1040" s="92"/>
      <c r="B1040" s="89"/>
      <c r="C1040" s="89"/>
      <c r="D1040" s="89"/>
      <c r="E1040" s="96"/>
      <c r="F1040" s="96"/>
      <c r="G1040" s="96"/>
      <c r="H1040" s="89"/>
      <c r="I1040" s="89"/>
      <c r="J1040" s="29"/>
      <c r="K1040" s="89"/>
      <c r="L1040" s="89"/>
    </row>
    <row r="1041" spans="1:12" hidden="1" x14ac:dyDescent="0.25">
      <c r="A1041" s="92"/>
      <c r="B1041" s="97"/>
      <c r="C1041" s="97"/>
      <c r="D1041" s="29"/>
      <c r="E1041" s="95"/>
      <c r="F1041" s="95"/>
      <c r="G1041" s="96"/>
      <c r="H1041" s="97"/>
      <c r="I1041" s="97"/>
      <c r="J1041" s="29"/>
      <c r="K1041" s="89"/>
      <c r="L1041" s="89"/>
    </row>
    <row r="1042" spans="1:12" hidden="1" x14ac:dyDescent="0.25">
      <c r="A1042" s="92"/>
      <c r="B1042" s="97"/>
      <c r="C1042" s="97"/>
      <c r="D1042" s="29"/>
      <c r="E1042" s="95"/>
      <c r="F1042" s="95"/>
      <c r="G1042" s="96"/>
      <c r="H1042" s="97"/>
      <c r="I1042" s="97"/>
      <c r="J1042" s="29"/>
      <c r="K1042" s="89"/>
      <c r="L1042" s="89"/>
    </row>
    <row r="1043" spans="1:12" hidden="1" x14ac:dyDescent="0.25">
      <c r="A1043" s="92"/>
      <c r="B1043" s="97"/>
      <c r="C1043" s="97"/>
      <c r="D1043" s="29"/>
      <c r="E1043" s="95"/>
      <c r="F1043" s="95"/>
      <c r="G1043" s="96"/>
      <c r="H1043" s="97"/>
      <c r="I1043" s="97"/>
      <c r="J1043" s="29"/>
      <c r="K1043" s="89"/>
      <c r="L1043" s="89"/>
    </row>
    <row r="1044" spans="1:12" hidden="1" x14ac:dyDescent="0.25">
      <c r="A1044" s="92"/>
      <c r="B1044" s="97"/>
      <c r="C1044" s="97"/>
      <c r="D1044" s="29"/>
      <c r="E1044" s="95"/>
      <c r="F1044" s="95"/>
      <c r="G1044" s="96"/>
      <c r="H1044" s="97"/>
      <c r="I1044" s="97"/>
      <c r="J1044" s="29"/>
      <c r="K1044" s="89"/>
      <c r="L1044" s="89"/>
    </row>
    <row r="1045" spans="1:12" hidden="1" x14ac:dyDescent="0.25">
      <c r="A1045" s="92"/>
      <c r="B1045" s="29"/>
      <c r="C1045" s="29"/>
      <c r="D1045" s="29"/>
      <c r="E1045" s="87"/>
      <c r="F1045" s="87"/>
      <c r="G1045" s="96"/>
      <c r="H1045" s="29"/>
      <c r="I1045" s="94"/>
      <c r="J1045" s="29"/>
      <c r="K1045" s="89"/>
      <c r="L1045" s="89"/>
    </row>
    <row r="1046" spans="1:12" hidden="1" x14ac:dyDescent="0.25">
      <c r="A1046" s="92"/>
      <c r="B1046" s="29"/>
      <c r="C1046" s="29"/>
      <c r="D1046" s="29"/>
      <c r="E1046" s="87"/>
      <c r="F1046" s="87"/>
      <c r="G1046" s="96"/>
      <c r="H1046" s="29"/>
      <c r="I1046" s="94"/>
      <c r="J1046" s="29"/>
      <c r="K1046" s="89"/>
      <c r="L1046" s="89"/>
    </row>
    <row r="1047" spans="1:12" hidden="1" x14ac:dyDescent="0.25">
      <c r="A1047" s="92"/>
      <c r="B1047" s="29"/>
      <c r="C1047" s="29"/>
      <c r="D1047" s="29"/>
      <c r="E1047" s="87"/>
      <c r="F1047" s="87"/>
      <c r="G1047" s="96"/>
      <c r="H1047" s="29"/>
      <c r="I1047" s="94"/>
      <c r="J1047" s="29"/>
      <c r="K1047" s="89"/>
      <c r="L1047" s="89"/>
    </row>
    <row r="1048" spans="1:12" hidden="1" x14ac:dyDescent="0.25">
      <c r="A1048" s="92"/>
      <c r="B1048" s="29"/>
      <c r="C1048" s="29"/>
      <c r="D1048" s="29"/>
      <c r="E1048" s="87"/>
      <c r="F1048" s="87"/>
      <c r="G1048" s="96"/>
      <c r="H1048" s="29"/>
      <c r="I1048" s="94"/>
      <c r="J1048" s="29"/>
      <c r="K1048" s="89"/>
      <c r="L1048" s="89"/>
    </row>
    <row r="1049" spans="1:12" hidden="1" x14ac:dyDescent="0.25">
      <c r="A1049" s="92"/>
      <c r="B1049" s="89"/>
      <c r="C1049" s="89"/>
      <c r="D1049" s="89"/>
      <c r="E1049" s="87"/>
      <c r="F1049" s="87"/>
      <c r="G1049" s="96"/>
      <c r="H1049" s="89"/>
      <c r="I1049" s="89"/>
      <c r="J1049" s="29"/>
      <c r="K1049" s="89"/>
      <c r="L1049" s="29"/>
    </row>
    <row r="1050" spans="1:12" hidden="1" x14ac:dyDescent="0.25">
      <c r="A1050" s="92"/>
      <c r="B1050" s="89"/>
      <c r="C1050" s="89"/>
      <c r="D1050" s="89"/>
      <c r="E1050" s="87"/>
      <c r="F1050" s="87"/>
      <c r="G1050" s="96"/>
      <c r="H1050" s="89"/>
      <c r="I1050" s="89"/>
      <c r="J1050" s="29"/>
      <c r="K1050" s="89"/>
      <c r="L1050" s="29"/>
    </row>
    <row r="1051" spans="1:12" hidden="1" x14ac:dyDescent="0.25">
      <c r="A1051" s="92"/>
      <c r="B1051" s="89"/>
      <c r="C1051" s="89"/>
      <c r="D1051" s="89"/>
      <c r="E1051" s="87"/>
      <c r="F1051" s="87"/>
      <c r="G1051" s="96"/>
      <c r="H1051" s="89"/>
      <c r="I1051" s="89"/>
      <c r="J1051" s="29"/>
      <c r="K1051" s="89"/>
      <c r="L1051" s="29"/>
    </row>
    <row r="1052" spans="1:12" s="77" customFormat="1" hidden="1" x14ac:dyDescent="0.25">
      <c r="A1052" s="92"/>
      <c r="B1052" s="97"/>
      <c r="C1052" s="89"/>
      <c r="D1052" s="29"/>
      <c r="E1052" s="95"/>
      <c r="F1052" s="95"/>
      <c r="G1052" s="96"/>
      <c r="H1052" s="97"/>
      <c r="I1052" s="97"/>
      <c r="J1052" s="29"/>
      <c r="K1052" s="89"/>
      <c r="L1052" s="89"/>
    </row>
    <row r="1053" spans="1:12" hidden="1" x14ac:dyDescent="0.25">
      <c r="A1053" s="92"/>
      <c r="B1053" s="97"/>
      <c r="C1053" s="97"/>
      <c r="D1053" s="29"/>
      <c r="E1053" s="95"/>
      <c r="F1053" s="95"/>
      <c r="G1053" s="96"/>
      <c r="H1053" s="97"/>
      <c r="I1053" s="97"/>
      <c r="J1053" s="29"/>
      <c r="K1053" s="89"/>
      <c r="L1053" s="89"/>
    </row>
    <row r="1054" spans="1:12" hidden="1" x14ac:dyDescent="0.25">
      <c r="A1054" s="92"/>
      <c r="B1054" s="97"/>
      <c r="C1054" s="97"/>
      <c r="D1054" s="29"/>
      <c r="E1054" s="95"/>
      <c r="F1054" s="95"/>
      <c r="G1054" s="96"/>
      <c r="H1054" s="97"/>
      <c r="I1054" s="97"/>
      <c r="J1054" s="29"/>
      <c r="K1054" s="89"/>
      <c r="L1054" s="89"/>
    </row>
    <row r="1055" spans="1:12" hidden="1" x14ac:dyDescent="0.25">
      <c r="A1055" s="92"/>
      <c r="B1055" s="97"/>
      <c r="C1055" s="89"/>
      <c r="D1055" s="29"/>
      <c r="E1055" s="95"/>
      <c r="F1055" s="95"/>
      <c r="G1055" s="96"/>
      <c r="H1055" s="97"/>
      <c r="I1055" s="97"/>
      <c r="J1055" s="29"/>
      <c r="K1055" s="89"/>
      <c r="L1055" s="89"/>
    </row>
    <row r="1056" spans="1:12" hidden="1" x14ac:dyDescent="0.25">
      <c r="A1056" s="92"/>
      <c r="B1056" s="93"/>
      <c r="C1056" s="89"/>
      <c r="D1056" s="94"/>
      <c r="E1056" s="95"/>
      <c r="F1056" s="96"/>
      <c r="G1056" s="96"/>
      <c r="H1056" s="89"/>
      <c r="I1056" s="97"/>
      <c r="J1056" s="29"/>
      <c r="K1056" s="89"/>
      <c r="L1056" s="89"/>
    </row>
    <row r="1057" spans="1:12" hidden="1" x14ac:dyDescent="0.25">
      <c r="A1057" s="92"/>
      <c r="B1057" s="89"/>
      <c r="C1057" s="89"/>
      <c r="D1057" s="89"/>
      <c r="E1057" s="96"/>
      <c r="F1057" s="96"/>
      <c r="G1057" s="96"/>
      <c r="H1057" s="89"/>
      <c r="I1057" s="29"/>
      <c r="J1057" s="29"/>
      <c r="K1057" s="89"/>
      <c r="L1057" s="29"/>
    </row>
    <row r="1058" spans="1:12" hidden="1" x14ac:dyDescent="0.25">
      <c r="A1058" s="92"/>
      <c r="B1058" s="89"/>
      <c r="C1058" s="89"/>
      <c r="D1058" s="89"/>
      <c r="E1058" s="87"/>
      <c r="F1058" s="87"/>
      <c r="G1058" s="96"/>
      <c r="H1058" s="89"/>
      <c r="I1058" s="29"/>
      <c r="J1058" s="29"/>
      <c r="K1058" s="89"/>
      <c r="L1058" s="29"/>
    </row>
    <row r="1059" spans="1:12" x14ac:dyDescent="0.25">
      <c r="A1059" s="85">
        <v>43185</v>
      </c>
      <c r="B1059" s="83" t="s">
        <v>240</v>
      </c>
      <c r="C1059" s="83" t="s">
        <v>58</v>
      </c>
      <c r="D1059" s="83" t="s">
        <v>225</v>
      </c>
      <c r="E1059" s="84"/>
      <c r="F1059" s="84">
        <v>20000</v>
      </c>
      <c r="G1059" s="96"/>
      <c r="H1059" s="83" t="s">
        <v>109</v>
      </c>
      <c r="I1059" s="83">
        <v>7</v>
      </c>
      <c r="J1059" s="83"/>
      <c r="K1059" s="79" t="s">
        <v>25</v>
      </c>
      <c r="L1059" s="79" t="s">
        <v>34</v>
      </c>
    </row>
    <row r="1060" spans="1:12" hidden="1" x14ac:dyDescent="0.25">
      <c r="A1060" s="92"/>
      <c r="B1060" s="29"/>
      <c r="C1060" s="29"/>
      <c r="D1060" s="29"/>
      <c r="E1060" s="87"/>
      <c r="F1060" s="87"/>
      <c r="G1060" s="96"/>
      <c r="H1060" s="29"/>
      <c r="I1060" s="29"/>
      <c r="J1060" s="29"/>
      <c r="K1060" s="89"/>
      <c r="L1060" s="89"/>
    </row>
    <row r="1061" spans="1:12" hidden="1" x14ac:dyDescent="0.25">
      <c r="A1061" s="92"/>
      <c r="B1061" s="29"/>
      <c r="C1061" s="29"/>
      <c r="D1061" s="29"/>
      <c r="E1061" s="87"/>
      <c r="F1061" s="87"/>
      <c r="G1061" s="96"/>
      <c r="H1061" s="29"/>
      <c r="I1061" s="29"/>
      <c r="J1061" s="29"/>
      <c r="K1061" s="89"/>
      <c r="L1061" s="89"/>
    </row>
    <row r="1062" spans="1:12" hidden="1" x14ac:dyDescent="0.25">
      <c r="A1062" s="92"/>
      <c r="B1062" s="29"/>
      <c r="C1062" s="29"/>
      <c r="D1062" s="29"/>
      <c r="E1062" s="87"/>
      <c r="F1062" s="87"/>
      <c r="G1062" s="96"/>
      <c r="H1062" s="29"/>
      <c r="I1062" s="29"/>
      <c r="J1062" s="29"/>
      <c r="K1062" s="89"/>
      <c r="L1062" s="89"/>
    </row>
    <row r="1063" spans="1:12" hidden="1" x14ac:dyDescent="0.25">
      <c r="A1063" s="92"/>
      <c r="B1063" s="29"/>
      <c r="C1063" s="29"/>
      <c r="D1063" s="29"/>
      <c r="E1063" s="87"/>
      <c r="F1063" s="87"/>
      <c r="G1063" s="96"/>
      <c r="H1063" s="29"/>
      <c r="I1063" s="29"/>
      <c r="J1063" s="29"/>
      <c r="K1063" s="89"/>
      <c r="L1063" s="89"/>
    </row>
    <row r="1064" spans="1:12" hidden="1" x14ac:dyDescent="0.25">
      <c r="A1064" s="92"/>
      <c r="B1064" s="29"/>
      <c r="C1064" s="29"/>
      <c r="D1064" s="29"/>
      <c r="E1064" s="87"/>
      <c r="F1064" s="87"/>
      <c r="G1064" s="96"/>
      <c r="H1064" s="29"/>
      <c r="I1064" s="29"/>
      <c r="J1064" s="29"/>
      <c r="K1064" s="89"/>
      <c r="L1064" s="29"/>
    </row>
    <row r="1065" spans="1:12" hidden="1" x14ac:dyDescent="0.25">
      <c r="A1065" s="92"/>
      <c r="B1065" s="29"/>
      <c r="C1065" s="29"/>
      <c r="D1065" s="29"/>
      <c r="E1065" s="87"/>
      <c r="F1065" s="87"/>
      <c r="G1065" s="96"/>
      <c r="H1065" s="29"/>
      <c r="I1065" s="29"/>
      <c r="J1065" s="29"/>
      <c r="K1065" s="89"/>
      <c r="L1065" s="29"/>
    </row>
    <row r="1066" spans="1:12" hidden="1" x14ac:dyDescent="0.25">
      <c r="A1066" s="92"/>
      <c r="B1066" s="29"/>
      <c r="C1066" s="29"/>
      <c r="D1066" s="29"/>
      <c r="E1066" s="87"/>
      <c r="F1066" s="87"/>
      <c r="G1066" s="96"/>
      <c r="H1066" s="29"/>
      <c r="I1066" s="29"/>
      <c r="J1066" s="29"/>
      <c r="K1066" s="89"/>
      <c r="L1066" s="29"/>
    </row>
    <row r="1067" spans="1:12" hidden="1" x14ac:dyDescent="0.25">
      <c r="A1067" s="92"/>
      <c r="B1067" s="29"/>
      <c r="C1067" s="29"/>
      <c r="D1067" s="29"/>
      <c r="E1067" s="87"/>
      <c r="F1067" s="87"/>
      <c r="G1067" s="96"/>
      <c r="H1067" s="29"/>
      <c r="I1067" s="29"/>
      <c r="J1067" s="29"/>
      <c r="K1067" s="89"/>
      <c r="L1067" s="89"/>
    </row>
    <row r="1068" spans="1:12" hidden="1" x14ac:dyDescent="0.25">
      <c r="A1068" s="92"/>
      <c r="B1068" s="29"/>
      <c r="C1068" s="29"/>
      <c r="D1068" s="29"/>
      <c r="E1068" s="87"/>
      <c r="F1068" s="87"/>
      <c r="G1068" s="96"/>
      <c r="H1068" s="29"/>
      <c r="I1068" s="29"/>
      <c r="J1068" s="29"/>
      <c r="K1068" s="89"/>
      <c r="L1068" s="89"/>
    </row>
    <row r="1069" spans="1:12" hidden="1" x14ac:dyDescent="0.25">
      <c r="A1069" s="92"/>
      <c r="B1069" s="29"/>
      <c r="C1069" s="29"/>
      <c r="D1069" s="29"/>
      <c r="E1069" s="87"/>
      <c r="F1069" s="87"/>
      <c r="G1069" s="96"/>
      <c r="H1069" s="29"/>
      <c r="I1069" s="29"/>
      <c r="J1069" s="29"/>
      <c r="K1069" s="89"/>
      <c r="L1069" s="89"/>
    </row>
    <row r="1070" spans="1:12" hidden="1" x14ac:dyDescent="0.25">
      <c r="A1070" s="92"/>
      <c r="B1070" s="29"/>
      <c r="C1070" s="29"/>
      <c r="D1070" s="29"/>
      <c r="E1070" s="87"/>
      <c r="F1070" s="87"/>
      <c r="G1070" s="96"/>
      <c r="H1070" s="29"/>
      <c r="I1070" s="29"/>
      <c r="J1070" s="29"/>
      <c r="K1070" s="89"/>
      <c r="L1070" s="89"/>
    </row>
    <row r="1071" spans="1:12" hidden="1" x14ac:dyDescent="0.25">
      <c r="A1071" s="92"/>
      <c r="B1071" s="29"/>
      <c r="C1071" s="29"/>
      <c r="D1071" s="29"/>
      <c r="E1071" s="87"/>
      <c r="F1071" s="87"/>
      <c r="G1071" s="96"/>
      <c r="H1071" s="29"/>
      <c r="I1071" s="29"/>
      <c r="J1071" s="29"/>
      <c r="K1071" s="89"/>
      <c r="L1071" s="89"/>
    </row>
    <row r="1072" spans="1:12" hidden="1" x14ac:dyDescent="0.25">
      <c r="A1072" s="92"/>
      <c r="B1072" s="29"/>
      <c r="C1072" s="29"/>
      <c r="D1072" s="29"/>
      <c r="E1072" s="87"/>
      <c r="F1072" s="87"/>
      <c r="G1072" s="96"/>
      <c r="H1072" s="29"/>
      <c r="I1072" s="29"/>
      <c r="J1072" s="29"/>
      <c r="K1072" s="89"/>
      <c r="L1072" s="89"/>
    </row>
    <row r="1073" spans="1:12" hidden="1" x14ac:dyDescent="0.25">
      <c r="A1073" s="92"/>
      <c r="B1073" s="29"/>
      <c r="C1073" s="29"/>
      <c r="D1073" s="29"/>
      <c r="E1073" s="87"/>
      <c r="F1073" s="87"/>
      <c r="G1073" s="96"/>
      <c r="H1073" s="29"/>
      <c r="I1073" s="29"/>
      <c r="J1073" s="29"/>
      <c r="K1073" s="89"/>
      <c r="L1073" s="89"/>
    </row>
    <row r="1074" spans="1:12" hidden="1" x14ac:dyDescent="0.25">
      <c r="A1074" s="92"/>
      <c r="B1074" s="29"/>
      <c r="C1074" s="29"/>
      <c r="D1074" s="29"/>
      <c r="E1074" s="87"/>
      <c r="F1074" s="87"/>
      <c r="G1074" s="96"/>
      <c r="H1074" s="29"/>
      <c r="I1074" s="29"/>
      <c r="J1074" s="29"/>
      <c r="K1074" s="89"/>
      <c r="L1074" s="89"/>
    </row>
    <row r="1075" spans="1:12" hidden="1" x14ac:dyDescent="0.25">
      <c r="A1075" s="92"/>
      <c r="B1075" s="29"/>
      <c r="C1075" s="29"/>
      <c r="D1075" s="29"/>
      <c r="E1075" s="87"/>
      <c r="F1075" s="87"/>
      <c r="G1075" s="96"/>
      <c r="H1075" s="29"/>
      <c r="I1075" s="29"/>
      <c r="J1075" s="29"/>
      <c r="K1075" s="89"/>
      <c r="L1075" s="89"/>
    </row>
    <row r="1076" spans="1:12" hidden="1" x14ac:dyDescent="0.25">
      <c r="A1076" s="92"/>
      <c r="B1076" s="29"/>
      <c r="C1076" s="29"/>
      <c r="D1076" s="29"/>
      <c r="E1076" s="87"/>
      <c r="F1076" s="87"/>
      <c r="G1076" s="96"/>
      <c r="H1076" s="29"/>
      <c r="I1076" s="94"/>
      <c r="J1076" s="29"/>
      <c r="K1076" s="89"/>
      <c r="L1076" s="89"/>
    </row>
    <row r="1077" spans="1:12" hidden="1" x14ac:dyDescent="0.25">
      <c r="A1077" s="92"/>
      <c r="B1077" s="29"/>
      <c r="C1077" s="29"/>
      <c r="D1077" s="29"/>
      <c r="E1077" s="87"/>
      <c r="F1077" s="87"/>
      <c r="G1077" s="96"/>
      <c r="H1077" s="29"/>
      <c r="I1077" s="94"/>
      <c r="J1077" s="29"/>
      <c r="K1077" s="89"/>
      <c r="L1077" s="89"/>
    </row>
    <row r="1078" spans="1:12" hidden="1" x14ac:dyDescent="0.25">
      <c r="A1078" s="92"/>
      <c r="B1078" s="29"/>
      <c r="C1078" s="29"/>
      <c r="D1078" s="29"/>
      <c r="E1078" s="87"/>
      <c r="F1078" s="87"/>
      <c r="G1078" s="96"/>
      <c r="H1078" s="29"/>
      <c r="I1078" s="94"/>
      <c r="J1078" s="29"/>
      <c r="K1078" s="89"/>
      <c r="L1078" s="89"/>
    </row>
    <row r="1079" spans="1:12" hidden="1" x14ac:dyDescent="0.25">
      <c r="A1079" s="92"/>
      <c r="B1079" s="29"/>
      <c r="C1079" s="29"/>
      <c r="D1079" s="29"/>
      <c r="E1079" s="87"/>
      <c r="F1079" s="87"/>
      <c r="G1079" s="96"/>
      <c r="H1079" s="29"/>
      <c r="I1079" s="94"/>
      <c r="J1079" s="29"/>
      <c r="K1079" s="89"/>
      <c r="L1079" s="89"/>
    </row>
    <row r="1080" spans="1:12" hidden="1" x14ac:dyDescent="0.25">
      <c r="A1080" s="92"/>
      <c r="B1080" s="29"/>
      <c r="C1080" s="29"/>
      <c r="D1080" s="29"/>
      <c r="E1080" s="87"/>
      <c r="F1080" s="87"/>
      <c r="G1080" s="96"/>
      <c r="H1080" s="29"/>
      <c r="I1080" s="94"/>
      <c r="J1080" s="29"/>
      <c r="K1080" s="89"/>
      <c r="L1080" s="89"/>
    </row>
    <row r="1081" spans="1:12" hidden="1" x14ac:dyDescent="0.25">
      <c r="A1081" s="92"/>
      <c r="B1081" s="29"/>
      <c r="C1081" s="29"/>
      <c r="D1081" s="29"/>
      <c r="E1081" s="87"/>
      <c r="F1081" s="87"/>
      <c r="G1081" s="96"/>
      <c r="H1081" s="29"/>
      <c r="I1081" s="94"/>
      <c r="J1081" s="29"/>
      <c r="K1081" s="89"/>
      <c r="L1081" s="89"/>
    </row>
    <row r="1082" spans="1:12" hidden="1" x14ac:dyDescent="0.25">
      <c r="A1082" s="92"/>
      <c r="B1082" s="29"/>
      <c r="C1082" s="29"/>
      <c r="D1082" s="29"/>
      <c r="E1082" s="87"/>
      <c r="F1082" s="87"/>
      <c r="G1082" s="96"/>
      <c r="H1082" s="29"/>
      <c r="I1082" s="94"/>
      <c r="J1082" s="29"/>
      <c r="K1082" s="89"/>
      <c r="L1082" s="89"/>
    </row>
    <row r="1083" spans="1:12" hidden="1" x14ac:dyDescent="0.25">
      <c r="A1083" s="92"/>
      <c r="B1083" s="29"/>
      <c r="C1083" s="29"/>
      <c r="D1083" s="29"/>
      <c r="E1083" s="87"/>
      <c r="F1083" s="87"/>
      <c r="G1083" s="96"/>
      <c r="H1083" s="29"/>
      <c r="I1083" s="94"/>
      <c r="J1083" s="29"/>
      <c r="K1083" s="89"/>
      <c r="L1083" s="89"/>
    </row>
    <row r="1084" spans="1:12" hidden="1" x14ac:dyDescent="0.25">
      <c r="A1084" s="92"/>
      <c r="B1084" s="29"/>
      <c r="C1084" s="29"/>
      <c r="D1084" s="29"/>
      <c r="E1084" s="87"/>
      <c r="F1084" s="87"/>
      <c r="G1084" s="96"/>
      <c r="H1084" s="29"/>
      <c r="I1084" s="94"/>
      <c r="J1084" s="29"/>
      <c r="K1084" s="89"/>
      <c r="L1084" s="89"/>
    </row>
    <row r="1085" spans="1:12" hidden="1" x14ac:dyDescent="0.25">
      <c r="A1085" s="92"/>
      <c r="B1085" s="29"/>
      <c r="C1085" s="89"/>
      <c r="D1085" s="29"/>
      <c r="E1085" s="87"/>
      <c r="F1085" s="87"/>
      <c r="G1085" s="96"/>
      <c r="H1085" s="29"/>
      <c r="I1085" s="99"/>
      <c r="J1085" s="29"/>
      <c r="K1085" s="89"/>
      <c r="L1085" s="89"/>
    </row>
    <row r="1086" spans="1:12" hidden="1" x14ac:dyDescent="0.25">
      <c r="A1086" s="92"/>
      <c r="B1086" s="89"/>
      <c r="C1086" s="89"/>
      <c r="D1086" s="89"/>
      <c r="E1086" s="87"/>
      <c r="F1086" s="87"/>
      <c r="G1086" s="96"/>
      <c r="H1086" s="89"/>
      <c r="I1086" s="89"/>
      <c r="J1086" s="29"/>
      <c r="K1086" s="89"/>
      <c r="L1086" s="29"/>
    </row>
    <row r="1087" spans="1:12" hidden="1" x14ac:dyDescent="0.25">
      <c r="A1087" s="92"/>
      <c r="B1087" s="89"/>
      <c r="C1087" s="89"/>
      <c r="D1087" s="89"/>
      <c r="E1087" s="87"/>
      <c r="F1087" s="87"/>
      <c r="G1087" s="96"/>
      <c r="H1087" s="89"/>
      <c r="I1087" s="89"/>
      <c r="J1087" s="29"/>
      <c r="K1087" s="89"/>
      <c r="L1087" s="29"/>
    </row>
    <row r="1088" spans="1:12" hidden="1" x14ac:dyDescent="0.25">
      <c r="A1088" s="92"/>
      <c r="B1088" s="89"/>
      <c r="C1088" s="89"/>
      <c r="D1088" s="89"/>
      <c r="E1088" s="87"/>
      <c r="F1088" s="87"/>
      <c r="G1088" s="96"/>
      <c r="H1088" s="89"/>
      <c r="I1088" s="89"/>
      <c r="J1088" s="29"/>
      <c r="K1088" s="89"/>
      <c r="L1088" s="29"/>
    </row>
    <row r="1089" spans="1:12" hidden="1" x14ac:dyDescent="0.25">
      <c r="A1089" s="92"/>
      <c r="B1089" s="89"/>
      <c r="C1089" s="89"/>
      <c r="D1089" s="89"/>
      <c r="E1089" s="87"/>
      <c r="F1089" s="87"/>
      <c r="G1089" s="96"/>
      <c r="H1089" s="89"/>
      <c r="I1089" s="89"/>
      <c r="J1089" s="29"/>
      <c r="K1089" s="89"/>
      <c r="L1089" s="29"/>
    </row>
    <row r="1090" spans="1:12" hidden="1" x14ac:dyDescent="0.25">
      <c r="A1090" s="92"/>
      <c r="B1090" s="29"/>
      <c r="C1090" s="29"/>
      <c r="D1090" s="29"/>
      <c r="E1090" s="90"/>
      <c r="F1090" s="87"/>
      <c r="G1090" s="96"/>
      <c r="H1090" s="29"/>
      <c r="I1090" s="29"/>
      <c r="J1090" s="29"/>
      <c r="K1090" s="89"/>
      <c r="L1090" s="89"/>
    </row>
    <row r="1091" spans="1:12" hidden="1" x14ac:dyDescent="0.25">
      <c r="A1091" s="92"/>
      <c r="B1091" s="29"/>
      <c r="C1091" s="29"/>
      <c r="D1091" s="29"/>
      <c r="E1091" s="90"/>
      <c r="F1091" s="87"/>
      <c r="G1091" s="96"/>
      <c r="H1091" s="29"/>
      <c r="I1091" s="29"/>
      <c r="J1091" s="29"/>
      <c r="K1091" s="89"/>
      <c r="L1091" s="89"/>
    </row>
    <row r="1092" spans="1:12" hidden="1" x14ac:dyDescent="0.25">
      <c r="A1092" s="92"/>
      <c r="B1092" s="29"/>
      <c r="C1092" s="29"/>
      <c r="D1092" s="29"/>
      <c r="E1092" s="90"/>
      <c r="F1092" s="87"/>
      <c r="G1092" s="96"/>
      <c r="H1092" s="29"/>
      <c r="I1092" s="29"/>
      <c r="J1092" s="29"/>
      <c r="K1092" s="89"/>
      <c r="L1092" s="89"/>
    </row>
    <row r="1093" spans="1:12" s="77" customFormat="1" x14ac:dyDescent="0.25">
      <c r="A1093" s="85">
        <v>43185</v>
      </c>
      <c r="B1093" s="83" t="s">
        <v>109</v>
      </c>
      <c r="C1093" s="83" t="s">
        <v>58</v>
      </c>
      <c r="D1093" s="83" t="s">
        <v>225</v>
      </c>
      <c r="E1093" s="84">
        <v>20000</v>
      </c>
      <c r="F1093" s="84"/>
      <c r="G1093" s="96"/>
      <c r="H1093" s="83" t="s">
        <v>240</v>
      </c>
      <c r="I1093" s="83" t="s">
        <v>165</v>
      </c>
      <c r="J1093" s="83"/>
      <c r="K1093" s="79" t="s">
        <v>25</v>
      </c>
      <c r="L1093" s="79" t="s">
        <v>34</v>
      </c>
    </row>
    <row r="1094" spans="1:12" hidden="1" x14ac:dyDescent="0.25">
      <c r="A1094" s="92"/>
      <c r="B1094" s="29"/>
      <c r="C1094" s="29"/>
      <c r="D1094" s="29"/>
      <c r="E1094" s="87"/>
      <c r="F1094" s="87"/>
      <c r="G1094" s="96"/>
      <c r="H1094" s="29"/>
      <c r="I1094" s="29"/>
      <c r="J1094" s="29"/>
      <c r="K1094" s="89"/>
      <c r="L1094" s="89"/>
    </row>
    <row r="1095" spans="1:12" hidden="1" x14ac:dyDescent="0.25">
      <c r="A1095" s="92"/>
      <c r="B1095" s="29"/>
      <c r="C1095" s="29"/>
      <c r="D1095" s="29"/>
      <c r="E1095" s="87"/>
      <c r="F1095" s="87"/>
      <c r="G1095" s="96"/>
      <c r="H1095" s="29"/>
      <c r="I1095" s="29"/>
      <c r="J1095" s="29"/>
      <c r="K1095" s="89"/>
      <c r="L1095" s="89"/>
    </row>
    <row r="1096" spans="1:12" hidden="1" x14ac:dyDescent="0.25">
      <c r="A1096" s="92"/>
      <c r="B1096" s="29"/>
      <c r="C1096" s="29"/>
      <c r="D1096" s="29"/>
      <c r="E1096" s="87"/>
      <c r="F1096" s="87"/>
      <c r="G1096" s="96"/>
      <c r="H1096" s="29"/>
      <c r="I1096" s="29"/>
      <c r="J1096" s="29"/>
      <c r="K1096" s="89"/>
      <c r="L1096" s="89"/>
    </row>
    <row r="1097" spans="1:12" s="77" customFormat="1" hidden="1" x14ac:dyDescent="0.25">
      <c r="A1097" s="92"/>
      <c r="B1097" s="97"/>
      <c r="C1097" s="89"/>
      <c r="D1097" s="29"/>
      <c r="E1097" s="95"/>
      <c r="F1097" s="95"/>
      <c r="G1097" s="96"/>
      <c r="H1097" s="97"/>
      <c r="I1097" s="97"/>
      <c r="J1097" s="29"/>
      <c r="K1097" s="89"/>
      <c r="L1097" s="97"/>
    </row>
    <row r="1098" spans="1:12" hidden="1" x14ac:dyDescent="0.25">
      <c r="A1098" s="92"/>
      <c r="B1098" s="97"/>
      <c r="C1098" s="97"/>
      <c r="D1098" s="29"/>
      <c r="E1098" s="95"/>
      <c r="F1098" s="95"/>
      <c r="G1098" s="96"/>
      <c r="H1098" s="97"/>
      <c r="I1098" s="97"/>
      <c r="J1098" s="29"/>
      <c r="K1098" s="89"/>
      <c r="L1098" s="89"/>
    </row>
    <row r="1099" spans="1:12" hidden="1" x14ac:dyDescent="0.25">
      <c r="A1099" s="92"/>
      <c r="B1099" s="97"/>
      <c r="C1099" s="97"/>
      <c r="D1099" s="29"/>
      <c r="E1099" s="95"/>
      <c r="F1099" s="95"/>
      <c r="G1099" s="96"/>
      <c r="H1099" s="97"/>
      <c r="I1099" s="97"/>
      <c r="J1099" s="29"/>
      <c r="K1099" s="89"/>
      <c r="L1099" s="89"/>
    </row>
    <row r="1100" spans="1:12" hidden="1" x14ac:dyDescent="0.25">
      <c r="A1100" s="92"/>
      <c r="B1100" s="97"/>
      <c r="C1100" s="97"/>
      <c r="D1100" s="29"/>
      <c r="E1100" s="95"/>
      <c r="F1100" s="95"/>
      <c r="G1100" s="96"/>
      <c r="H1100" s="97"/>
      <c r="I1100" s="97"/>
      <c r="J1100" s="29"/>
      <c r="K1100" s="89"/>
      <c r="L1100" s="89"/>
    </row>
    <row r="1101" spans="1:12" hidden="1" x14ac:dyDescent="0.25">
      <c r="A1101" s="92"/>
      <c r="B1101" s="29"/>
      <c r="C1101" s="97"/>
      <c r="D1101" s="29"/>
      <c r="E1101" s="90"/>
      <c r="F1101" s="87"/>
      <c r="G1101" s="96"/>
      <c r="H1101" s="97"/>
      <c r="I1101" s="29"/>
      <c r="J1101" s="29"/>
      <c r="K1101" s="89"/>
      <c r="L1101" s="89"/>
    </row>
    <row r="1102" spans="1:12" hidden="1" x14ac:dyDescent="0.25">
      <c r="A1102" s="92"/>
      <c r="B1102" s="29"/>
      <c r="C1102" s="97"/>
      <c r="D1102" s="29"/>
      <c r="E1102" s="90"/>
      <c r="F1102" s="87"/>
      <c r="G1102" s="96"/>
      <c r="H1102" s="97"/>
      <c r="I1102" s="29"/>
      <c r="J1102" s="29"/>
      <c r="K1102" s="89"/>
      <c r="L1102" s="89"/>
    </row>
    <row r="1103" spans="1:12" x14ac:dyDescent="0.25">
      <c r="A1103" s="85">
        <v>43186</v>
      </c>
      <c r="B1103" s="83" t="s">
        <v>310</v>
      </c>
      <c r="C1103" s="83" t="s">
        <v>58</v>
      </c>
      <c r="D1103" s="83" t="s">
        <v>22</v>
      </c>
      <c r="E1103" s="84"/>
      <c r="F1103" s="84">
        <v>123200</v>
      </c>
      <c r="G1103" s="96"/>
      <c r="H1103" s="83" t="s">
        <v>109</v>
      </c>
      <c r="I1103" s="83">
        <v>10</v>
      </c>
      <c r="J1103" s="83"/>
      <c r="K1103" s="79" t="s">
        <v>25</v>
      </c>
      <c r="L1103" s="79" t="s">
        <v>34</v>
      </c>
    </row>
    <row r="1104" spans="1:12" hidden="1" x14ac:dyDescent="0.25">
      <c r="A1104" s="92"/>
      <c r="B1104" s="29"/>
      <c r="C1104" s="29"/>
      <c r="D1104" s="29"/>
      <c r="E1104" s="87"/>
      <c r="F1104" s="87"/>
      <c r="G1104" s="96"/>
      <c r="H1104" s="29"/>
      <c r="I1104" s="29"/>
      <c r="J1104" s="29"/>
      <c r="K1104" s="89"/>
      <c r="L1104" s="89"/>
    </row>
    <row r="1105" spans="1:12" hidden="1" x14ac:dyDescent="0.25">
      <c r="A1105" s="92"/>
      <c r="B1105" s="29"/>
      <c r="C1105" s="29"/>
      <c r="D1105" s="29"/>
      <c r="E1105" s="87"/>
      <c r="F1105" s="87"/>
      <c r="G1105" s="96"/>
      <c r="H1105" s="29"/>
      <c r="I1105" s="29"/>
      <c r="J1105" s="29"/>
      <c r="K1105" s="89"/>
      <c r="L1105" s="89"/>
    </row>
    <row r="1106" spans="1:12" hidden="1" x14ac:dyDescent="0.25">
      <c r="A1106" s="92"/>
      <c r="B1106" s="29"/>
      <c r="C1106" s="29"/>
      <c r="D1106" s="29"/>
      <c r="E1106" s="87"/>
      <c r="F1106" s="87"/>
      <c r="G1106" s="96"/>
      <c r="H1106" s="29"/>
      <c r="I1106" s="29"/>
      <c r="J1106" s="29"/>
      <c r="K1106" s="89"/>
      <c r="L1106" s="89"/>
    </row>
    <row r="1107" spans="1:12" hidden="1" x14ac:dyDescent="0.25">
      <c r="A1107" s="92"/>
      <c r="B1107" s="29"/>
      <c r="C1107" s="29"/>
      <c r="D1107" s="29"/>
      <c r="E1107" s="87"/>
      <c r="F1107" s="87"/>
      <c r="G1107" s="96"/>
      <c r="H1107" s="29"/>
      <c r="I1107" s="29"/>
      <c r="J1107" s="29"/>
      <c r="K1107" s="89"/>
      <c r="L1107" s="89"/>
    </row>
    <row r="1108" spans="1:12" x14ac:dyDescent="0.25">
      <c r="A1108" s="85">
        <v>43186</v>
      </c>
      <c r="B1108" s="83" t="s">
        <v>224</v>
      </c>
      <c r="C1108" s="83" t="s">
        <v>58</v>
      </c>
      <c r="D1108" s="83" t="s">
        <v>225</v>
      </c>
      <c r="E1108" s="84">
        <v>50000</v>
      </c>
      <c r="F1108" s="84"/>
      <c r="G1108" s="96"/>
      <c r="H1108" s="83" t="s">
        <v>109</v>
      </c>
      <c r="I1108" s="83">
        <v>12</v>
      </c>
      <c r="J1108" s="83"/>
      <c r="K1108" s="79" t="s">
        <v>25</v>
      </c>
      <c r="L1108" s="79" t="s">
        <v>34</v>
      </c>
    </row>
    <row r="1109" spans="1:12" x14ac:dyDescent="0.25">
      <c r="A1109" s="85">
        <v>43186</v>
      </c>
      <c r="B1109" s="83" t="s">
        <v>109</v>
      </c>
      <c r="C1109" s="83" t="s">
        <v>58</v>
      </c>
      <c r="D1109" s="83" t="s">
        <v>22</v>
      </c>
      <c r="E1109" s="84">
        <v>123200</v>
      </c>
      <c r="F1109" s="84"/>
      <c r="G1109" s="96"/>
      <c r="H1109" s="83" t="s">
        <v>310</v>
      </c>
      <c r="I1109" s="83" t="s">
        <v>99</v>
      </c>
      <c r="J1109" s="83"/>
      <c r="K1109" s="79" t="s">
        <v>25</v>
      </c>
      <c r="L1109" s="79" t="s">
        <v>34</v>
      </c>
    </row>
    <row r="1110" spans="1:12" hidden="1" x14ac:dyDescent="0.25">
      <c r="A1110" s="92"/>
      <c r="B1110" s="29"/>
      <c r="C1110" s="29"/>
      <c r="D1110" s="29"/>
      <c r="E1110" s="87"/>
      <c r="F1110" s="87"/>
      <c r="G1110" s="96"/>
      <c r="H1110" s="29"/>
      <c r="I1110" s="29"/>
      <c r="J1110" s="29"/>
      <c r="K1110" s="89"/>
      <c r="L1110" s="29"/>
    </row>
    <row r="1111" spans="1:12" hidden="1" x14ac:dyDescent="0.25">
      <c r="A1111" s="92"/>
      <c r="B1111" s="29"/>
      <c r="C1111" s="29"/>
      <c r="D1111" s="29"/>
      <c r="E1111" s="87"/>
      <c r="F1111" s="87"/>
      <c r="G1111" s="96"/>
      <c r="H1111" s="29"/>
      <c r="I1111" s="29"/>
      <c r="J1111" s="29"/>
      <c r="K1111" s="89"/>
      <c r="L1111" s="29"/>
    </row>
    <row r="1112" spans="1:12" hidden="1" x14ac:dyDescent="0.25">
      <c r="A1112" s="92"/>
      <c r="B1112" s="29"/>
      <c r="C1112" s="29"/>
      <c r="D1112" s="29"/>
      <c r="E1112" s="87"/>
      <c r="F1112" s="87"/>
      <c r="G1112" s="96"/>
      <c r="H1112" s="29"/>
      <c r="I1112" s="29"/>
      <c r="J1112" s="29"/>
      <c r="K1112" s="89"/>
      <c r="L1112" s="29"/>
    </row>
    <row r="1113" spans="1:12" hidden="1" x14ac:dyDescent="0.25">
      <c r="A1113" s="92"/>
      <c r="B1113" s="29"/>
      <c r="C1113" s="29"/>
      <c r="D1113" s="29"/>
      <c r="E1113" s="87"/>
      <c r="F1113" s="87"/>
      <c r="G1113" s="96"/>
      <c r="H1113" s="29"/>
      <c r="I1113" s="29"/>
      <c r="J1113" s="29"/>
      <c r="K1113" s="89"/>
      <c r="L1113" s="29"/>
    </row>
    <row r="1114" spans="1:12" hidden="1" x14ac:dyDescent="0.25">
      <c r="A1114" s="92"/>
      <c r="B1114" s="29"/>
      <c r="C1114" s="29"/>
      <c r="D1114" s="29"/>
      <c r="E1114" s="87"/>
      <c r="F1114" s="87"/>
      <c r="G1114" s="96"/>
      <c r="H1114" s="29"/>
      <c r="I1114" s="29"/>
      <c r="J1114" s="29"/>
      <c r="K1114" s="89"/>
      <c r="L1114" s="29"/>
    </row>
    <row r="1115" spans="1:12" hidden="1" x14ac:dyDescent="0.25">
      <c r="A1115" s="92"/>
      <c r="B1115" s="29"/>
      <c r="C1115" s="29"/>
      <c r="D1115" s="29"/>
      <c r="E1115" s="87"/>
      <c r="F1115" s="87"/>
      <c r="G1115" s="96"/>
      <c r="H1115" s="29"/>
      <c r="I1115" s="94"/>
      <c r="J1115" s="29"/>
      <c r="K1115" s="89"/>
      <c r="L1115" s="89"/>
    </row>
    <row r="1116" spans="1:12" hidden="1" x14ac:dyDescent="0.25">
      <c r="A1116" s="92"/>
      <c r="B1116" s="29"/>
      <c r="C1116" s="29"/>
      <c r="D1116" s="29"/>
      <c r="E1116" s="87"/>
      <c r="F1116" s="87"/>
      <c r="G1116" s="96"/>
      <c r="H1116" s="29"/>
      <c r="I1116" s="94"/>
      <c r="J1116" s="29"/>
      <c r="K1116" s="89"/>
      <c r="L1116" s="89"/>
    </row>
    <row r="1117" spans="1:12" hidden="1" x14ac:dyDescent="0.25">
      <c r="A1117" s="92"/>
      <c r="B1117" s="29"/>
      <c r="C1117" s="29"/>
      <c r="D1117" s="29"/>
      <c r="E1117" s="87"/>
      <c r="F1117" s="87"/>
      <c r="G1117" s="96"/>
      <c r="H1117" s="29"/>
      <c r="I1117" s="94"/>
      <c r="J1117" s="29"/>
      <c r="K1117" s="89"/>
      <c r="L1117" s="89"/>
    </row>
    <row r="1118" spans="1:12" hidden="1" x14ac:dyDescent="0.25">
      <c r="A1118" s="92"/>
      <c r="B1118" s="29"/>
      <c r="C1118" s="89"/>
      <c r="D1118" s="29"/>
      <c r="E1118" s="87"/>
      <c r="F1118" s="87"/>
      <c r="G1118" s="96"/>
      <c r="H1118" s="29"/>
      <c r="I1118" s="94"/>
      <c r="J1118" s="29"/>
      <c r="K1118" s="89"/>
      <c r="L1118" s="89"/>
    </row>
    <row r="1119" spans="1:12" hidden="1" x14ac:dyDescent="0.25">
      <c r="A1119" s="92"/>
      <c r="B1119" s="29"/>
      <c r="C1119" s="29"/>
      <c r="D1119" s="29"/>
      <c r="E1119" s="87"/>
      <c r="F1119" s="87"/>
      <c r="G1119" s="96"/>
      <c r="H1119" s="29"/>
      <c r="I1119" s="94"/>
      <c r="J1119" s="29"/>
      <c r="K1119" s="89"/>
      <c r="L1119" s="89"/>
    </row>
    <row r="1120" spans="1:12" hidden="1" x14ac:dyDescent="0.25">
      <c r="A1120" s="92"/>
      <c r="B1120" s="89"/>
      <c r="C1120" s="89"/>
      <c r="D1120" s="89"/>
      <c r="E1120" s="87"/>
      <c r="F1120" s="87"/>
      <c r="G1120" s="96"/>
      <c r="H1120" s="89"/>
      <c r="I1120" s="89"/>
      <c r="J1120" s="29"/>
      <c r="K1120" s="89"/>
      <c r="L1120" s="29"/>
    </row>
    <row r="1121" spans="1:12" hidden="1" x14ac:dyDescent="0.25">
      <c r="A1121" s="92"/>
      <c r="B1121" s="89"/>
      <c r="C1121" s="89"/>
      <c r="D1121" s="89"/>
      <c r="E1121" s="87"/>
      <c r="F1121" s="87"/>
      <c r="G1121" s="96"/>
      <c r="H1121" s="89"/>
      <c r="I1121" s="89"/>
      <c r="J1121" s="29"/>
      <c r="K1121" s="89"/>
      <c r="L1121" s="29"/>
    </row>
    <row r="1122" spans="1:12" hidden="1" x14ac:dyDescent="0.25">
      <c r="A1122" s="92"/>
      <c r="B1122" s="89"/>
      <c r="C1122" s="89"/>
      <c r="D1122" s="89"/>
      <c r="E1122" s="87"/>
      <c r="F1122" s="87"/>
      <c r="G1122" s="96"/>
      <c r="H1122" s="89"/>
      <c r="I1122" s="89"/>
      <c r="J1122" s="29"/>
      <c r="K1122" s="89"/>
      <c r="L1122" s="29"/>
    </row>
    <row r="1123" spans="1:12" hidden="1" x14ac:dyDescent="0.25">
      <c r="A1123" s="92"/>
      <c r="B1123" s="89"/>
      <c r="C1123" s="89"/>
      <c r="D1123" s="89"/>
      <c r="E1123" s="87"/>
      <c r="F1123" s="87"/>
      <c r="G1123" s="96"/>
      <c r="H1123" s="89"/>
      <c r="I1123" s="89"/>
      <c r="J1123" s="29"/>
      <c r="K1123" s="89"/>
      <c r="L1123" s="29"/>
    </row>
    <row r="1124" spans="1:12" hidden="1" x14ac:dyDescent="0.25">
      <c r="A1124" s="92"/>
      <c r="B1124" s="29"/>
      <c r="C1124" s="29"/>
      <c r="D1124" s="29"/>
      <c r="E1124" s="90"/>
      <c r="F1124" s="87"/>
      <c r="G1124" s="96"/>
      <c r="H1124" s="29"/>
      <c r="I1124" s="29"/>
      <c r="J1124" s="29"/>
      <c r="K1124" s="89"/>
      <c r="L1124" s="89"/>
    </row>
    <row r="1125" spans="1:12" hidden="1" x14ac:dyDescent="0.25">
      <c r="A1125" s="92"/>
      <c r="B1125" s="29"/>
      <c r="C1125" s="29"/>
      <c r="D1125" s="29"/>
      <c r="E1125" s="90"/>
      <c r="F1125" s="87"/>
      <c r="G1125" s="96"/>
      <c r="H1125" s="29"/>
      <c r="I1125" s="29"/>
      <c r="J1125" s="29"/>
      <c r="K1125" s="89"/>
      <c r="L1125" s="89"/>
    </row>
    <row r="1126" spans="1:12" hidden="1" x14ac:dyDescent="0.25">
      <c r="A1126" s="92"/>
      <c r="B1126" s="29"/>
      <c r="C1126" s="29"/>
      <c r="D1126" s="29"/>
      <c r="E1126" s="90"/>
      <c r="F1126" s="87"/>
      <c r="G1126" s="96"/>
      <c r="H1126" s="29"/>
      <c r="I1126" s="29"/>
      <c r="J1126" s="29"/>
      <c r="K1126" s="89"/>
      <c r="L1126" s="89"/>
    </row>
    <row r="1127" spans="1:12" hidden="1" x14ac:dyDescent="0.25">
      <c r="A1127" s="92"/>
      <c r="B1127" s="29"/>
      <c r="C1127" s="29"/>
      <c r="D1127" s="29"/>
      <c r="E1127" s="90"/>
      <c r="F1127" s="87"/>
      <c r="G1127" s="96"/>
      <c r="H1127" s="29"/>
      <c r="I1127" s="29"/>
      <c r="J1127" s="29"/>
      <c r="K1127" s="89"/>
      <c r="L1127" s="89"/>
    </row>
    <row r="1128" spans="1:12" hidden="1" x14ac:dyDescent="0.25">
      <c r="A1128" s="92"/>
      <c r="B1128" s="29"/>
      <c r="C1128" s="29"/>
      <c r="D1128" s="29"/>
      <c r="E1128" s="90"/>
      <c r="F1128" s="87"/>
      <c r="G1128" s="96"/>
      <c r="H1128" s="29"/>
      <c r="I1128" s="29"/>
      <c r="J1128" s="29"/>
      <c r="K1128" s="89"/>
      <c r="L1128" s="89"/>
    </row>
    <row r="1129" spans="1:12" hidden="1" x14ac:dyDescent="0.25">
      <c r="A1129" s="92"/>
      <c r="B1129" s="29"/>
      <c r="C1129" s="29"/>
      <c r="D1129" s="29"/>
      <c r="E1129" s="90"/>
      <c r="F1129" s="87"/>
      <c r="G1129" s="96"/>
      <c r="H1129" s="29"/>
      <c r="I1129" s="29"/>
      <c r="J1129" s="29"/>
      <c r="K1129" s="89"/>
      <c r="L1129" s="89"/>
    </row>
    <row r="1130" spans="1:12" hidden="1" x14ac:dyDescent="0.25">
      <c r="A1130" s="92"/>
      <c r="B1130" s="29"/>
      <c r="C1130" s="29"/>
      <c r="D1130" s="29"/>
      <c r="E1130" s="90"/>
      <c r="F1130" s="87"/>
      <c r="G1130" s="96"/>
      <c r="H1130" s="29"/>
      <c r="I1130" s="29"/>
      <c r="J1130" s="29"/>
      <c r="K1130" s="89"/>
      <c r="L1130" s="89"/>
    </row>
    <row r="1131" spans="1:12" hidden="1" x14ac:dyDescent="0.25">
      <c r="A1131" s="92"/>
      <c r="B1131" s="29"/>
      <c r="C1131" s="29"/>
      <c r="D1131" s="29"/>
      <c r="E1131" s="90"/>
      <c r="F1131" s="87"/>
      <c r="G1131" s="96"/>
      <c r="H1131" s="29"/>
      <c r="I1131" s="29"/>
      <c r="J1131" s="29"/>
      <c r="K1131" s="89"/>
      <c r="L1131" s="89"/>
    </row>
    <row r="1132" spans="1:12" hidden="1" x14ac:dyDescent="0.25">
      <c r="A1132" s="92"/>
      <c r="B1132" s="29"/>
      <c r="C1132" s="29"/>
      <c r="D1132" s="29"/>
      <c r="E1132" s="90"/>
      <c r="F1132" s="87"/>
      <c r="G1132" s="96"/>
      <c r="H1132" s="29"/>
      <c r="I1132" s="29"/>
      <c r="J1132" s="29"/>
      <c r="K1132" s="89"/>
      <c r="L1132" s="89"/>
    </row>
    <row r="1133" spans="1:12" hidden="1" x14ac:dyDescent="0.25">
      <c r="A1133" s="92"/>
      <c r="B1133" s="29"/>
      <c r="C1133" s="29"/>
      <c r="D1133" s="29"/>
      <c r="E1133" s="90"/>
      <c r="F1133" s="87"/>
      <c r="G1133" s="96"/>
      <c r="H1133" s="29"/>
      <c r="I1133" s="29"/>
      <c r="J1133" s="29"/>
      <c r="K1133" s="89"/>
      <c r="L1133" s="89"/>
    </row>
    <row r="1134" spans="1:12" hidden="1" x14ac:dyDescent="0.25">
      <c r="A1134" s="92"/>
      <c r="B1134" s="29"/>
      <c r="C1134" s="29"/>
      <c r="D1134" s="29"/>
      <c r="E1134" s="87"/>
      <c r="F1134" s="87"/>
      <c r="G1134" s="96"/>
      <c r="H1134" s="29"/>
      <c r="I1134" s="29"/>
      <c r="J1134" s="29"/>
      <c r="K1134" s="89"/>
      <c r="L1134" s="89"/>
    </row>
    <row r="1135" spans="1:12" hidden="1" x14ac:dyDescent="0.25">
      <c r="A1135" s="92"/>
      <c r="B1135" s="29"/>
      <c r="C1135" s="29"/>
      <c r="D1135" s="29"/>
      <c r="E1135" s="87"/>
      <c r="F1135" s="87"/>
      <c r="G1135" s="96"/>
      <c r="H1135" s="29"/>
      <c r="I1135" s="29"/>
      <c r="J1135" s="29"/>
      <c r="K1135" s="89"/>
      <c r="L1135" s="89"/>
    </row>
    <row r="1136" spans="1:12" hidden="1" x14ac:dyDescent="0.25">
      <c r="A1136" s="92"/>
      <c r="B1136" s="29"/>
      <c r="C1136" s="29"/>
      <c r="D1136" s="29"/>
      <c r="E1136" s="87"/>
      <c r="F1136" s="87"/>
      <c r="G1136" s="96"/>
      <c r="H1136" s="29"/>
      <c r="I1136" s="29"/>
      <c r="J1136" s="29"/>
      <c r="K1136" s="89"/>
      <c r="L1136" s="89"/>
    </row>
    <row r="1137" spans="1:12" hidden="1" x14ac:dyDescent="0.25">
      <c r="A1137" s="92"/>
      <c r="B1137" s="29"/>
      <c r="C1137" s="29"/>
      <c r="D1137" s="29"/>
      <c r="E1137" s="87"/>
      <c r="F1137" s="87"/>
      <c r="G1137" s="96"/>
      <c r="H1137" s="29"/>
      <c r="I1137" s="29"/>
      <c r="J1137" s="29"/>
      <c r="K1137" s="89"/>
      <c r="L1137" s="89"/>
    </row>
    <row r="1138" spans="1:12" x14ac:dyDescent="0.25">
      <c r="A1138" s="85">
        <v>43186</v>
      </c>
      <c r="B1138" s="81" t="s">
        <v>109</v>
      </c>
      <c r="C1138" s="81" t="s">
        <v>58</v>
      </c>
      <c r="D1138" s="83" t="s">
        <v>225</v>
      </c>
      <c r="E1138" s="91"/>
      <c r="F1138" s="91">
        <v>50000</v>
      </c>
      <c r="G1138" s="96"/>
      <c r="H1138" s="81" t="s">
        <v>224</v>
      </c>
      <c r="I1138" s="81" t="s">
        <v>99</v>
      </c>
      <c r="J1138" s="81"/>
      <c r="K1138" s="79" t="s">
        <v>25</v>
      </c>
      <c r="L1138" s="79" t="s">
        <v>34</v>
      </c>
    </row>
    <row r="1139" spans="1:12" hidden="1" x14ac:dyDescent="0.25">
      <c r="A1139" s="92"/>
      <c r="B1139" s="29"/>
      <c r="C1139" s="29"/>
      <c r="D1139" s="29"/>
      <c r="E1139" s="87"/>
      <c r="F1139" s="87"/>
      <c r="G1139" s="96"/>
      <c r="H1139" s="29"/>
      <c r="I1139" s="29"/>
      <c r="J1139" s="29"/>
      <c r="K1139" s="89"/>
      <c r="L1139" s="89"/>
    </row>
    <row r="1140" spans="1:12" x14ac:dyDescent="0.25">
      <c r="A1140" s="85">
        <v>43187</v>
      </c>
      <c r="B1140" s="83" t="s">
        <v>244</v>
      </c>
      <c r="C1140" s="83" t="s">
        <v>58</v>
      </c>
      <c r="D1140" s="83" t="s">
        <v>22</v>
      </c>
      <c r="E1140" s="84"/>
      <c r="F1140" s="84">
        <v>10000</v>
      </c>
      <c r="G1140" s="96"/>
      <c r="H1140" s="83" t="s">
        <v>109</v>
      </c>
      <c r="I1140" s="83">
        <v>13</v>
      </c>
      <c r="J1140" s="83"/>
      <c r="K1140" s="79" t="s">
        <v>25</v>
      </c>
      <c r="L1140" s="79" t="s">
        <v>34</v>
      </c>
    </row>
    <row r="1141" spans="1:12" x14ac:dyDescent="0.25">
      <c r="A1141" s="85">
        <v>43187</v>
      </c>
      <c r="B1141" s="83" t="s">
        <v>228</v>
      </c>
      <c r="C1141" s="83" t="s">
        <v>58</v>
      </c>
      <c r="D1141" s="83" t="s">
        <v>225</v>
      </c>
      <c r="E1141" s="84"/>
      <c r="F1141" s="84">
        <v>50000</v>
      </c>
      <c r="G1141" s="96"/>
      <c r="H1141" s="83" t="s">
        <v>109</v>
      </c>
      <c r="I1141" s="83">
        <v>14</v>
      </c>
      <c r="J1141" s="83"/>
      <c r="K1141" s="79" t="s">
        <v>25</v>
      </c>
      <c r="L1141" s="79" t="s">
        <v>34</v>
      </c>
    </row>
    <row r="1142" spans="1:12" x14ac:dyDescent="0.25">
      <c r="A1142" s="85">
        <v>43187</v>
      </c>
      <c r="B1142" s="83" t="s">
        <v>314</v>
      </c>
      <c r="C1142" s="83" t="s">
        <v>58</v>
      </c>
      <c r="D1142" s="83" t="s">
        <v>225</v>
      </c>
      <c r="E1142" s="84"/>
      <c r="F1142" s="84">
        <v>20000</v>
      </c>
      <c r="G1142" s="96"/>
      <c r="H1142" s="83" t="s">
        <v>109</v>
      </c>
      <c r="I1142" s="83">
        <v>15</v>
      </c>
      <c r="J1142" s="83"/>
      <c r="K1142" s="79" t="s">
        <v>25</v>
      </c>
      <c r="L1142" s="79" t="s">
        <v>34</v>
      </c>
    </row>
    <row r="1143" spans="1:12" hidden="1" x14ac:dyDescent="0.25">
      <c r="A1143" s="92"/>
      <c r="B1143" s="29"/>
      <c r="C1143" s="29"/>
      <c r="D1143" s="29"/>
      <c r="E1143" s="87"/>
      <c r="F1143" s="87"/>
      <c r="G1143" s="96"/>
      <c r="H1143" s="29"/>
      <c r="I1143" s="29"/>
      <c r="J1143" s="29"/>
      <c r="K1143" s="89"/>
      <c r="L1143" s="29"/>
    </row>
    <row r="1144" spans="1:12" hidden="1" x14ac:dyDescent="0.25">
      <c r="A1144" s="92"/>
      <c r="B1144" s="29"/>
      <c r="C1144" s="29"/>
      <c r="D1144" s="29"/>
      <c r="E1144" s="87"/>
      <c r="F1144" s="87"/>
      <c r="G1144" s="96"/>
      <c r="H1144" s="29"/>
      <c r="I1144" s="29"/>
      <c r="J1144" s="29"/>
      <c r="K1144" s="89"/>
      <c r="L1144" s="29"/>
    </row>
    <row r="1145" spans="1:12" hidden="1" x14ac:dyDescent="0.25">
      <c r="A1145" s="92"/>
      <c r="B1145" s="29"/>
      <c r="C1145" s="29"/>
      <c r="D1145" s="29"/>
      <c r="E1145" s="87"/>
      <c r="F1145" s="87"/>
      <c r="G1145" s="96"/>
      <c r="H1145" s="29"/>
      <c r="I1145" s="29"/>
      <c r="J1145" s="29"/>
      <c r="K1145" s="89"/>
      <c r="L1145" s="29"/>
    </row>
    <row r="1146" spans="1:12" s="77" customFormat="1" hidden="1" x14ac:dyDescent="0.25">
      <c r="A1146" s="92"/>
      <c r="B1146" s="29"/>
      <c r="C1146" s="29"/>
      <c r="D1146" s="29"/>
      <c r="E1146" s="87"/>
      <c r="F1146" s="87"/>
      <c r="G1146" s="96"/>
      <c r="H1146" s="29"/>
      <c r="I1146" s="29"/>
      <c r="J1146" s="29"/>
      <c r="K1146" s="89"/>
      <c r="L1146" s="29"/>
    </row>
    <row r="1147" spans="1:12" hidden="1" x14ac:dyDescent="0.25">
      <c r="A1147" s="92"/>
      <c r="B1147" s="29"/>
      <c r="C1147" s="29"/>
      <c r="D1147" s="29"/>
      <c r="E1147" s="87"/>
      <c r="F1147" s="87"/>
      <c r="G1147" s="96"/>
      <c r="H1147" s="29"/>
      <c r="I1147" s="29"/>
      <c r="J1147" s="29"/>
      <c r="K1147" s="89"/>
      <c r="L1147" s="29"/>
    </row>
    <row r="1148" spans="1:12" x14ac:dyDescent="0.25">
      <c r="A1148" s="85">
        <v>43187</v>
      </c>
      <c r="B1148" s="83" t="s">
        <v>423</v>
      </c>
      <c r="C1148" s="83" t="s">
        <v>58</v>
      </c>
      <c r="D1148" s="83" t="s">
        <v>22</v>
      </c>
      <c r="E1148" s="84">
        <v>10000</v>
      </c>
      <c r="F1148" s="84"/>
      <c r="G1148" s="96"/>
      <c r="H1148" s="83" t="s">
        <v>244</v>
      </c>
      <c r="I1148" s="83" t="s">
        <v>424</v>
      </c>
      <c r="J1148" s="83"/>
      <c r="K1148" s="79" t="s">
        <v>25</v>
      </c>
      <c r="L1148" s="79" t="s">
        <v>34</v>
      </c>
    </row>
    <row r="1149" spans="1:12" hidden="1" x14ac:dyDescent="0.25">
      <c r="A1149" s="92"/>
      <c r="B1149" s="29"/>
      <c r="C1149" s="29"/>
      <c r="D1149" s="29"/>
      <c r="E1149" s="87"/>
      <c r="F1149" s="87"/>
      <c r="G1149" s="96"/>
      <c r="H1149" s="29"/>
      <c r="I1149" s="29"/>
      <c r="J1149" s="29"/>
      <c r="K1149" s="89"/>
      <c r="L1149" s="29"/>
    </row>
    <row r="1150" spans="1:12" hidden="1" x14ac:dyDescent="0.25">
      <c r="A1150" s="92"/>
      <c r="B1150" s="29"/>
      <c r="C1150" s="29"/>
      <c r="D1150" s="29"/>
      <c r="E1150" s="87"/>
      <c r="F1150" s="87"/>
      <c r="G1150" s="96"/>
      <c r="H1150" s="29"/>
      <c r="I1150" s="29"/>
      <c r="J1150" s="29"/>
      <c r="K1150" s="89"/>
      <c r="L1150" s="29"/>
    </row>
    <row r="1151" spans="1:12" hidden="1" x14ac:dyDescent="0.25">
      <c r="A1151" s="92"/>
      <c r="B1151" s="29"/>
      <c r="C1151" s="29"/>
      <c r="D1151" s="29"/>
      <c r="E1151" s="87"/>
      <c r="F1151" s="87"/>
      <c r="G1151" s="96"/>
      <c r="H1151" s="29"/>
      <c r="I1151" s="29"/>
      <c r="J1151" s="29"/>
      <c r="K1151" s="89"/>
      <c r="L1151" s="29"/>
    </row>
    <row r="1152" spans="1:12" hidden="1" x14ac:dyDescent="0.25">
      <c r="A1152" s="92"/>
      <c r="B1152" s="29"/>
      <c r="C1152" s="29"/>
      <c r="D1152" s="29"/>
      <c r="E1152" s="87"/>
      <c r="F1152" s="87"/>
      <c r="G1152" s="96"/>
      <c r="H1152" s="29"/>
      <c r="I1152" s="29"/>
      <c r="J1152" s="29"/>
      <c r="K1152" s="89"/>
      <c r="L1152" s="29"/>
    </row>
    <row r="1153" spans="1:12" hidden="1" x14ac:dyDescent="0.25">
      <c r="A1153" s="92"/>
      <c r="B1153" s="29"/>
      <c r="C1153" s="29"/>
      <c r="D1153" s="29"/>
      <c r="E1153" s="87"/>
      <c r="F1153" s="87"/>
      <c r="G1153" s="96"/>
      <c r="H1153" s="29"/>
      <c r="I1153" s="29"/>
      <c r="J1153" s="29"/>
      <c r="K1153" s="89"/>
      <c r="L1153" s="29"/>
    </row>
    <row r="1154" spans="1:12" s="77" customFormat="1" x14ac:dyDescent="0.25">
      <c r="A1154" s="85">
        <v>43187</v>
      </c>
      <c r="B1154" s="83" t="s">
        <v>109</v>
      </c>
      <c r="C1154" s="83" t="s">
        <v>58</v>
      </c>
      <c r="D1154" s="83" t="s">
        <v>219</v>
      </c>
      <c r="E1154" s="84">
        <v>50000</v>
      </c>
      <c r="F1154" s="86"/>
      <c r="G1154" s="96"/>
      <c r="H1154" s="83" t="s">
        <v>228</v>
      </c>
      <c r="I1154" s="83" t="s">
        <v>165</v>
      </c>
      <c r="J1154" s="83"/>
      <c r="K1154" s="79" t="s">
        <v>25</v>
      </c>
      <c r="L1154" s="79" t="s">
        <v>34</v>
      </c>
    </row>
    <row r="1155" spans="1:12" x14ac:dyDescent="0.25">
      <c r="A1155" s="85">
        <v>43187</v>
      </c>
      <c r="B1155" s="83" t="s">
        <v>109</v>
      </c>
      <c r="C1155" s="83" t="s">
        <v>58</v>
      </c>
      <c r="D1155" s="83" t="s">
        <v>219</v>
      </c>
      <c r="E1155" s="84">
        <v>20000</v>
      </c>
      <c r="F1155" s="86"/>
      <c r="G1155" s="96"/>
      <c r="H1155" s="83" t="s">
        <v>228</v>
      </c>
      <c r="I1155" s="83" t="s">
        <v>165</v>
      </c>
      <c r="J1155" s="83"/>
      <c r="K1155" s="79" t="s">
        <v>25</v>
      </c>
      <c r="L1155" s="79" t="s">
        <v>34</v>
      </c>
    </row>
    <row r="1156" spans="1:12" hidden="1" x14ac:dyDescent="0.25">
      <c r="A1156" s="92"/>
      <c r="B1156" s="29"/>
      <c r="C1156" s="29"/>
      <c r="D1156" s="29"/>
      <c r="E1156" s="87"/>
      <c r="F1156" s="88"/>
      <c r="G1156" s="96"/>
      <c r="H1156" s="29"/>
      <c r="I1156" s="29"/>
      <c r="J1156" s="29"/>
      <c r="K1156" s="89"/>
      <c r="L1156" s="29"/>
    </row>
    <row r="1157" spans="1:12" hidden="1" x14ac:dyDescent="0.25">
      <c r="A1157" s="92"/>
      <c r="B1157" s="29"/>
      <c r="C1157" s="29"/>
      <c r="D1157" s="29"/>
      <c r="E1157" s="87"/>
      <c r="F1157" s="88"/>
      <c r="G1157" s="96"/>
      <c r="H1157" s="29"/>
      <c r="I1157" s="29"/>
      <c r="J1157" s="29"/>
      <c r="K1157" s="89"/>
      <c r="L1157" s="29"/>
    </row>
    <row r="1158" spans="1:12" hidden="1" x14ac:dyDescent="0.25">
      <c r="A1158" s="92"/>
      <c r="B1158" s="29"/>
      <c r="C1158" s="29"/>
      <c r="D1158" s="29"/>
      <c r="E1158" s="90"/>
      <c r="F1158" s="87"/>
      <c r="G1158" s="96"/>
      <c r="H1158" s="29"/>
      <c r="I1158" s="29"/>
      <c r="J1158" s="29"/>
      <c r="K1158" s="89"/>
      <c r="L1158" s="89"/>
    </row>
    <row r="1159" spans="1:12" hidden="1" x14ac:dyDescent="0.25">
      <c r="A1159" s="92"/>
      <c r="B1159" s="29"/>
      <c r="C1159" s="29"/>
      <c r="D1159" s="29"/>
      <c r="E1159" s="90"/>
      <c r="F1159" s="87"/>
      <c r="G1159" s="96"/>
      <c r="H1159" s="29"/>
      <c r="I1159" s="29"/>
      <c r="J1159" s="29"/>
      <c r="K1159" s="89"/>
      <c r="L1159" s="89"/>
    </row>
    <row r="1160" spans="1:12" hidden="1" x14ac:dyDescent="0.25">
      <c r="A1160" s="92"/>
      <c r="B1160" s="29"/>
      <c r="C1160" s="29"/>
      <c r="D1160" s="29"/>
      <c r="E1160" s="90"/>
      <c r="F1160" s="87"/>
      <c r="G1160" s="96"/>
      <c r="H1160" s="29"/>
      <c r="I1160" s="29"/>
      <c r="J1160" s="29"/>
      <c r="K1160" s="89"/>
      <c r="L1160" s="89"/>
    </row>
    <row r="1161" spans="1:12" hidden="1" x14ac:dyDescent="0.25">
      <c r="A1161" s="92"/>
      <c r="B1161" s="29"/>
      <c r="C1161" s="29"/>
      <c r="D1161" s="29"/>
      <c r="E1161" s="90"/>
      <c r="F1161" s="87"/>
      <c r="G1161" s="96"/>
      <c r="H1161" s="29"/>
      <c r="I1161" s="29"/>
      <c r="J1161" s="29"/>
      <c r="K1161" s="89"/>
      <c r="L1161" s="89"/>
    </row>
    <row r="1162" spans="1:12" hidden="1" x14ac:dyDescent="0.25">
      <c r="A1162" s="92"/>
      <c r="B1162" s="29"/>
      <c r="C1162" s="29"/>
      <c r="D1162" s="29"/>
      <c r="E1162" s="90"/>
      <c r="F1162" s="87"/>
      <c r="G1162" s="96"/>
      <c r="H1162" s="29"/>
      <c r="I1162" s="29"/>
      <c r="J1162" s="29"/>
      <c r="K1162" s="89"/>
      <c r="L1162" s="89"/>
    </row>
    <row r="1163" spans="1:12" hidden="1" x14ac:dyDescent="0.25">
      <c r="A1163" s="92"/>
      <c r="B1163" s="29"/>
      <c r="C1163" s="29"/>
      <c r="D1163" s="29"/>
      <c r="E1163" s="90"/>
      <c r="F1163" s="87"/>
      <c r="G1163" s="96"/>
      <c r="H1163" s="29"/>
      <c r="I1163" s="29"/>
      <c r="J1163" s="29"/>
      <c r="K1163" s="89"/>
      <c r="L1163" s="89"/>
    </row>
    <row r="1164" spans="1:12" hidden="1" x14ac:dyDescent="0.25">
      <c r="A1164" s="92"/>
      <c r="B1164" s="29"/>
      <c r="C1164" s="29"/>
      <c r="D1164" s="29"/>
      <c r="E1164" s="87"/>
      <c r="F1164" s="87"/>
      <c r="G1164" s="96"/>
      <c r="H1164" s="29"/>
      <c r="I1164" s="29"/>
      <c r="J1164" s="29"/>
      <c r="K1164" s="89"/>
      <c r="L1164" s="89"/>
    </row>
    <row r="1165" spans="1:12" hidden="1" x14ac:dyDescent="0.25">
      <c r="A1165" s="92"/>
      <c r="B1165" s="29"/>
      <c r="C1165" s="29"/>
      <c r="D1165" s="29"/>
      <c r="E1165" s="87"/>
      <c r="F1165" s="87"/>
      <c r="G1165" s="96"/>
      <c r="H1165" s="29"/>
      <c r="I1165" s="29"/>
      <c r="J1165" s="29"/>
      <c r="K1165" s="89"/>
      <c r="L1165" s="89"/>
    </row>
    <row r="1166" spans="1:12" hidden="1" x14ac:dyDescent="0.25">
      <c r="A1166" s="92"/>
      <c r="B1166" s="29"/>
      <c r="C1166" s="29"/>
      <c r="D1166" s="29"/>
      <c r="E1166" s="87"/>
      <c r="F1166" s="87"/>
      <c r="G1166" s="96"/>
      <c r="H1166" s="29"/>
      <c r="I1166" s="29"/>
      <c r="J1166" s="29"/>
      <c r="K1166" s="89"/>
      <c r="L1166" s="89"/>
    </row>
    <row r="1167" spans="1:12" hidden="1" x14ac:dyDescent="0.25">
      <c r="A1167" s="92"/>
      <c r="B1167" s="29"/>
      <c r="C1167" s="29"/>
      <c r="D1167" s="29"/>
      <c r="E1167" s="87"/>
      <c r="F1167" s="87"/>
      <c r="G1167" s="96"/>
      <c r="H1167" s="29"/>
      <c r="I1167" s="29"/>
      <c r="J1167" s="29"/>
      <c r="K1167" s="89"/>
      <c r="L1167" s="89"/>
    </row>
    <row r="1168" spans="1:12" s="77" customFormat="1" hidden="1" x14ac:dyDescent="0.25">
      <c r="A1168" s="92"/>
      <c r="B1168" s="29"/>
      <c r="C1168" s="29"/>
      <c r="D1168" s="29"/>
      <c r="E1168" s="87"/>
      <c r="F1168" s="87"/>
      <c r="G1168" s="96"/>
      <c r="H1168" s="29"/>
      <c r="I1168" s="29"/>
      <c r="J1168" s="29"/>
      <c r="K1168" s="89"/>
      <c r="L1168" s="89"/>
    </row>
    <row r="1169" spans="1:12" hidden="1" x14ac:dyDescent="0.25">
      <c r="A1169" s="92"/>
      <c r="B1169" s="29"/>
      <c r="C1169" s="29"/>
      <c r="D1169" s="29"/>
      <c r="E1169" s="87"/>
      <c r="F1169" s="87"/>
      <c r="G1169" s="96"/>
      <c r="H1169" s="29"/>
      <c r="I1169" s="29"/>
      <c r="J1169" s="29"/>
      <c r="K1169" s="89"/>
      <c r="L1169" s="29"/>
    </row>
    <row r="1170" spans="1:12" hidden="1" x14ac:dyDescent="0.25">
      <c r="A1170" s="92"/>
      <c r="B1170" s="29"/>
      <c r="C1170" s="29"/>
      <c r="D1170" s="29"/>
      <c r="E1170" s="87"/>
      <c r="F1170" s="87"/>
      <c r="G1170" s="96"/>
      <c r="H1170" s="29"/>
      <c r="I1170" s="29"/>
      <c r="J1170" s="29"/>
      <c r="K1170" s="89"/>
      <c r="L1170" s="29"/>
    </row>
    <row r="1171" spans="1:12" hidden="1" x14ac:dyDescent="0.25">
      <c r="A1171" s="92"/>
      <c r="B1171" s="29"/>
      <c r="C1171" s="29"/>
      <c r="D1171" s="29"/>
      <c r="E1171" s="87"/>
      <c r="F1171" s="87"/>
      <c r="G1171" s="96"/>
      <c r="H1171" s="29"/>
      <c r="I1171" s="29"/>
      <c r="J1171" s="29"/>
      <c r="K1171" s="89"/>
      <c r="L1171" s="29"/>
    </row>
    <row r="1172" spans="1:12" hidden="1" x14ac:dyDescent="0.25">
      <c r="A1172" s="92"/>
      <c r="B1172" s="29"/>
      <c r="C1172" s="29"/>
      <c r="D1172" s="29"/>
      <c r="E1172" s="87"/>
      <c r="F1172" s="87"/>
      <c r="G1172" s="96"/>
      <c r="H1172" s="29"/>
      <c r="I1172" s="29"/>
      <c r="J1172" s="29"/>
      <c r="K1172" s="89"/>
      <c r="L1172" s="29"/>
    </row>
    <row r="1173" spans="1:12" hidden="1" x14ac:dyDescent="0.25">
      <c r="A1173" s="92"/>
      <c r="B1173" s="29"/>
      <c r="C1173" s="29"/>
      <c r="D1173" s="29"/>
      <c r="E1173" s="87"/>
      <c r="F1173" s="87"/>
      <c r="G1173" s="96"/>
      <c r="H1173" s="29"/>
      <c r="I1173" s="100"/>
      <c r="J1173" s="29"/>
      <c r="K1173" s="89"/>
      <c r="L1173" s="29"/>
    </row>
    <row r="1174" spans="1:12" hidden="1" x14ac:dyDescent="0.25">
      <c r="A1174" s="92"/>
      <c r="B1174" s="89"/>
      <c r="C1174" s="89"/>
      <c r="D1174" s="89"/>
      <c r="E1174" s="88"/>
      <c r="F1174" s="88"/>
      <c r="G1174" s="96"/>
      <c r="H1174" s="89"/>
      <c r="I1174" s="29"/>
      <c r="J1174" s="29"/>
      <c r="K1174" s="89"/>
      <c r="L1174" s="29"/>
    </row>
    <row r="1175" spans="1:12" hidden="1" x14ac:dyDescent="0.25">
      <c r="A1175" s="92"/>
      <c r="B1175" s="29"/>
      <c r="C1175" s="29"/>
      <c r="D1175" s="29"/>
      <c r="E1175" s="87"/>
      <c r="F1175" s="87"/>
      <c r="G1175" s="96"/>
      <c r="H1175" s="29"/>
      <c r="I1175" s="29"/>
      <c r="J1175" s="29"/>
      <c r="K1175" s="89"/>
      <c r="L1175" s="29"/>
    </row>
    <row r="1176" spans="1:12" hidden="1" x14ac:dyDescent="0.25">
      <c r="A1176" s="92"/>
      <c r="B1176" s="29"/>
      <c r="C1176" s="29"/>
      <c r="D1176" s="29"/>
      <c r="E1176" s="87"/>
      <c r="F1176" s="87"/>
      <c r="G1176" s="96"/>
      <c r="H1176" s="29"/>
      <c r="I1176" s="29"/>
      <c r="J1176" s="29"/>
      <c r="K1176" s="89"/>
      <c r="L1176" s="29"/>
    </row>
    <row r="1177" spans="1:12" hidden="1" x14ac:dyDescent="0.25">
      <c r="A1177" s="92"/>
      <c r="B1177" s="29"/>
      <c r="C1177" s="29"/>
      <c r="D1177" s="29"/>
      <c r="E1177" s="87"/>
      <c r="F1177" s="87"/>
      <c r="G1177" s="96"/>
      <c r="H1177" s="29"/>
      <c r="I1177" s="29"/>
      <c r="J1177" s="29"/>
      <c r="K1177" s="89"/>
      <c r="L1177" s="29"/>
    </row>
    <row r="1178" spans="1:12" hidden="1" x14ac:dyDescent="0.25">
      <c r="A1178" s="92"/>
      <c r="B1178" s="29"/>
      <c r="C1178" s="29"/>
      <c r="D1178" s="29"/>
      <c r="E1178" s="87"/>
      <c r="F1178" s="87"/>
      <c r="G1178" s="96"/>
      <c r="H1178" s="29"/>
      <c r="I1178" s="29"/>
      <c r="J1178" s="29"/>
      <c r="K1178" s="89"/>
      <c r="L1178" s="29"/>
    </row>
    <row r="1179" spans="1:12" hidden="1" x14ac:dyDescent="0.25">
      <c r="A1179" s="92"/>
      <c r="B1179" s="29"/>
      <c r="C1179" s="29"/>
      <c r="D1179" s="29"/>
      <c r="E1179" s="87"/>
      <c r="F1179" s="87"/>
      <c r="G1179" s="96"/>
      <c r="H1179" s="29"/>
      <c r="I1179" s="29"/>
      <c r="J1179" s="29"/>
      <c r="K1179" s="89"/>
      <c r="L1179" s="29"/>
    </row>
    <row r="1180" spans="1:12" x14ac:dyDescent="0.25">
      <c r="A1180" s="85">
        <v>43188</v>
      </c>
      <c r="B1180" s="83" t="s">
        <v>109</v>
      </c>
      <c r="C1180" s="83" t="s">
        <v>58</v>
      </c>
      <c r="D1180" s="83" t="s">
        <v>225</v>
      </c>
      <c r="E1180" s="84">
        <v>30000</v>
      </c>
      <c r="F1180" s="84"/>
      <c r="G1180" s="96"/>
      <c r="H1180" s="83" t="s">
        <v>231</v>
      </c>
      <c r="I1180" s="80" t="s">
        <v>424</v>
      </c>
      <c r="J1180" s="83"/>
      <c r="K1180" s="79" t="s">
        <v>25</v>
      </c>
      <c r="L1180" s="79" t="s">
        <v>34</v>
      </c>
    </row>
    <row r="1181" spans="1:12" hidden="1" x14ac:dyDescent="0.25">
      <c r="A1181" s="92"/>
      <c r="B1181" s="29"/>
      <c r="C1181" s="29"/>
      <c r="D1181" s="29"/>
      <c r="E1181" s="90"/>
      <c r="F1181" s="87"/>
      <c r="G1181" s="96"/>
      <c r="H1181" s="29"/>
      <c r="I1181" s="29"/>
      <c r="J1181" s="29"/>
      <c r="K1181" s="89"/>
      <c r="L1181" s="89"/>
    </row>
    <row r="1182" spans="1:12" hidden="1" x14ac:dyDescent="0.25">
      <c r="A1182" s="92"/>
      <c r="B1182" s="29"/>
      <c r="C1182" s="29"/>
      <c r="D1182" s="29"/>
      <c r="E1182" s="90"/>
      <c r="F1182" s="87"/>
      <c r="G1182" s="96"/>
      <c r="H1182" s="29"/>
      <c r="I1182" s="29"/>
      <c r="J1182" s="29"/>
      <c r="K1182" s="89"/>
      <c r="L1182" s="89"/>
    </row>
    <row r="1183" spans="1:12" hidden="1" x14ac:dyDescent="0.25">
      <c r="A1183" s="92"/>
      <c r="B1183" s="29"/>
      <c r="C1183" s="29"/>
      <c r="D1183" s="29"/>
      <c r="E1183" s="90"/>
      <c r="F1183" s="87"/>
      <c r="G1183" s="96"/>
      <c r="H1183" s="29"/>
      <c r="I1183" s="29"/>
      <c r="J1183" s="29"/>
      <c r="K1183" s="89"/>
      <c r="L1183" s="89"/>
    </row>
    <row r="1184" spans="1:12" s="77" customFormat="1" hidden="1" x14ac:dyDescent="0.25">
      <c r="A1184" s="92"/>
      <c r="B1184" s="29"/>
      <c r="C1184" s="29"/>
      <c r="D1184" s="29"/>
      <c r="E1184" s="90"/>
      <c r="F1184" s="87"/>
      <c r="G1184" s="96"/>
      <c r="H1184" s="29"/>
      <c r="I1184" s="29"/>
      <c r="J1184" s="29"/>
      <c r="K1184" s="89"/>
      <c r="L1184" s="89"/>
    </row>
    <row r="1185" spans="1:12" hidden="1" x14ac:dyDescent="0.25">
      <c r="A1185" s="92"/>
      <c r="B1185" s="29"/>
      <c r="C1185" s="29"/>
      <c r="D1185" s="29"/>
      <c r="E1185" s="90"/>
      <c r="F1185" s="87"/>
      <c r="G1185" s="96"/>
      <c r="H1185" s="29"/>
      <c r="I1185" s="29"/>
      <c r="J1185" s="29"/>
      <c r="K1185" s="89"/>
      <c r="L1185" s="89"/>
    </row>
    <row r="1186" spans="1:12" hidden="1" x14ac:dyDescent="0.25">
      <c r="A1186" s="92"/>
      <c r="B1186" s="29"/>
      <c r="C1186" s="29"/>
      <c r="D1186" s="29"/>
      <c r="E1186" s="87"/>
      <c r="F1186" s="87"/>
      <c r="G1186" s="96"/>
      <c r="H1186" s="29"/>
      <c r="I1186" s="29"/>
      <c r="J1186" s="29"/>
      <c r="K1186" s="89"/>
      <c r="L1186" s="89"/>
    </row>
    <row r="1187" spans="1:12" hidden="1" x14ac:dyDescent="0.25">
      <c r="A1187" s="92"/>
      <c r="B1187" s="29"/>
      <c r="C1187" s="29"/>
      <c r="D1187" s="29"/>
      <c r="E1187" s="87"/>
      <c r="F1187" s="87"/>
      <c r="G1187" s="96"/>
      <c r="H1187" s="29"/>
      <c r="I1187" s="29"/>
      <c r="J1187" s="29"/>
      <c r="K1187" s="89"/>
      <c r="L1187" s="89"/>
    </row>
    <row r="1188" spans="1:12" hidden="1" x14ac:dyDescent="0.25">
      <c r="A1188" s="92"/>
      <c r="B1188" s="29"/>
      <c r="C1188" s="29"/>
      <c r="D1188" s="29"/>
      <c r="E1188" s="87"/>
      <c r="F1188" s="87"/>
      <c r="G1188" s="96"/>
      <c r="H1188" s="29"/>
      <c r="I1188" s="29"/>
      <c r="J1188" s="29"/>
      <c r="K1188" s="89"/>
      <c r="L1188" s="89"/>
    </row>
    <row r="1189" spans="1:12" hidden="1" x14ac:dyDescent="0.25">
      <c r="A1189" s="92"/>
      <c r="B1189" s="29"/>
      <c r="C1189" s="29"/>
      <c r="D1189" s="29"/>
      <c r="E1189" s="87"/>
      <c r="F1189" s="87"/>
      <c r="G1189" s="96"/>
      <c r="H1189" s="97"/>
      <c r="I1189" s="29"/>
      <c r="J1189" s="29"/>
      <c r="K1189" s="89"/>
      <c r="L1189" s="89"/>
    </row>
    <row r="1190" spans="1:12" hidden="1" x14ac:dyDescent="0.25">
      <c r="A1190" s="92"/>
      <c r="B1190" s="29"/>
      <c r="C1190" s="29"/>
      <c r="D1190" s="29"/>
      <c r="E1190" s="87"/>
      <c r="F1190" s="87"/>
      <c r="G1190" s="96"/>
      <c r="H1190" s="97"/>
      <c r="I1190" s="29"/>
      <c r="J1190" s="29"/>
      <c r="K1190" s="89"/>
      <c r="L1190" s="89"/>
    </row>
    <row r="1191" spans="1:12" hidden="1" x14ac:dyDescent="0.25">
      <c r="A1191" s="92"/>
      <c r="B1191" s="29"/>
      <c r="C1191" s="29"/>
      <c r="D1191" s="29"/>
      <c r="E1191" s="87"/>
      <c r="F1191" s="87"/>
      <c r="G1191" s="96"/>
      <c r="H1191" s="97"/>
      <c r="I1191" s="29"/>
      <c r="J1191" s="29"/>
      <c r="K1191" s="89"/>
      <c r="L1191" s="89"/>
    </row>
    <row r="1192" spans="1:12" s="77" customFormat="1" hidden="1" x14ac:dyDescent="0.25">
      <c r="A1192" s="92"/>
      <c r="B1192" s="29"/>
      <c r="C1192" s="29"/>
      <c r="D1192" s="29"/>
      <c r="E1192" s="87"/>
      <c r="F1192" s="87"/>
      <c r="G1192" s="96"/>
      <c r="H1192" s="97"/>
      <c r="I1192" s="29"/>
      <c r="J1192" s="29"/>
      <c r="K1192" s="89"/>
      <c r="L1192" s="89"/>
    </row>
    <row r="1193" spans="1:12" hidden="1" x14ac:dyDescent="0.25">
      <c r="A1193" s="92"/>
      <c r="B1193" s="29"/>
      <c r="C1193" s="29"/>
      <c r="D1193" s="29"/>
      <c r="E1193" s="87"/>
      <c r="F1193" s="87"/>
      <c r="G1193" s="96"/>
      <c r="H1193" s="97"/>
      <c r="I1193" s="29"/>
      <c r="J1193" s="29"/>
      <c r="K1193" s="89"/>
      <c r="L1193" s="89"/>
    </row>
    <row r="1194" spans="1:12" hidden="1" x14ac:dyDescent="0.25">
      <c r="A1194" s="92"/>
      <c r="B1194" s="29"/>
      <c r="C1194" s="29"/>
      <c r="D1194" s="29"/>
      <c r="E1194" s="87"/>
      <c r="F1194" s="87"/>
      <c r="G1194" s="96"/>
      <c r="H1194" s="97"/>
      <c r="I1194" s="29"/>
      <c r="J1194" s="29"/>
      <c r="K1194" s="89"/>
      <c r="L1194" s="89"/>
    </row>
    <row r="1195" spans="1:12" hidden="1" x14ac:dyDescent="0.25">
      <c r="A1195" s="92"/>
      <c r="B1195" s="29"/>
      <c r="C1195" s="29"/>
      <c r="D1195" s="29"/>
      <c r="E1195" s="87"/>
      <c r="F1195" s="87"/>
      <c r="G1195" s="96"/>
      <c r="H1195" s="97"/>
      <c r="I1195" s="29"/>
      <c r="J1195" s="29"/>
      <c r="K1195" s="89"/>
      <c r="L1195" s="89"/>
    </row>
    <row r="1196" spans="1:12" hidden="1" x14ac:dyDescent="0.25">
      <c r="A1196" s="92"/>
      <c r="B1196" s="29"/>
      <c r="C1196" s="97"/>
      <c r="D1196" s="29"/>
      <c r="E1196" s="90"/>
      <c r="F1196" s="87"/>
      <c r="G1196" s="96"/>
      <c r="H1196" s="97"/>
      <c r="I1196" s="29"/>
      <c r="J1196" s="29"/>
      <c r="K1196" s="89"/>
      <c r="L1196" s="89"/>
    </row>
    <row r="1197" spans="1:12" x14ac:dyDescent="0.25">
      <c r="A1197" s="85">
        <v>43189</v>
      </c>
      <c r="B1197" s="83" t="s">
        <v>231</v>
      </c>
      <c r="C1197" s="83" t="s">
        <v>58</v>
      </c>
      <c r="D1197" s="83" t="s">
        <v>225</v>
      </c>
      <c r="E1197" s="84"/>
      <c r="F1197" s="84">
        <v>30000</v>
      </c>
      <c r="G1197" s="96"/>
      <c r="H1197" s="83" t="s">
        <v>109</v>
      </c>
      <c r="I1197" s="83">
        <v>16</v>
      </c>
      <c r="J1197" s="83"/>
      <c r="K1197" s="79" t="s">
        <v>25</v>
      </c>
      <c r="L1197" s="79" t="s">
        <v>34</v>
      </c>
    </row>
    <row r="1198" spans="1:12" hidden="1" x14ac:dyDescent="0.25">
      <c r="A1198" s="92"/>
      <c r="B1198" s="29"/>
      <c r="C1198" s="29"/>
      <c r="D1198" s="29"/>
      <c r="E1198" s="87"/>
      <c r="F1198" s="87"/>
      <c r="G1198" s="96"/>
      <c r="H1198" s="29"/>
      <c r="I1198" s="29"/>
      <c r="J1198" s="29"/>
      <c r="K1198" s="89"/>
      <c r="L1198" s="89"/>
    </row>
    <row r="1199" spans="1:12" x14ac:dyDescent="0.25">
      <c r="A1199" s="85">
        <v>43189</v>
      </c>
      <c r="B1199" s="83" t="s">
        <v>240</v>
      </c>
      <c r="C1199" s="83" t="s">
        <v>58</v>
      </c>
      <c r="D1199" s="83" t="s">
        <v>225</v>
      </c>
      <c r="E1199" s="84"/>
      <c r="F1199" s="84">
        <v>15000</v>
      </c>
      <c r="G1199" s="96"/>
      <c r="H1199" s="83" t="s">
        <v>109</v>
      </c>
      <c r="I1199" s="83">
        <v>18</v>
      </c>
      <c r="J1199" s="83"/>
      <c r="K1199" s="79" t="s">
        <v>25</v>
      </c>
      <c r="L1199" s="79" t="s">
        <v>34</v>
      </c>
    </row>
    <row r="1200" spans="1:12" hidden="1" x14ac:dyDescent="0.25">
      <c r="A1200" s="92"/>
      <c r="B1200" s="29"/>
      <c r="C1200" s="29"/>
      <c r="D1200" s="29"/>
      <c r="E1200" s="87"/>
      <c r="F1200" s="87"/>
      <c r="G1200" s="96"/>
      <c r="H1200" s="29"/>
      <c r="I1200" s="29"/>
      <c r="J1200" s="29"/>
      <c r="K1200" s="89"/>
      <c r="L1200" s="89"/>
    </row>
    <row r="1201" spans="1:12" hidden="1" x14ac:dyDescent="0.25">
      <c r="A1201" s="92"/>
      <c r="B1201" s="29"/>
      <c r="C1201" s="29"/>
      <c r="D1201" s="29"/>
      <c r="E1201" s="87"/>
      <c r="F1201" s="87"/>
      <c r="G1201" s="96"/>
      <c r="H1201" s="29"/>
      <c r="I1201" s="29"/>
      <c r="J1201" s="29"/>
      <c r="K1201" s="89"/>
      <c r="L1201" s="89"/>
    </row>
    <row r="1202" spans="1:12" hidden="1" x14ac:dyDescent="0.25">
      <c r="A1202" s="92"/>
      <c r="B1202" s="29"/>
      <c r="C1202" s="29"/>
      <c r="D1202" s="29"/>
      <c r="E1202" s="87"/>
      <c r="F1202" s="87"/>
      <c r="G1202" s="96"/>
      <c r="H1202" s="29"/>
      <c r="I1202" s="29"/>
      <c r="J1202" s="29"/>
      <c r="K1202" s="89"/>
      <c r="L1202" s="89"/>
    </row>
    <row r="1203" spans="1:12" hidden="1" x14ac:dyDescent="0.25">
      <c r="A1203" s="92"/>
      <c r="B1203" s="29"/>
      <c r="C1203" s="29"/>
      <c r="D1203" s="29"/>
      <c r="E1203" s="87"/>
      <c r="F1203" s="87"/>
      <c r="G1203" s="96"/>
      <c r="H1203" s="29"/>
      <c r="I1203" s="29"/>
      <c r="J1203" s="29"/>
      <c r="K1203" s="89"/>
      <c r="L1203" s="29"/>
    </row>
    <row r="1204" spans="1:12" hidden="1" x14ac:dyDescent="0.25">
      <c r="A1204" s="92"/>
      <c r="B1204" s="29"/>
      <c r="C1204" s="29"/>
      <c r="D1204" s="29"/>
      <c r="E1204" s="87"/>
      <c r="F1204" s="87"/>
      <c r="G1204" s="96"/>
      <c r="H1204" s="29"/>
      <c r="I1204" s="29"/>
      <c r="J1204" s="29"/>
      <c r="K1204" s="89"/>
      <c r="L1204" s="29"/>
    </row>
    <row r="1205" spans="1:12" hidden="1" x14ac:dyDescent="0.25">
      <c r="A1205" s="92"/>
      <c r="B1205" s="29"/>
      <c r="C1205" s="89"/>
      <c r="D1205" s="29"/>
      <c r="E1205" s="87"/>
      <c r="F1205" s="87"/>
      <c r="G1205" s="96"/>
      <c r="H1205" s="29"/>
      <c r="I1205" s="29"/>
      <c r="J1205" s="29"/>
      <c r="K1205" s="89"/>
      <c r="L1205" s="29"/>
    </row>
    <row r="1206" spans="1:12" hidden="1" x14ac:dyDescent="0.25">
      <c r="A1206" s="92"/>
      <c r="B1206" s="29"/>
      <c r="C1206" s="29"/>
      <c r="D1206" s="29"/>
      <c r="E1206" s="87"/>
      <c r="F1206" s="87"/>
      <c r="G1206" s="96"/>
      <c r="H1206" s="29"/>
      <c r="I1206" s="29"/>
      <c r="J1206" s="29"/>
      <c r="K1206" s="89"/>
      <c r="L1206" s="29"/>
    </row>
    <row r="1207" spans="1:12" hidden="1" x14ac:dyDescent="0.25">
      <c r="A1207" s="92"/>
      <c r="B1207" s="29"/>
      <c r="C1207" s="29"/>
      <c r="D1207" s="29"/>
      <c r="E1207" s="87"/>
      <c r="F1207" s="87"/>
      <c r="G1207" s="96"/>
      <c r="H1207" s="29"/>
      <c r="I1207" s="29"/>
      <c r="J1207" s="29"/>
      <c r="K1207" s="89"/>
      <c r="L1207" s="29"/>
    </row>
    <row r="1208" spans="1:12" hidden="1" x14ac:dyDescent="0.25">
      <c r="A1208" s="92"/>
      <c r="B1208" s="29"/>
      <c r="C1208" s="29"/>
      <c r="D1208" s="29"/>
      <c r="E1208" s="87"/>
      <c r="F1208" s="87"/>
      <c r="G1208" s="96"/>
      <c r="H1208" s="29"/>
      <c r="I1208" s="29"/>
      <c r="J1208" s="29"/>
      <c r="K1208" s="89"/>
      <c r="L1208" s="29"/>
    </row>
    <row r="1209" spans="1:12" s="77" customFormat="1" hidden="1" x14ac:dyDescent="0.25">
      <c r="A1209" s="92"/>
      <c r="B1209" s="29"/>
      <c r="C1209" s="29"/>
      <c r="D1209" s="29"/>
      <c r="E1209" s="90"/>
      <c r="F1209" s="87"/>
      <c r="G1209" s="96"/>
      <c r="H1209" s="29"/>
      <c r="I1209" s="29"/>
      <c r="J1209" s="29"/>
      <c r="K1209" s="89"/>
      <c r="L1209" s="89"/>
    </row>
    <row r="1210" spans="1:12" hidden="1" x14ac:dyDescent="0.25">
      <c r="A1210" s="92"/>
      <c r="B1210" s="29"/>
      <c r="C1210" s="29"/>
      <c r="D1210" s="29"/>
      <c r="E1210" s="90"/>
      <c r="F1210" s="87"/>
      <c r="G1210" s="96"/>
      <c r="H1210" s="29"/>
      <c r="I1210" s="29"/>
      <c r="J1210" s="29"/>
      <c r="K1210" s="89"/>
      <c r="L1210" s="89"/>
    </row>
    <row r="1211" spans="1:12" hidden="1" x14ac:dyDescent="0.25">
      <c r="A1211" s="92"/>
      <c r="B1211" s="29"/>
      <c r="C1211" s="29"/>
      <c r="D1211" s="29"/>
      <c r="E1211" s="90"/>
      <c r="F1211" s="87"/>
      <c r="G1211" s="96"/>
      <c r="H1211" s="29"/>
      <c r="I1211" s="29"/>
      <c r="J1211" s="29"/>
      <c r="K1211" s="89"/>
      <c r="L1211" s="89"/>
    </row>
    <row r="1212" spans="1:12" hidden="1" x14ac:dyDescent="0.25">
      <c r="A1212" s="92"/>
      <c r="B1212" s="29"/>
      <c r="C1212" s="29"/>
      <c r="D1212" s="29"/>
      <c r="E1212" s="90"/>
      <c r="F1212" s="87"/>
      <c r="G1212" s="96"/>
      <c r="H1212" s="29"/>
      <c r="I1212" s="29"/>
      <c r="J1212" s="29"/>
      <c r="K1212" s="89"/>
      <c r="L1212" s="89"/>
    </row>
    <row r="1213" spans="1:12" hidden="1" x14ac:dyDescent="0.25">
      <c r="A1213" s="92"/>
      <c r="B1213" s="29"/>
      <c r="C1213" s="29"/>
      <c r="D1213" s="29"/>
      <c r="E1213" s="90"/>
      <c r="F1213" s="87"/>
      <c r="G1213" s="96"/>
      <c r="H1213" s="29"/>
      <c r="I1213" s="29"/>
      <c r="J1213" s="29"/>
      <c r="K1213" s="89"/>
      <c r="L1213" s="89"/>
    </row>
    <row r="1214" spans="1:12" x14ac:dyDescent="0.25">
      <c r="A1214" s="85">
        <v>43189</v>
      </c>
      <c r="B1214" s="83" t="s">
        <v>109</v>
      </c>
      <c r="C1214" s="83" t="s">
        <v>58</v>
      </c>
      <c r="D1214" s="83" t="s">
        <v>225</v>
      </c>
      <c r="E1214" s="84">
        <v>15000</v>
      </c>
      <c r="F1214" s="84"/>
      <c r="G1214" s="96"/>
      <c r="H1214" s="83" t="s">
        <v>240</v>
      </c>
      <c r="I1214" s="83" t="s">
        <v>165</v>
      </c>
      <c r="J1214" s="83"/>
      <c r="K1214" s="79" t="s">
        <v>25</v>
      </c>
      <c r="L1214" s="79" t="s">
        <v>34</v>
      </c>
    </row>
    <row r="1215" spans="1:12" hidden="1" x14ac:dyDescent="0.25">
      <c r="A1215" s="92"/>
      <c r="B1215" s="29"/>
      <c r="C1215" s="29"/>
      <c r="D1215" s="29"/>
      <c r="E1215" s="87"/>
      <c r="F1215" s="87"/>
      <c r="G1215" s="96"/>
      <c r="H1215" s="29"/>
      <c r="I1215" s="29"/>
      <c r="J1215" s="29"/>
      <c r="K1215" s="89"/>
      <c r="L1215" s="89"/>
    </row>
    <row r="1216" spans="1:12" hidden="1" x14ac:dyDescent="0.25">
      <c r="A1216" s="92"/>
      <c r="B1216" s="29"/>
      <c r="C1216" s="29"/>
      <c r="D1216" s="29"/>
      <c r="E1216" s="87"/>
      <c r="F1216" s="87"/>
      <c r="G1216" s="96"/>
      <c r="H1216" s="29"/>
      <c r="I1216" s="29"/>
      <c r="J1216" s="29"/>
      <c r="K1216" s="89"/>
      <c r="L1216" s="89"/>
    </row>
    <row r="1217" spans="1:12" hidden="1" x14ac:dyDescent="0.25">
      <c r="A1217" s="92"/>
      <c r="B1217" s="29"/>
      <c r="C1217" s="29"/>
      <c r="D1217" s="29"/>
      <c r="E1217" s="87"/>
      <c r="F1217" s="87"/>
      <c r="G1217" s="96"/>
      <c r="H1217" s="29"/>
      <c r="I1217" s="29"/>
      <c r="J1217" s="29"/>
      <c r="K1217" s="89"/>
      <c r="L1217" s="89"/>
    </row>
    <row r="1218" spans="1:12" hidden="1" x14ac:dyDescent="0.25">
      <c r="A1218" s="92"/>
      <c r="B1218" s="29"/>
      <c r="C1218" s="29"/>
      <c r="D1218" s="29"/>
      <c r="E1218" s="90"/>
      <c r="F1218" s="87"/>
      <c r="G1218" s="96"/>
      <c r="H1218" s="97"/>
      <c r="I1218" s="29"/>
      <c r="J1218" s="29"/>
      <c r="K1218" s="89"/>
      <c r="L1218" s="89"/>
    </row>
    <row r="1219" spans="1:12" hidden="1" x14ac:dyDescent="0.25">
      <c r="A1219" s="92"/>
      <c r="B1219" s="29"/>
      <c r="C1219" s="97"/>
      <c r="D1219" s="29"/>
      <c r="E1219" s="90"/>
      <c r="F1219" s="87"/>
      <c r="G1219" s="96"/>
      <c r="H1219" s="97"/>
      <c r="I1219" s="29"/>
      <c r="J1219" s="29"/>
      <c r="K1219" s="89"/>
      <c r="L1219" s="89"/>
    </row>
    <row r="1220" spans="1:12" hidden="1" x14ac:dyDescent="0.25">
      <c r="A1220" s="92"/>
      <c r="B1220" s="29"/>
      <c r="C1220" s="29"/>
      <c r="D1220" s="29"/>
      <c r="E1220" s="90"/>
      <c r="F1220" s="87"/>
      <c r="G1220" s="96"/>
      <c r="H1220" s="97"/>
      <c r="I1220" s="29"/>
      <c r="J1220" s="29"/>
      <c r="K1220" s="89"/>
      <c r="L1220" s="89"/>
    </row>
    <row r="1221" spans="1:12" hidden="1" x14ac:dyDescent="0.25">
      <c r="A1221" s="92"/>
      <c r="B1221" s="29"/>
      <c r="C1221" s="97"/>
      <c r="D1221" s="29"/>
      <c r="E1221" s="90"/>
      <c r="F1221" s="87"/>
      <c r="G1221" s="96"/>
      <c r="H1221" s="97"/>
      <c r="I1221" s="29"/>
      <c r="J1221" s="29"/>
      <c r="K1221" s="89"/>
      <c r="L1221" s="89"/>
    </row>
    <row r="1222" spans="1:12" hidden="1" x14ac:dyDescent="0.25">
      <c r="A1222" s="92"/>
      <c r="B1222" s="29"/>
      <c r="C1222" s="29"/>
      <c r="D1222" s="29"/>
      <c r="E1222" s="87"/>
      <c r="F1222" s="87"/>
      <c r="G1222" s="96"/>
      <c r="H1222" s="97"/>
      <c r="I1222" s="29"/>
      <c r="J1222" s="29"/>
      <c r="K1222" s="89"/>
      <c r="L1222" s="89"/>
    </row>
    <row r="1223" spans="1:12" hidden="1" x14ac:dyDescent="0.25">
      <c r="A1223" s="92"/>
      <c r="B1223" s="29"/>
      <c r="C1223" s="97"/>
      <c r="D1223" s="29"/>
      <c r="E1223" s="87"/>
      <c r="F1223" s="87"/>
      <c r="G1223" s="96"/>
      <c r="H1223" s="97"/>
      <c r="I1223" s="29"/>
      <c r="J1223" s="29"/>
      <c r="K1223" s="89"/>
      <c r="L1223" s="89"/>
    </row>
    <row r="1224" spans="1:12" hidden="1" x14ac:dyDescent="0.25">
      <c r="A1224" s="92"/>
      <c r="B1224" s="29"/>
      <c r="C1224" s="29"/>
      <c r="D1224" s="29"/>
      <c r="E1224" s="87"/>
      <c r="F1224" s="87"/>
      <c r="G1224" s="96"/>
      <c r="H1224" s="97"/>
      <c r="I1224" s="29"/>
      <c r="J1224" s="29"/>
      <c r="K1224" s="89"/>
      <c r="L1224" s="89"/>
    </row>
    <row r="1225" spans="1:12" hidden="1" x14ac:dyDescent="0.25">
      <c r="A1225" s="92"/>
      <c r="B1225" s="29"/>
      <c r="C1225" s="97"/>
      <c r="D1225" s="29"/>
      <c r="E1225" s="90"/>
      <c r="F1225" s="87"/>
      <c r="G1225" s="96"/>
      <c r="H1225" s="97"/>
      <c r="I1225" s="29"/>
      <c r="J1225" s="29"/>
      <c r="K1225" s="89"/>
      <c r="L1225" s="89"/>
    </row>
    <row r="1226" spans="1:12" hidden="1" x14ac:dyDescent="0.25">
      <c r="A1226" s="92"/>
      <c r="B1226" s="29"/>
      <c r="C1226" s="29"/>
      <c r="D1226" s="29"/>
      <c r="E1226" s="87"/>
      <c r="F1226" s="87"/>
      <c r="G1226" s="96"/>
      <c r="H1226" s="97"/>
      <c r="I1226" s="29"/>
      <c r="J1226" s="29"/>
      <c r="K1226" s="89"/>
      <c r="L1226" s="89"/>
    </row>
    <row r="1227" spans="1:12" hidden="1" x14ac:dyDescent="0.25">
      <c r="A1227" s="92"/>
      <c r="B1227" s="29"/>
      <c r="C1227" s="97"/>
      <c r="D1227" s="29"/>
      <c r="E1227" s="87"/>
      <c r="F1227" s="87"/>
      <c r="G1227" s="96"/>
      <c r="H1227" s="97"/>
      <c r="I1227" s="29"/>
      <c r="J1227" s="29"/>
      <c r="K1227" s="89"/>
      <c r="L1227" s="89"/>
    </row>
    <row r="1228" spans="1:12" hidden="1" x14ac:dyDescent="0.25">
      <c r="A1228" s="92"/>
      <c r="B1228" s="29"/>
      <c r="C1228" s="29"/>
      <c r="D1228" s="29"/>
      <c r="E1228" s="87"/>
      <c r="F1228" s="87"/>
      <c r="G1228" s="96"/>
      <c r="H1228" s="97"/>
      <c r="I1228" s="29"/>
      <c r="J1228" s="29"/>
      <c r="K1228" s="89"/>
      <c r="L1228" s="89"/>
    </row>
    <row r="1229" spans="1:12" hidden="1" x14ac:dyDescent="0.25">
      <c r="A1229" s="92"/>
      <c r="B1229" s="29"/>
      <c r="C1229" s="97"/>
      <c r="D1229" s="29"/>
      <c r="E1229" s="90"/>
      <c r="F1229" s="87"/>
      <c r="G1229" s="96"/>
      <c r="H1229" s="97"/>
      <c r="I1229" s="29"/>
      <c r="J1229" s="29"/>
      <c r="K1229" s="89"/>
      <c r="L1229" s="89"/>
    </row>
    <row r="1230" spans="1:12" x14ac:dyDescent="0.25">
      <c r="A1230" s="85">
        <v>43190</v>
      </c>
      <c r="B1230" s="83" t="s">
        <v>84</v>
      </c>
      <c r="C1230" s="83" t="s">
        <v>58</v>
      </c>
      <c r="D1230" s="83" t="s">
        <v>219</v>
      </c>
      <c r="E1230" s="84"/>
      <c r="F1230" s="84">
        <v>35000</v>
      </c>
      <c r="G1230" s="96"/>
      <c r="H1230" s="83" t="s">
        <v>109</v>
      </c>
      <c r="I1230" s="83" t="s">
        <v>165</v>
      </c>
      <c r="J1230" s="83"/>
      <c r="K1230" s="79" t="s">
        <v>25</v>
      </c>
      <c r="L1230" s="79" t="s">
        <v>34</v>
      </c>
    </row>
    <row r="1231" spans="1:12" x14ac:dyDescent="0.25">
      <c r="A1231" s="85">
        <v>43190</v>
      </c>
      <c r="B1231" s="79" t="s">
        <v>109</v>
      </c>
      <c r="C1231" s="79" t="s">
        <v>58</v>
      </c>
      <c r="D1231" s="79" t="s">
        <v>219</v>
      </c>
      <c r="E1231" s="86">
        <v>35000</v>
      </c>
      <c r="F1231" s="86"/>
      <c r="G1231" s="96"/>
      <c r="H1231" s="79" t="s">
        <v>340</v>
      </c>
      <c r="I1231" s="83" t="s">
        <v>165</v>
      </c>
      <c r="J1231" s="83"/>
      <c r="K1231" s="79" t="s">
        <v>25</v>
      </c>
      <c r="L1231" s="79" t="s">
        <v>34</v>
      </c>
    </row>
    <row r="1232" spans="1:12" hidden="1" x14ac:dyDescent="0.25">
      <c r="A1232" s="92"/>
      <c r="B1232" s="89"/>
      <c r="C1232" s="89"/>
      <c r="D1232" s="89"/>
      <c r="E1232" s="88"/>
      <c r="F1232" s="88"/>
      <c r="G1232" s="96"/>
      <c r="H1232" s="89"/>
      <c r="I1232" s="29"/>
      <c r="J1232" s="29"/>
      <c r="K1232" s="89"/>
      <c r="L1232" s="29"/>
    </row>
    <row r="1233" spans="1:12" hidden="1" x14ac:dyDescent="0.25">
      <c r="A1233" s="92"/>
      <c r="B1233" s="89"/>
      <c r="C1233" s="89"/>
      <c r="D1233" s="89"/>
      <c r="E1233" s="88"/>
      <c r="F1233" s="88"/>
      <c r="G1233" s="96"/>
      <c r="H1233" s="89"/>
      <c r="I1233" s="29"/>
      <c r="J1233" s="29"/>
      <c r="K1233" s="89"/>
      <c r="L1233" s="29"/>
    </row>
    <row r="1234" spans="1:12" x14ac:dyDescent="0.25">
      <c r="A1234" s="101"/>
      <c r="B1234" s="101"/>
      <c r="C1234" s="101"/>
      <c r="D1234" s="101"/>
      <c r="E1234" s="102"/>
      <c r="F1234" s="102"/>
      <c r="G1234" s="101"/>
      <c r="H1234" s="101"/>
      <c r="I1234" s="101"/>
      <c r="J1234" s="101"/>
      <c r="K1234" s="101"/>
      <c r="L1234" s="101"/>
    </row>
  </sheetData>
  <autoFilter ref="A11:L1233">
    <filterColumn colId="2">
      <customFilters>
        <customFilter operator="notEqual" val=" "/>
      </customFilters>
    </filterColumn>
  </autoFilter>
  <sortState ref="A12:L1232">
    <sortCondition ref="A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</vt:lpstr>
      <vt:lpstr>Activistes and Bank</vt:lpstr>
      <vt:lpstr>Datas</vt:lpstr>
      <vt:lpstr>Balance</vt:lpstr>
      <vt:lpstr>Départements</vt:lpstr>
      <vt:lpstr>Transferts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2018-04-11T16:06:49Z</dcterms:modified>
</cp:coreProperties>
</file>