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Tableau" sheetId="6" r:id="rId1"/>
    <sheet name="Activistes and bank" sheetId="5" r:id="rId2"/>
    <sheet name="Datas" sheetId="1" r:id="rId3"/>
    <sheet name="Balance" sheetId="2" r:id="rId4"/>
    <sheet name="Départements" sheetId="7" r:id="rId5"/>
  </sheets>
  <definedNames>
    <definedName name="_xlnm._FilterDatabase" localSheetId="2" hidden="1">Datas!$A$10:$N$956</definedName>
  </definedNames>
  <calcPr calcId="124519"/>
  <pivotCaches>
    <pivotCache cacheId="58" r:id="rId6"/>
  </pivotCaches>
</workbook>
</file>

<file path=xl/calcChain.xml><?xml version="1.0" encoding="utf-8"?>
<calcChain xmlns="http://schemas.openxmlformats.org/spreadsheetml/2006/main">
  <c r="C7" i="7"/>
  <c r="O30" i="2"/>
  <c r="C7" i="5"/>
  <c r="G800" i="1"/>
  <c r="G13" l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12"/>
  <c r="G11"/>
  <c r="I1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I282" s="1"/>
  <c r="I283" s="1"/>
  <c r="I284" s="1"/>
  <c r="I285" s="1"/>
  <c r="I286" s="1"/>
  <c r="I287" s="1"/>
  <c r="I288" s="1"/>
  <c r="I289" s="1"/>
  <c r="I290" s="1"/>
  <c r="I291" s="1"/>
  <c r="I292" s="1"/>
  <c r="I293" s="1"/>
  <c r="I294" s="1"/>
  <c r="I295" s="1"/>
  <c r="I296" s="1"/>
  <c r="I297" s="1"/>
  <c r="I298" s="1"/>
  <c r="I299" s="1"/>
  <c r="I300" s="1"/>
  <c r="I301" s="1"/>
  <c r="I302" s="1"/>
  <c r="I303" s="1"/>
  <c r="I304" s="1"/>
  <c r="I305" s="1"/>
  <c r="I306" s="1"/>
  <c r="I307" s="1"/>
  <c r="I308" s="1"/>
  <c r="I309" s="1"/>
  <c r="I310" s="1"/>
  <c r="I311" s="1"/>
  <c r="I312" s="1"/>
  <c r="I313" s="1"/>
  <c r="I314" s="1"/>
  <c r="I315" s="1"/>
  <c r="I316" s="1"/>
  <c r="I317" s="1"/>
  <c r="I318" s="1"/>
  <c r="I319" s="1"/>
  <c r="I320" s="1"/>
  <c r="I321" s="1"/>
  <c r="I322" s="1"/>
  <c r="I323" s="1"/>
  <c r="I324" s="1"/>
  <c r="I325" s="1"/>
  <c r="I326" s="1"/>
  <c r="I327" s="1"/>
  <c r="I328" s="1"/>
  <c r="I329" s="1"/>
  <c r="I330" s="1"/>
  <c r="I331" s="1"/>
  <c r="I332" s="1"/>
  <c r="I333" s="1"/>
  <c r="I334" s="1"/>
  <c r="I335" s="1"/>
  <c r="I336" s="1"/>
  <c r="I337" s="1"/>
  <c r="I338" s="1"/>
  <c r="I339" s="1"/>
  <c r="I340" s="1"/>
  <c r="I341" s="1"/>
  <c r="I342" s="1"/>
  <c r="I343" s="1"/>
  <c r="I344" s="1"/>
  <c r="I345" s="1"/>
  <c r="I346" s="1"/>
  <c r="I347" s="1"/>
  <c r="I348" s="1"/>
  <c r="I349" s="1"/>
  <c r="I350" s="1"/>
  <c r="I351" s="1"/>
  <c r="I352" s="1"/>
  <c r="I353" s="1"/>
  <c r="I354" s="1"/>
  <c r="I355" s="1"/>
  <c r="I356" s="1"/>
  <c r="I357" s="1"/>
  <c r="I358" s="1"/>
  <c r="I359" s="1"/>
  <c r="I360" s="1"/>
  <c r="I361" s="1"/>
  <c r="I362" s="1"/>
  <c r="I363" s="1"/>
  <c r="I364" s="1"/>
  <c r="I365" s="1"/>
  <c r="I366" s="1"/>
  <c r="I367" s="1"/>
  <c r="I368" s="1"/>
  <c r="I369" s="1"/>
  <c r="I370" s="1"/>
  <c r="I371" s="1"/>
  <c r="I372" s="1"/>
  <c r="I373" s="1"/>
  <c r="I374" s="1"/>
  <c r="I375" s="1"/>
  <c r="I376" s="1"/>
  <c r="I377" s="1"/>
  <c r="I378" s="1"/>
  <c r="I379" s="1"/>
  <c r="I380" s="1"/>
  <c r="I381" s="1"/>
  <c r="I382" s="1"/>
  <c r="I383" s="1"/>
  <c r="I384" s="1"/>
  <c r="I385" s="1"/>
  <c r="I386" s="1"/>
  <c r="I387" s="1"/>
  <c r="I388" s="1"/>
  <c r="I389" s="1"/>
  <c r="I390" s="1"/>
  <c r="I391" s="1"/>
  <c r="I392" s="1"/>
  <c r="I393" s="1"/>
  <c r="I394" s="1"/>
  <c r="I395" s="1"/>
  <c r="I396" s="1"/>
  <c r="I397" s="1"/>
  <c r="I398" s="1"/>
  <c r="I399" s="1"/>
  <c r="I400" s="1"/>
  <c r="I401" s="1"/>
  <c r="I402" s="1"/>
  <c r="I403" s="1"/>
  <c r="I404" s="1"/>
  <c r="I405" s="1"/>
  <c r="I406" s="1"/>
  <c r="I407" s="1"/>
  <c r="I408" s="1"/>
  <c r="I409" s="1"/>
  <c r="I410" s="1"/>
  <c r="I411" s="1"/>
  <c r="I412" s="1"/>
  <c r="I413" s="1"/>
  <c r="I414" s="1"/>
  <c r="I415" s="1"/>
  <c r="I416" s="1"/>
  <c r="I417" s="1"/>
  <c r="I418" s="1"/>
  <c r="I419" s="1"/>
  <c r="I420" s="1"/>
  <c r="I421" s="1"/>
  <c r="I422" s="1"/>
  <c r="I423" s="1"/>
  <c r="I424" s="1"/>
  <c r="I425" s="1"/>
  <c r="I426" s="1"/>
  <c r="I427" s="1"/>
  <c r="I428" s="1"/>
  <c r="I429" s="1"/>
  <c r="I430" s="1"/>
  <c r="I431" s="1"/>
  <c r="I432" s="1"/>
  <c r="I433" s="1"/>
  <c r="I434" s="1"/>
  <c r="I435" s="1"/>
  <c r="I436" s="1"/>
  <c r="I437" s="1"/>
  <c r="I438" s="1"/>
  <c r="I439" s="1"/>
  <c r="I440" s="1"/>
  <c r="I441" s="1"/>
  <c r="I442" s="1"/>
  <c r="I443" s="1"/>
  <c r="I444" s="1"/>
  <c r="I445" s="1"/>
  <c r="I446" s="1"/>
  <c r="I447" s="1"/>
  <c r="I448" s="1"/>
  <c r="I449" s="1"/>
  <c r="I450" s="1"/>
  <c r="I451" s="1"/>
  <c r="I452" s="1"/>
  <c r="I453" s="1"/>
  <c r="I454" s="1"/>
  <c r="I455" s="1"/>
  <c r="I456" s="1"/>
  <c r="I457" s="1"/>
  <c r="I458" s="1"/>
  <c r="I459" s="1"/>
  <c r="I460" s="1"/>
  <c r="I461" s="1"/>
  <c r="I462" s="1"/>
  <c r="I463" s="1"/>
  <c r="I464" s="1"/>
  <c r="I465" s="1"/>
  <c r="I466" s="1"/>
  <c r="I467" s="1"/>
  <c r="I468" s="1"/>
  <c r="I469" s="1"/>
  <c r="I470" s="1"/>
  <c r="I471" s="1"/>
  <c r="I472" s="1"/>
  <c r="I473" s="1"/>
  <c r="I474" s="1"/>
  <c r="I475" s="1"/>
  <c r="I476" s="1"/>
  <c r="I477" s="1"/>
  <c r="I478" s="1"/>
  <c r="I479" s="1"/>
  <c r="I480" s="1"/>
  <c r="I481" s="1"/>
  <c r="I482" s="1"/>
  <c r="I483" s="1"/>
  <c r="I484" s="1"/>
  <c r="I485" s="1"/>
  <c r="I486" s="1"/>
  <c r="I487" s="1"/>
  <c r="I488" s="1"/>
  <c r="I489" s="1"/>
  <c r="I490" s="1"/>
  <c r="I491" s="1"/>
  <c r="I492" s="1"/>
  <c r="I493" s="1"/>
  <c r="I494" s="1"/>
  <c r="I495" s="1"/>
  <c r="I496" s="1"/>
  <c r="I497" s="1"/>
  <c r="I498" s="1"/>
  <c r="I499" s="1"/>
  <c r="I500" s="1"/>
  <c r="I501" s="1"/>
  <c r="I502" s="1"/>
  <c r="I503" s="1"/>
  <c r="I504" s="1"/>
  <c r="I505" s="1"/>
  <c r="I506" s="1"/>
  <c r="I507" s="1"/>
  <c r="I508" s="1"/>
  <c r="I509" s="1"/>
  <c r="I510" s="1"/>
  <c r="I511" s="1"/>
  <c r="I512" s="1"/>
  <c r="I513" s="1"/>
  <c r="I514" s="1"/>
  <c r="I515" s="1"/>
  <c r="I516" s="1"/>
  <c r="I517" s="1"/>
  <c r="I518" s="1"/>
  <c r="I519" s="1"/>
  <c r="I520" s="1"/>
  <c r="I521" s="1"/>
  <c r="I522" s="1"/>
  <c r="I523" s="1"/>
  <c r="I524" s="1"/>
  <c r="I525" s="1"/>
  <c r="I526" s="1"/>
  <c r="I527" s="1"/>
  <c r="I528" s="1"/>
  <c r="I529" s="1"/>
  <c r="I530" s="1"/>
  <c r="I531" s="1"/>
  <c r="I532" s="1"/>
  <c r="I533" s="1"/>
  <c r="I534" s="1"/>
  <c r="I535" s="1"/>
  <c r="I536" s="1"/>
  <c r="I537" s="1"/>
  <c r="I538" s="1"/>
  <c r="I539" s="1"/>
  <c r="I540" s="1"/>
  <c r="I541" s="1"/>
  <c r="I542" s="1"/>
  <c r="I543" s="1"/>
  <c r="I544" s="1"/>
  <c r="I545" s="1"/>
  <c r="I546" s="1"/>
  <c r="I547" s="1"/>
  <c r="I548" s="1"/>
  <c r="I549" s="1"/>
  <c r="I550" s="1"/>
  <c r="I551" s="1"/>
  <c r="I552" s="1"/>
  <c r="I553" s="1"/>
  <c r="I554" s="1"/>
  <c r="I555" s="1"/>
  <c r="I556" s="1"/>
  <c r="I557" s="1"/>
  <c r="I558" s="1"/>
  <c r="I559" s="1"/>
  <c r="I560" s="1"/>
  <c r="I561" s="1"/>
  <c r="I562" s="1"/>
  <c r="I563" s="1"/>
  <c r="I564" s="1"/>
  <c r="I565" s="1"/>
  <c r="I566" s="1"/>
  <c r="I567" s="1"/>
  <c r="I568" s="1"/>
  <c r="I569" s="1"/>
  <c r="I570" s="1"/>
  <c r="I571" s="1"/>
  <c r="I572" s="1"/>
  <c r="I573" s="1"/>
  <c r="I574" s="1"/>
  <c r="I575" s="1"/>
  <c r="I576" s="1"/>
  <c r="I577" s="1"/>
  <c r="I578" s="1"/>
  <c r="I579" s="1"/>
  <c r="I580" s="1"/>
  <c r="I581" s="1"/>
  <c r="I582" s="1"/>
  <c r="I583" s="1"/>
  <c r="I584" s="1"/>
  <c r="I585" s="1"/>
  <c r="I586" s="1"/>
  <c r="I587" s="1"/>
  <c r="I588" s="1"/>
  <c r="I589" s="1"/>
  <c r="I590" s="1"/>
  <c r="I591" s="1"/>
  <c r="I592" s="1"/>
  <c r="I593" s="1"/>
  <c r="I594" s="1"/>
  <c r="I595" s="1"/>
  <c r="I596" s="1"/>
  <c r="I597" s="1"/>
  <c r="I598" s="1"/>
  <c r="I599" s="1"/>
  <c r="I600" s="1"/>
  <c r="I601" s="1"/>
  <c r="I602" s="1"/>
  <c r="I603" s="1"/>
  <c r="I604" s="1"/>
  <c r="I605" s="1"/>
  <c r="I606" s="1"/>
  <c r="I607" s="1"/>
  <c r="I608" s="1"/>
  <c r="I609" s="1"/>
  <c r="I610" s="1"/>
  <c r="I611" s="1"/>
  <c r="I612" s="1"/>
  <c r="I613" s="1"/>
  <c r="I614" s="1"/>
  <c r="I615" s="1"/>
  <c r="I616" s="1"/>
  <c r="I617" s="1"/>
  <c r="I618" s="1"/>
  <c r="I619" s="1"/>
  <c r="I620" s="1"/>
  <c r="I621" s="1"/>
  <c r="I622" s="1"/>
  <c r="I623" s="1"/>
  <c r="I624" s="1"/>
  <c r="I625" s="1"/>
  <c r="I626" s="1"/>
  <c r="I627" s="1"/>
  <c r="I628" s="1"/>
  <c r="I629" s="1"/>
  <c r="I630" s="1"/>
  <c r="I631" s="1"/>
  <c r="I632" s="1"/>
  <c r="I633" s="1"/>
  <c r="I634" s="1"/>
  <c r="I635" s="1"/>
  <c r="I636" s="1"/>
  <c r="I637" s="1"/>
  <c r="I638" s="1"/>
  <c r="I639" s="1"/>
  <c r="I640" s="1"/>
  <c r="I641" s="1"/>
  <c r="I642" s="1"/>
  <c r="I643" s="1"/>
  <c r="I644" s="1"/>
  <c r="I645" s="1"/>
  <c r="I646" s="1"/>
  <c r="I647" s="1"/>
  <c r="I648" s="1"/>
  <c r="I649" s="1"/>
  <c r="I650" s="1"/>
  <c r="I651" s="1"/>
  <c r="I652" s="1"/>
  <c r="I653" s="1"/>
  <c r="I654" s="1"/>
  <c r="I655" s="1"/>
  <c r="I656" s="1"/>
  <c r="I657" s="1"/>
  <c r="I658" s="1"/>
  <c r="I659" s="1"/>
  <c r="I660" s="1"/>
  <c r="I661" s="1"/>
  <c r="I662" s="1"/>
  <c r="I663" s="1"/>
  <c r="I664" s="1"/>
  <c r="I665" s="1"/>
  <c r="I666" s="1"/>
  <c r="I667" s="1"/>
  <c r="I668" s="1"/>
  <c r="I669" s="1"/>
  <c r="I670" s="1"/>
  <c r="I671" s="1"/>
  <c r="I672" s="1"/>
  <c r="I673" s="1"/>
  <c r="I674" s="1"/>
  <c r="I675" s="1"/>
  <c r="I676" s="1"/>
  <c r="I677" s="1"/>
  <c r="I678" s="1"/>
  <c r="I679" s="1"/>
  <c r="I680" s="1"/>
  <c r="I681" s="1"/>
  <c r="I682" s="1"/>
  <c r="I683" s="1"/>
  <c r="I684" s="1"/>
  <c r="I685" s="1"/>
  <c r="I686" s="1"/>
  <c r="I687" s="1"/>
  <c r="I688" s="1"/>
  <c r="I689" s="1"/>
  <c r="I690" s="1"/>
  <c r="I691" s="1"/>
  <c r="I692" s="1"/>
  <c r="I693" s="1"/>
  <c r="I694" s="1"/>
  <c r="I695" s="1"/>
  <c r="I696" s="1"/>
  <c r="I697" s="1"/>
  <c r="I698" s="1"/>
  <c r="I699" s="1"/>
  <c r="I700" s="1"/>
  <c r="I701" s="1"/>
  <c r="I702" s="1"/>
  <c r="I703" s="1"/>
  <c r="I704" s="1"/>
  <c r="I705" s="1"/>
  <c r="I706" s="1"/>
  <c r="I707" s="1"/>
  <c r="I708" s="1"/>
  <c r="I709" s="1"/>
  <c r="I710" s="1"/>
  <c r="I711" s="1"/>
  <c r="I712" s="1"/>
  <c r="I713" s="1"/>
  <c r="I714" s="1"/>
  <c r="I715" s="1"/>
  <c r="I716" s="1"/>
  <c r="I717" s="1"/>
  <c r="I718" s="1"/>
  <c r="I719" s="1"/>
  <c r="I720" s="1"/>
  <c r="I721" s="1"/>
  <c r="I722" s="1"/>
  <c r="I723" s="1"/>
  <c r="I724" s="1"/>
  <c r="I725" s="1"/>
  <c r="I726" s="1"/>
  <c r="I727" s="1"/>
  <c r="I728" s="1"/>
  <c r="I729" s="1"/>
  <c r="I730" s="1"/>
  <c r="I731" s="1"/>
  <c r="I732" s="1"/>
  <c r="I733" s="1"/>
  <c r="I734" s="1"/>
  <c r="I735" s="1"/>
  <c r="I736" s="1"/>
  <c r="I737" s="1"/>
  <c r="I738" s="1"/>
  <c r="I739" s="1"/>
  <c r="I740" s="1"/>
  <c r="I741" s="1"/>
  <c r="I742" s="1"/>
  <c r="I743" s="1"/>
  <c r="I744" s="1"/>
  <c r="I745" s="1"/>
  <c r="I746" s="1"/>
  <c r="I747" s="1"/>
  <c r="I748" s="1"/>
  <c r="I749" s="1"/>
  <c r="I750" s="1"/>
  <c r="I751" s="1"/>
  <c r="I752" s="1"/>
  <c r="I753" s="1"/>
  <c r="I754" s="1"/>
  <c r="I755" s="1"/>
  <c r="I756" s="1"/>
  <c r="I757" s="1"/>
  <c r="I758" s="1"/>
  <c r="I759" s="1"/>
  <c r="I760" s="1"/>
  <c r="I761" s="1"/>
  <c r="I762" s="1"/>
  <c r="I763" s="1"/>
  <c r="I764" s="1"/>
  <c r="I765" s="1"/>
  <c r="I766" s="1"/>
  <c r="I767" s="1"/>
  <c r="I768" s="1"/>
  <c r="I769" s="1"/>
  <c r="I770" s="1"/>
  <c r="I771" s="1"/>
  <c r="I772" s="1"/>
  <c r="I773" s="1"/>
  <c r="I774" s="1"/>
  <c r="I775" s="1"/>
  <c r="I776" s="1"/>
  <c r="I777" s="1"/>
  <c r="I778" s="1"/>
  <c r="I779" s="1"/>
  <c r="I780" s="1"/>
  <c r="I781" s="1"/>
  <c r="I782" s="1"/>
  <c r="I783" s="1"/>
  <c r="I784" s="1"/>
  <c r="I785" s="1"/>
  <c r="I786" s="1"/>
  <c r="I787" s="1"/>
  <c r="I788" s="1"/>
  <c r="I789" s="1"/>
  <c r="I790" s="1"/>
  <c r="I791" s="1"/>
  <c r="I792" s="1"/>
  <c r="I793" s="1"/>
  <c r="I794" s="1"/>
  <c r="I795" s="1"/>
  <c r="I796" s="1"/>
  <c r="I797" s="1"/>
  <c r="I798" s="1"/>
  <c r="I799" s="1"/>
  <c r="I803" l="1"/>
  <c r="I804" s="1"/>
  <c r="I805" s="1"/>
  <c r="I806" s="1"/>
  <c r="I807" s="1"/>
  <c r="I808" s="1"/>
  <c r="I809" s="1"/>
  <c r="I810" s="1"/>
  <c r="I811" s="1"/>
  <c r="I812" s="1"/>
  <c r="I813" s="1"/>
  <c r="I814" s="1"/>
  <c r="I815" s="1"/>
  <c r="I816" s="1"/>
  <c r="I817" s="1"/>
  <c r="I818" s="1"/>
  <c r="I819" s="1"/>
  <c r="I820" s="1"/>
  <c r="I821" s="1"/>
  <c r="I822" s="1"/>
  <c r="I823" s="1"/>
  <c r="I824" s="1"/>
  <c r="I825" s="1"/>
  <c r="I826" s="1"/>
  <c r="I827" s="1"/>
  <c r="I828" s="1"/>
  <c r="I829" s="1"/>
  <c r="I830" s="1"/>
  <c r="I831" s="1"/>
  <c r="I832" s="1"/>
  <c r="I833" s="1"/>
  <c r="I834" s="1"/>
  <c r="I835" s="1"/>
  <c r="I836" s="1"/>
  <c r="I837" s="1"/>
  <c r="I838" s="1"/>
  <c r="I839" s="1"/>
  <c r="I840" s="1"/>
  <c r="I841" s="1"/>
  <c r="I842" s="1"/>
  <c r="I843" s="1"/>
  <c r="I844" s="1"/>
  <c r="I845" s="1"/>
  <c r="I846" s="1"/>
  <c r="I847" s="1"/>
  <c r="I848" s="1"/>
  <c r="I849" s="1"/>
  <c r="I850" s="1"/>
  <c r="I851" s="1"/>
  <c r="I852" s="1"/>
  <c r="I853" s="1"/>
  <c r="I854" s="1"/>
  <c r="I855" s="1"/>
  <c r="I856" s="1"/>
  <c r="I857" s="1"/>
  <c r="I858" s="1"/>
  <c r="I859" s="1"/>
  <c r="I860" s="1"/>
  <c r="I861" s="1"/>
  <c r="I862" s="1"/>
  <c r="I863" s="1"/>
  <c r="I864" s="1"/>
  <c r="I865" s="1"/>
  <c r="I866" s="1"/>
  <c r="I867" s="1"/>
  <c r="I868" s="1"/>
  <c r="I869" s="1"/>
  <c r="I870" s="1"/>
  <c r="I871" s="1"/>
  <c r="I872" s="1"/>
  <c r="I873" s="1"/>
  <c r="I874" s="1"/>
  <c r="I875" s="1"/>
  <c r="I876" s="1"/>
  <c r="I877" s="1"/>
  <c r="I878" s="1"/>
  <c r="I879" s="1"/>
  <c r="I880" s="1"/>
  <c r="I881" s="1"/>
  <c r="I882" s="1"/>
  <c r="I883" s="1"/>
  <c r="I884" s="1"/>
  <c r="I885" s="1"/>
  <c r="I886" s="1"/>
  <c r="I887" s="1"/>
  <c r="I888" s="1"/>
  <c r="I889" s="1"/>
  <c r="I890" s="1"/>
  <c r="I891" s="1"/>
  <c r="I892" s="1"/>
  <c r="I893" s="1"/>
  <c r="I894" s="1"/>
  <c r="I895" s="1"/>
  <c r="I896" s="1"/>
  <c r="I897" s="1"/>
  <c r="I898" s="1"/>
  <c r="I899" s="1"/>
  <c r="I900" s="1"/>
  <c r="I901" s="1"/>
  <c r="I902" s="1"/>
  <c r="I903" s="1"/>
  <c r="I904" s="1"/>
  <c r="I905" s="1"/>
  <c r="I906" s="1"/>
  <c r="I907" s="1"/>
  <c r="I908" s="1"/>
  <c r="I909" s="1"/>
  <c r="I910" s="1"/>
  <c r="I911" s="1"/>
  <c r="I912" s="1"/>
  <c r="I913" s="1"/>
  <c r="I914" s="1"/>
  <c r="I915" s="1"/>
  <c r="I916" s="1"/>
  <c r="I917" s="1"/>
  <c r="I918" s="1"/>
  <c r="I919" s="1"/>
  <c r="I920" s="1"/>
  <c r="I921" s="1"/>
  <c r="I922" s="1"/>
  <c r="I923" s="1"/>
  <c r="I924" s="1"/>
  <c r="I925" s="1"/>
  <c r="I926" s="1"/>
  <c r="I927" s="1"/>
  <c r="I928" s="1"/>
  <c r="I929" s="1"/>
  <c r="I930" s="1"/>
  <c r="I931" s="1"/>
  <c r="I932" s="1"/>
  <c r="I933" s="1"/>
  <c r="I934" s="1"/>
  <c r="I935" s="1"/>
  <c r="I936" s="1"/>
  <c r="I937" s="1"/>
  <c r="I938" s="1"/>
  <c r="I939" s="1"/>
  <c r="I940" s="1"/>
  <c r="I941" s="1"/>
  <c r="I942" s="1"/>
  <c r="I943" s="1"/>
  <c r="I944" s="1"/>
  <c r="I945" s="1"/>
  <c r="I946" s="1"/>
  <c r="I947" s="1"/>
  <c r="I948" s="1"/>
  <c r="I949" s="1"/>
  <c r="I950" s="1"/>
  <c r="I951" s="1"/>
  <c r="I952" s="1"/>
  <c r="I953" s="1"/>
  <c r="I954" s="1"/>
  <c r="I955" s="1"/>
  <c r="I956" s="1"/>
  <c r="I800"/>
  <c r="I801" s="1"/>
  <c r="I802" s="1"/>
  <c r="C31" i="2"/>
  <c r="E31"/>
  <c r="F31"/>
  <c r="G31"/>
  <c r="H31"/>
  <c r="I31"/>
  <c r="J31"/>
  <c r="K31"/>
  <c r="L31"/>
  <c r="M31"/>
  <c r="O13" l="1"/>
  <c r="O15"/>
  <c r="O17"/>
  <c r="O19"/>
  <c r="O20"/>
  <c r="O28"/>
  <c r="O8"/>
  <c r="R8" s="1"/>
  <c r="O27" l="1"/>
  <c r="R27" s="1"/>
  <c r="O26"/>
  <c r="R26" s="1"/>
  <c r="O25"/>
  <c r="R25" s="1"/>
  <c r="O24"/>
  <c r="R24" s="1"/>
  <c r="O23"/>
  <c r="R23" s="1"/>
  <c r="O22"/>
  <c r="R22" s="1"/>
  <c r="O21"/>
  <c r="R21" s="1"/>
  <c r="O18"/>
  <c r="R18" s="1"/>
  <c r="O16"/>
  <c r="R16" s="1"/>
  <c r="O14"/>
  <c r="R14" s="1"/>
  <c r="O12"/>
  <c r="R12" s="1"/>
  <c r="O11"/>
  <c r="R11" s="1"/>
  <c r="O10"/>
  <c r="C6" i="1"/>
  <c r="D6" s="1"/>
  <c r="B35" i="2"/>
  <c r="R28"/>
  <c r="R20"/>
  <c r="R19"/>
  <c r="R17"/>
  <c r="R15"/>
  <c r="R13"/>
  <c r="R10"/>
  <c r="D31" l="1"/>
  <c r="C35" s="1"/>
  <c r="R30"/>
  <c r="O9"/>
  <c r="R9" s="1"/>
  <c r="N31"/>
  <c r="D35" s="1"/>
  <c r="F35" l="1"/>
  <c r="O31"/>
  <c r="R31" s="1"/>
  <c r="C5" i="1" l="1"/>
  <c r="D5" s="1"/>
  <c r="C7" l="1"/>
  <c r="D7" s="1"/>
</calcChain>
</file>

<file path=xl/comments1.xml><?xml version="1.0" encoding="utf-8"?>
<comments xmlns="http://schemas.openxmlformats.org/spreadsheetml/2006/main">
  <authors>
    <author>Auteur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IT87:</t>
        </r>
        <r>
          <rPr>
            <sz val="9"/>
            <color indexed="81"/>
            <rFont val="Tahoma"/>
            <family val="2"/>
          </rPr>
          <t xml:space="preserve">
Détient en ce jour 30 septembre, le flash money pour un montant de 300.000 FCFA pour une opération en vue</t>
        </r>
      </text>
    </comment>
  </commentList>
</comments>
</file>

<file path=xl/sharedStrings.xml><?xml version="1.0" encoding="utf-8"?>
<sst xmlns="http://schemas.openxmlformats.org/spreadsheetml/2006/main" count="7678" uniqueCount="922">
  <si>
    <t>Monnaies de tenue de compte: XAF et USD</t>
  </si>
  <si>
    <t>Rubriques</t>
  </si>
  <si>
    <t>Montant en FCFA Centrale</t>
  </si>
  <si>
    <t>Montant en  $</t>
  </si>
  <si>
    <t>Total montant reçu</t>
  </si>
  <si>
    <t>Total montant dépensé</t>
  </si>
  <si>
    <t>Solde</t>
  </si>
  <si>
    <t>Date</t>
  </si>
  <si>
    <t>Details</t>
  </si>
  <si>
    <t>Type de dépenses</t>
  </si>
  <si>
    <t>Departement</t>
  </si>
  <si>
    <t>Received</t>
  </si>
  <si>
    <t xml:space="preserve">Spent in national currency </t>
  </si>
  <si>
    <t>Spent in $</t>
  </si>
  <si>
    <t>Exchange rate $</t>
  </si>
  <si>
    <t>Balance</t>
  </si>
  <si>
    <t>Name</t>
  </si>
  <si>
    <t>Receipt</t>
  </si>
  <si>
    <t>Donor</t>
  </si>
  <si>
    <t>Country</t>
  </si>
  <si>
    <t>Contrôle</t>
  </si>
  <si>
    <t>Taxi à Ouesso: Hôtel-Domicile Eric</t>
  </si>
  <si>
    <t>Transport</t>
  </si>
  <si>
    <t>Legal</t>
  </si>
  <si>
    <t>Jack-Bénisson</t>
  </si>
  <si>
    <t>Décharge</t>
  </si>
  <si>
    <t>EAGLE-USFWS</t>
  </si>
  <si>
    <t>CONGO</t>
  </si>
  <si>
    <t>ɣ</t>
  </si>
  <si>
    <t>Taxi à Ouesso: Domicile Eric-Hôtel</t>
  </si>
  <si>
    <t>Taxi à Ouesso: Hôtel-Restaurant</t>
  </si>
  <si>
    <t>Taxi à Ouesso: Restaurant-Hôtel</t>
  </si>
  <si>
    <t>Taxi à Ouesso: Hôtel-Pharmacie</t>
  </si>
  <si>
    <t>Achat médicaments (Fervex+Acure) à OUESSO</t>
  </si>
  <si>
    <t>Personnel</t>
  </si>
  <si>
    <t>Team Building</t>
  </si>
  <si>
    <t>OUI</t>
  </si>
  <si>
    <t>o</t>
  </si>
  <si>
    <t>Taxi à Ouesso:  Pharmacie-Hôtel</t>
  </si>
  <si>
    <t>Taxi Ouenze-Talangaï (départ pour PNR)</t>
  </si>
  <si>
    <t>Investigations</t>
  </si>
  <si>
    <t>i23c</t>
  </si>
  <si>
    <t>Wildcat</t>
  </si>
  <si>
    <t>Taxi Gare PNR-Bureau (arrivé à PNR)</t>
  </si>
  <si>
    <t>Taxi domicile - Talangai pour mission de PNR</t>
  </si>
  <si>
    <t>IT87</t>
  </si>
  <si>
    <t>Taxi Fond tié-tié - bureau Tchimbamba mission de PNR</t>
  </si>
  <si>
    <t>Taxi Bureau-Centre ville-Bureau (rencontrer Brazzard pour info sur les appartements)</t>
  </si>
  <si>
    <t>Taxi bureau-Mahouata-Port (rencontre avec l'informateur )</t>
  </si>
  <si>
    <t>Achat boisson et transport (rencontre avec l'informateur)</t>
  </si>
  <si>
    <t>Trust building</t>
  </si>
  <si>
    <t>Taxi Port-Lumumba-Grand marché (rencontrer une cible)</t>
  </si>
  <si>
    <t>Taxi Grand marché-Bureau (retour au bureau)</t>
  </si>
  <si>
    <t>Taxi bureau - grand Marché pour rendez-vous avec la cible</t>
  </si>
  <si>
    <t>Taxi grand marché - galerie du plateau pour la rencontre avec la cible</t>
  </si>
  <si>
    <t>Taxi galerie du plateau - bureau mission de PNR</t>
  </si>
  <si>
    <t>Taxi à BZV: Restaurant Mamati-Bureau</t>
  </si>
  <si>
    <t>Crépin</t>
  </si>
  <si>
    <t xml:space="preserve">Taxi à Ouesso: Hôtel-TGI </t>
  </si>
  <si>
    <t xml:space="preserve">Taxi à Ouesso: TGI -Résidence PALF </t>
  </si>
  <si>
    <t>Taxi à Ouesso: Résidence-DDEF-SAN</t>
  </si>
  <si>
    <t>Taxi à Ouesso: DDEF-SAN-Restaurant (indique pour opération interpellation des chasseurs dans l'axe Sembé-Kokoua)</t>
  </si>
  <si>
    <t>Taxi à Ouesso: Restaurant (indique pour opération interpellation des chasseurs dans l'axe Sembé-Kokoua)-Hôtel</t>
  </si>
  <si>
    <t>Taxi à Ouesso: Hôtel- Agence Charden Farell</t>
  </si>
  <si>
    <t>Taxi à Ouesso: Agence Charden Farell-Hôtel</t>
  </si>
  <si>
    <t>Taxi à Ouesso Hôtel-Restaurant</t>
  </si>
  <si>
    <t>Taxi Bureau-BCI</t>
  </si>
  <si>
    <t>Management</t>
  </si>
  <si>
    <t>Mavy</t>
  </si>
  <si>
    <t>décharge</t>
  </si>
  <si>
    <t>Frais de transfert à Jack Bénisson/OUESSO</t>
  </si>
  <si>
    <t>Transfer fees</t>
  </si>
  <si>
    <t>Office</t>
  </si>
  <si>
    <t>54/GCF</t>
  </si>
  <si>
    <t xml:space="preserve">Taxi bureau &gt; Espace Mamaty pour interview &gt; Bureau </t>
  </si>
  <si>
    <t>Perrine Odier</t>
  </si>
  <si>
    <t>Taxi Bureau-Brazzard-Raille (rencontrer les agents immobiliers)</t>
  </si>
  <si>
    <t>Taxi Raille-1er appartement-Chez pamela (visite des appartements)</t>
  </si>
  <si>
    <t>Taxi Chez Pamela-Centre ville-Grand marché (visite des appartements)</t>
  </si>
  <si>
    <t>Taxi Grand marché-Port-Mvoumvou (rencontrer 2 cibles)</t>
  </si>
  <si>
    <t>Taxi Mvoumvou-Bureau (retour au bureau)</t>
  </si>
  <si>
    <t>Achat boisson (rencontre avec les cibles 2 sculpteurs)</t>
  </si>
  <si>
    <t>Taxi domicile-bureau</t>
  </si>
  <si>
    <t>Jospin</t>
  </si>
  <si>
    <t>Taxi bureau-domicile</t>
  </si>
  <si>
    <t>Taxi domicile-Bureau</t>
  </si>
  <si>
    <t>Stone</t>
  </si>
  <si>
    <t>Taxi Bureau-Domicile</t>
  </si>
  <si>
    <t>Dalia</t>
  </si>
  <si>
    <t xml:space="preserve">Taxi domicile-gare routière </t>
  </si>
  <si>
    <t>Achat Billet brazzaville-dolisie</t>
  </si>
  <si>
    <t>Taxi gare routière-DDEF de dolisie</t>
  </si>
  <si>
    <t>Taxi DDEF-hôtel à dolisie</t>
  </si>
  <si>
    <t>Taxi bureau - Quartier Mayinga pour visite de l'appartement meublé</t>
  </si>
  <si>
    <t>Taxi Mayinga - Mbemba pour visite du studio meublé</t>
  </si>
  <si>
    <t>Taxi Mbemba - arrêt Pamela pour visite maison meublée</t>
  </si>
  <si>
    <t>Taxi arrêt Pamela - centre ville pour visite du studio meublé</t>
  </si>
  <si>
    <t>Taxi centre ville - bureau</t>
  </si>
  <si>
    <t>Frais de visite de la maison meublée à l'agent immobilier</t>
  </si>
  <si>
    <t>Services</t>
  </si>
  <si>
    <t xml:space="preserve">Taxi à Brazzaville pour aller chercher la valise afin d'aller à Dolisie pour le cas du chimpanzé.  </t>
  </si>
  <si>
    <t>Herick</t>
  </si>
  <si>
    <t xml:space="preserve">Décharge </t>
  </si>
  <si>
    <t xml:space="preserve">Taxi à Brazzaville : domicile - gare routière pour aller à Dolisie </t>
  </si>
  <si>
    <t xml:space="preserve">Achat Billet Brazzaville - Dolisie </t>
  </si>
  <si>
    <t xml:space="preserve">Taxi à Dolisie le soir: Hôtel -restaurant - hôtel </t>
  </si>
  <si>
    <t>AGIOS DU 31/07/18 AU 31/08/18</t>
  </si>
  <si>
    <t>Bank fees</t>
  </si>
  <si>
    <t>BCI</t>
  </si>
  <si>
    <t>Relevé</t>
  </si>
  <si>
    <t>FRAIS VIRT PERMANENT</t>
  </si>
  <si>
    <t>V.P EMIS KOUKA PASCAL pour le paiement du loyer de PNR-Août 2018</t>
  </si>
  <si>
    <t>Rent &amp; Utilities</t>
  </si>
  <si>
    <t>Ordre de virement</t>
  </si>
  <si>
    <t>Reglement facture bonus medias portant sur le verdict du TGI de Ouesso (cas d'ivoire) du 23 Août 2018</t>
  </si>
  <si>
    <t>Bonus</t>
  </si>
  <si>
    <t>Media</t>
  </si>
  <si>
    <t>FRAIS RET.DEPLACE Chq n°03593837</t>
  </si>
  <si>
    <t>Salaire du mois d'Août 2018-Dieudonné IBOUANGA/CHQ N 03593833</t>
  </si>
  <si>
    <t>FRAIS RET.DEPLACE Chq n°03593833</t>
  </si>
  <si>
    <t>Taxi à Ouesso: Hôtel-Agence Charden Farell</t>
  </si>
  <si>
    <t>41/GCF</t>
  </si>
  <si>
    <t>Recharge crédit MTN</t>
  </si>
  <si>
    <t>Telephone</t>
  </si>
  <si>
    <t>Recharge crédit AIRTEL</t>
  </si>
  <si>
    <t>Taxi Bureau PALF-Banque BCI</t>
  </si>
  <si>
    <t>Evariste</t>
  </si>
  <si>
    <t>Taxi Banque BCI-ES TV</t>
  </si>
  <si>
    <t>Taxi ES TV-Times.cd</t>
  </si>
  <si>
    <t>Taxi Times.cd-Radio Rurale</t>
  </si>
  <si>
    <t>Taxi Radio Rurale-La Semaine Africaine</t>
  </si>
  <si>
    <t>Taxi La Semaine Africaine-vox.cg</t>
  </si>
  <si>
    <t>Taxi Vox.cg-TOP TV</t>
  </si>
  <si>
    <t>Taxi TOP TV-Groupecongomedias</t>
  </si>
  <si>
    <t>Taxi Groupecongomedias-Burea PALF</t>
  </si>
  <si>
    <t>Taxi Bureau-Grand marché-Ngoyo (rencontre avec une cible)</t>
  </si>
  <si>
    <t>Achat boisson (rencontre avec la cible)</t>
  </si>
  <si>
    <t>Taxi Ngoyo-Tshimbamba-Mahouata (rencontre avec une cible)</t>
  </si>
  <si>
    <t>Taxi Mahouata-Port-Grand marché (me voir avec l'informateur)</t>
  </si>
  <si>
    <t>Taxi Grand marché-marché Tshimba-Fond tiétié (investigation sur terrain)</t>
  </si>
  <si>
    <t>Taxi Fond tié tié-Gare océan-Bureau (achat billet retour Brazzaville)</t>
  </si>
  <si>
    <t>Taxi bureau-Gare routière (retour à Brazzaville)</t>
  </si>
  <si>
    <t>Food allowance mission PNR du 01 au 05 septembre 2018</t>
  </si>
  <si>
    <t>Travel subsistence</t>
  </si>
  <si>
    <t>Taxi Labo photo-DDEF à dolisie</t>
  </si>
  <si>
    <t xml:space="preserve">Impressions photos </t>
  </si>
  <si>
    <t>Office Materials</t>
  </si>
  <si>
    <t>Taxi Grandes endemies-labo photo à dolisie</t>
  </si>
  <si>
    <t xml:space="preserve">Ajout Impressions photos </t>
  </si>
  <si>
    <t>Taxi Labo photo-Ddef à dolisie</t>
  </si>
  <si>
    <t>Taxi Ddef-restaurant à dolisie</t>
  </si>
  <si>
    <t>Taxi restaurant-hôtel à dolisie</t>
  </si>
  <si>
    <t>Taxi Bureau - Nzassi pour rendez-vous avec la cible</t>
  </si>
  <si>
    <t>Achat à manger plus boisson lors de la rencontre sur terrain avec la cible</t>
  </si>
  <si>
    <t>Trust Building</t>
  </si>
  <si>
    <t>Taxi Nzassi - Ocean du nord OCH pour achat billets PNR-BZV</t>
  </si>
  <si>
    <t>Achat billet PNR-BZV</t>
  </si>
  <si>
    <t>n</t>
  </si>
  <si>
    <t>Taxi OCH - Marché d'art du plateau voir une cible</t>
  </si>
  <si>
    <t>Achat boisson lors de la rencontre avec une cible</t>
  </si>
  <si>
    <t>Taxi marché du plateau - bureau</t>
  </si>
  <si>
    <t>Taxi bureau - bord bord rencontrer une cible</t>
  </si>
  <si>
    <t>Taxi bord bord - bureau</t>
  </si>
  <si>
    <t>Achat billet PNR-Brazzaville (retour à Brazzaville)</t>
  </si>
  <si>
    <t>050906302018--54</t>
  </si>
  <si>
    <t xml:space="preserve">Taxi à Ouesso: Hôtel-Cour d'Appel </t>
  </si>
  <si>
    <t>Taxi à Ouesso: Cour d'Appel -Agence Océan du Nord</t>
  </si>
  <si>
    <t>Taxi à Ouesso: Agence Océan du nord-Agence Séoul</t>
  </si>
  <si>
    <t>Taxi à Ouesso: Agence Séoul-Agence Trans Afrique</t>
  </si>
  <si>
    <t>Taxi à Ouesso: Agence Trans Afrique-Agence Séaoul</t>
  </si>
  <si>
    <t>Achat billet Ouesso-Brazzaville (réservation pour vendredi 07) à Séoul Expresse</t>
  </si>
  <si>
    <t>Taxi Agence Séoul Expresse-Hôtel</t>
  </si>
  <si>
    <t>Frais de transfert à Dalia/DOLISIE</t>
  </si>
  <si>
    <t>75/GCF</t>
  </si>
  <si>
    <t>Bonus du d'Août 2018-Mésange CIGNAS</t>
  </si>
  <si>
    <t>Bonus de responsabilité du mois d'Août 2018-Mésange CIGNAS</t>
  </si>
  <si>
    <t>Bonus Assistante à la Coordination du mois  d'Août 2018-Mésange CIGNAS</t>
  </si>
  <si>
    <t>Bonus du mois d'Août 2018-Evariste LELOUSSI</t>
  </si>
  <si>
    <t>Bonus du mois d'Août 2018-Crépin IBOUILI</t>
  </si>
  <si>
    <t>Bonusdu mois d'Août 2018-Bley BEMY</t>
  </si>
  <si>
    <t>Bonus du mois d'Août 2018-Dieudonné IBOUANGA</t>
  </si>
  <si>
    <t>Bonus du mois d'Août 2018-Jospin KAYA</t>
  </si>
  <si>
    <t>Bonus du mois d'Août 2018-Gaudet MALANDA</t>
  </si>
  <si>
    <t>Facture SNE Bureau de BZV: Juillet-Août 2018</t>
  </si>
  <si>
    <t>Bonus du mois d'août 2018-Mavy MALELA</t>
  </si>
  <si>
    <t>Taxi Angola libre-Bureau-Ouenze (arrivé à Brazzaville)</t>
  </si>
  <si>
    <t>Taxi hôtel-DDEF à dolisie</t>
  </si>
  <si>
    <t>Food Allowance mission de PNR du 01 au 05/09/2018</t>
  </si>
  <si>
    <t xml:space="preserve">Taxi à Dolisie(le soir ) : Hôtel - restaurant - hôtel </t>
  </si>
  <si>
    <t>Lawyer fees</t>
  </si>
  <si>
    <t>FRAIS RET.DEPLACE Chq n°03593838</t>
  </si>
  <si>
    <t>Virement Grant USFWS</t>
  </si>
  <si>
    <t>Taxi à Ouesso: TGI -DDEF-SAN</t>
  </si>
  <si>
    <t>Taxi à Ouesso: DDEF-SAN-Résidence</t>
  </si>
  <si>
    <t>Taxi à Ouesso: Résidence-Hôtel</t>
  </si>
  <si>
    <t>26/GCF</t>
  </si>
  <si>
    <t>Bonus du mois d'Août 2018-IT87</t>
  </si>
  <si>
    <t>Bonus du mois de Juillet 2018-IT87</t>
  </si>
  <si>
    <t>Achat 04 Classeurs rouge pour bureau PALF</t>
  </si>
  <si>
    <t>Taxi à BZV: Ministèrede l'économie forestière-bureau</t>
  </si>
  <si>
    <t>Mésange</t>
  </si>
  <si>
    <t>Taxi Bureau PALF-Radio Rurale</t>
  </si>
  <si>
    <t>Taxi Radio Rurale-TOP TV</t>
  </si>
  <si>
    <t>Taxi TOP TV-Bureau PALF</t>
  </si>
  <si>
    <t>Taxi hôtel-CSI à dolisie</t>
  </si>
  <si>
    <t>Taxi CSI-Ddef à dolisie</t>
  </si>
  <si>
    <t>Taxi TGI-DDPN à dolisie</t>
  </si>
  <si>
    <t>Taxi DDPN-Zone militaire à dolisie</t>
  </si>
  <si>
    <t>Taxi Zone militaire-Prefecture à dolisie</t>
  </si>
  <si>
    <t>Taxi gendarmerie-charden farell à dolisie</t>
  </si>
  <si>
    <t>Taxi Charden farell-hôtel à dolisie</t>
  </si>
  <si>
    <t>Taxi hôtel-restaurant à dolisie</t>
  </si>
  <si>
    <t xml:space="preserve">Taxi à Dolisie : Hôtel - DDEF finaliser la procédure </t>
  </si>
  <si>
    <t xml:space="preserve">Taxi à Dolisie: DDEF- TGI avec l'agent EF déposer la procédure cas chimpanzé </t>
  </si>
  <si>
    <t xml:space="preserve">Taxi à Dolisie : TGI - hôtel </t>
  </si>
  <si>
    <t xml:space="preserve">Taxi à Dolisie : Hôtel - restaurant - hôtel </t>
  </si>
  <si>
    <t>Reglement facture Congo Telecom-Août 2018/CHQ n°03593838</t>
  </si>
  <si>
    <t>Internet</t>
  </si>
  <si>
    <t>FRAIS RET.DEPLACE Chq n°03593840</t>
  </si>
  <si>
    <t xml:space="preserve">Taxi Bureau-Cabinet de Me Séverin pour retirer la décharge </t>
  </si>
  <si>
    <t>Bley</t>
  </si>
  <si>
    <t>Taxi Cabinet de Me Séverin-Cabinet de Me Malonga pour le retrait de la décharge</t>
  </si>
  <si>
    <t>Taxi Cabinet de Me Malonga-domicile</t>
  </si>
  <si>
    <t>Taxi à Ouesso: Hôtel-Agence Séoul Expresse</t>
  </si>
  <si>
    <t>Taxi Agence Séoul Express-Domicile</t>
  </si>
  <si>
    <t>Paiement Frais d'hôtel pour 19 nuitées à Ouesso du 19 Août au 07 Septembre 2018</t>
  </si>
  <si>
    <t>Food allowance  à Ouesso du 19 Août au 07 Septembre 2018</t>
  </si>
  <si>
    <t>Avance sur salaire du mois d'Août 2018- Perrine ODIER</t>
  </si>
  <si>
    <t>Taxi Ddef-Grandes endémies à dolisie</t>
  </si>
  <si>
    <t>Taxi Grandes endemies-hôtel à dolisie</t>
  </si>
  <si>
    <t>Taxi Bureau - Avenue Loutassi pour recherche et achat des chaisses de bureau</t>
  </si>
  <si>
    <t>Taxi Avenue.Loutassi - Moukondo pour recherche des chaisses de bureau</t>
  </si>
  <si>
    <t>Taxi Moukondo - Marché total pour recherche et achat des chaises de bureau</t>
  </si>
  <si>
    <t>Taxi Marché total - Moungali pour recherche et achat des chaises de bureau</t>
  </si>
  <si>
    <t>Taxi Moungali - Bureau</t>
  </si>
  <si>
    <t xml:space="preserve">Taxi à Dolisie : DDF - océan en vue d'acheter les billets retour  BZV  </t>
  </si>
  <si>
    <t xml:space="preserve">Taxi à Dolisie : Océan - trans Afrique pour enfin trouver les billets </t>
  </si>
  <si>
    <t xml:space="preserve">Achat Billet retour DOLISIE-BZV Herick </t>
  </si>
  <si>
    <t>Oui</t>
  </si>
  <si>
    <t xml:space="preserve">Achat Billet retour DOLISIE-BZV Dalia </t>
  </si>
  <si>
    <t xml:space="preserve">Taxi à Dolisie : Trans Afrique - restaurant - hôtel </t>
  </si>
  <si>
    <t xml:space="preserve">Paiement frais d'hôtel Nuitées à Dolisie du 03 au 08 septembre 2018  </t>
  </si>
  <si>
    <t xml:space="preserve">Paiement frais d'hôtel à dolisie du 03 au 08 septembre soit 5 nuitées </t>
  </si>
  <si>
    <t>Food allowance à dolisie du 03 au 08 septembre soit  6 jours</t>
  </si>
  <si>
    <t>Taxi hôtel-agence trans afrique à dolisie</t>
  </si>
  <si>
    <t>Taxi agence trans Afrique-domicile</t>
  </si>
  <si>
    <t xml:space="preserve">Food allowance à Dolisie du 03 au 08 septembre </t>
  </si>
  <si>
    <t>Bonus du mois d'Août 2018-Jack Bénisson</t>
  </si>
  <si>
    <t>Bonus pour suivi juridique affaire PNOK-OUESSO/Jack Bénisson</t>
  </si>
  <si>
    <t>Taxi à BZV:Bureau-parquet pour suivi courriers et circulaire avec Perrine</t>
  </si>
  <si>
    <t>Taxi à BZV: Ministère EF- bureau</t>
  </si>
  <si>
    <t xml:space="preserve">Taxi Bureau Ministère de la Justice &gt; Bureau </t>
  </si>
  <si>
    <t>Taxi Bureau-Mpila-Moungali-Bureau (rencontrer les informateurs)</t>
  </si>
  <si>
    <t>Achat boisson et transport (rencontre avec les informateurs)</t>
  </si>
  <si>
    <t>Taxi domicile - bureau</t>
  </si>
  <si>
    <t>Bi92</t>
  </si>
  <si>
    <t>Decharge</t>
  </si>
  <si>
    <t>Food allowance pendant la pause</t>
  </si>
  <si>
    <t>BI92</t>
  </si>
  <si>
    <t>Achat d'un litre de Javel et 1 litre de savon pax</t>
  </si>
  <si>
    <t>Frais d'envoie du courrier</t>
  </si>
  <si>
    <t>office</t>
  </si>
  <si>
    <t>Taxi bureau-agence océan du nord de talangai pour deposer le courrier adressé au procureur général de ouesso</t>
  </si>
  <si>
    <t>Taxi agence Océan du nord-bureau</t>
  </si>
  <si>
    <t xml:space="preserve">Taxi Bureau - Moungali pour repérage de bijouterie </t>
  </si>
  <si>
    <t>Achat d'une bouteille d'eau plus gateau a la patisserie Bourgeois</t>
  </si>
  <si>
    <t>Taxi Moungali - bureau</t>
  </si>
  <si>
    <t>Taxi Bureau-Moungali-Mikalou-Bureau (évaluation de l'enquêteur en test)</t>
  </si>
  <si>
    <t>Achat repas (test sur terrain avec le nouveau enquêteur)</t>
  </si>
  <si>
    <t>Taxi bureau-moungali:investigation aupres du bijoutier de la rue bandzas</t>
  </si>
  <si>
    <t>Taxi moungali-bureau</t>
  </si>
  <si>
    <t>Taxi bureau-bacongo:identification des restaurant qui vendent la viande de brousse sauvage</t>
  </si>
  <si>
    <t>Taxi bacongo-bureau</t>
  </si>
  <si>
    <t>Achat carte sim MTN</t>
  </si>
  <si>
    <t>Taxi bureau-Restaurant Mamati pour renseignements sur le menu relatif au repas qui était prévu pour les agents PALF</t>
  </si>
  <si>
    <t>Taxi Mamati restaurant-bureau</t>
  </si>
  <si>
    <t>Taxi Bureau - Poto-Poto pour recherche de la bijouterie</t>
  </si>
  <si>
    <t>Taxi Poto-poto - Point Hollandais pour recherche de la bijouterie</t>
  </si>
  <si>
    <t>Achat du jus a la cave  lors du repérage des lieux</t>
  </si>
  <si>
    <t>Taxi Point Hollandais - Rond point Koulounda pour recherche de la bijouterie</t>
  </si>
  <si>
    <t>Taxi Rond point Koulounda - Bureau</t>
  </si>
  <si>
    <t>Salaire du mois d'août 2018-Jack Bénisson MALONGA MERSY/CHQ N 03593830</t>
  </si>
  <si>
    <t>FRAIS RET.DEPLACE Chq n°03593830</t>
  </si>
  <si>
    <t>Taxi à BZV: Bureau-cabinet Maitre Malonga/ Cabinet-bureau</t>
  </si>
  <si>
    <t>Taxi bureau-Talangaï-Moungali (rencontre avec une cible</t>
  </si>
  <si>
    <t>Taxi Moungali-Bureau (retour au bureau)</t>
  </si>
  <si>
    <t>Taxi Bureau-Moukondo-Poto poto (2ème Test pour le Bi92)</t>
  </si>
  <si>
    <t>Taxi Poto-poto-Moungali-Bureau (prendre Bi92 et passé au restaurant)</t>
  </si>
  <si>
    <t>Taxi  domicile-bureau</t>
  </si>
  <si>
    <t>Taxi bureau-poto poto:investigation aupres du bijoutier de la rue likouala</t>
  </si>
  <si>
    <t>Taxi poto poto-bureau</t>
  </si>
  <si>
    <t>Achat de deux tasse de café dans le cafetariat avec le bijoutier</t>
  </si>
  <si>
    <t>Taxi bureau- domicile</t>
  </si>
  <si>
    <t>Taxi bureau-Beach-Mpila (formailtés mission Kinshasa)</t>
  </si>
  <si>
    <t>Taxi Mpila-la corniche-Bureau (voir si le gars des perroquets sont toujours là)</t>
  </si>
  <si>
    <t>Taxi bureau-mikalou:identifier les tradi praticiens en leur proposant l'achat de la peau de panthere</t>
  </si>
  <si>
    <t>Taxi mikalou-texaco pour identifier les tradi praticiens en les proposant l'achat d'une peau de panthère</t>
  </si>
  <si>
    <t>Taxi texaco-total pour identifier les tradi praticiens tout en les proposant l'achat de la peau de panthère</t>
  </si>
  <si>
    <t>Taxi total-bureau</t>
  </si>
  <si>
    <t>Achat quatre (4)cartes sim:2 mtn,2 Airtel une sim donnée à i23c et moi j'ai gardé trois dont une j'utulise</t>
  </si>
  <si>
    <t>Taxi bureau agence océan du nord acheter les billets de Mavy et moi pour PNR</t>
  </si>
  <si>
    <t>Taxi agence océan du nord-bureau après l'achat des billets de mavy et moi pour PNR</t>
  </si>
  <si>
    <t>Achat billet BZV-PNR/Mavy MALELA</t>
  </si>
  <si>
    <t>140906302018--37</t>
  </si>
  <si>
    <t>Achat billet BZV-PNR/Gaudet MALANDA</t>
  </si>
  <si>
    <t>140906302018--36</t>
  </si>
  <si>
    <t>Food allowance mission PNR du 14 au 19 Septembre 2018</t>
  </si>
  <si>
    <t>Transport mission PNR pour 06 Jours à raison de 5000 FCFA la journée</t>
  </si>
  <si>
    <t>Facture SNE Bureau de PNR: Juillet-Août 2018</t>
  </si>
  <si>
    <t>Achat Billet retour sur BZV/Mavy MALELA</t>
  </si>
  <si>
    <t>Taxi à BZV: bureau-ministère de la justice avec perrine voir le conseiller des juridictions</t>
  </si>
  <si>
    <t xml:space="preserve">Taxi Ministère de la Justice -ONEMO - TGI - Bureau </t>
  </si>
  <si>
    <t>Taxi Banque BCI-Radio Rurale</t>
  </si>
  <si>
    <t>Taxi Radio Rurale-Vox.cg</t>
  </si>
  <si>
    <t>Taxi Groupecongomedias-Times.cd</t>
  </si>
  <si>
    <t>Taxi times.cd-ES TV</t>
  </si>
  <si>
    <t>Taxi ES TV-Bureau PALF</t>
  </si>
  <si>
    <t>Taxi Talangaï-Beach (départ pour Kinshasa)</t>
  </si>
  <si>
    <t>Achat billet cannot rapide (formalités de départ pour Kinshasa)</t>
  </si>
  <si>
    <t>Cachet de sortie (formalités de départ pour Kinshasa)</t>
  </si>
  <si>
    <t xml:space="preserve">Travel expenses </t>
  </si>
  <si>
    <t>Paiement carnet de vaccination (formalités de départ pour Kinshasa)</t>
  </si>
  <si>
    <t>Achat déclaration full Douane, vignette et redevance sortie(formalités de départ pour Kinshasa)</t>
  </si>
  <si>
    <t>Paiement contrevention + cachet d'entrée (arrivé à Kinshasa)</t>
  </si>
  <si>
    <t>Achat vignette + redevance entrée (formalités de départ pour Kinshasa)</t>
  </si>
  <si>
    <t>Taxi Beach-KV-Ngiri (recherche de l'hôtel)</t>
  </si>
  <si>
    <t>Taxi Ngiri-Bandal-Limeté (hôtel non trouvé par rapport au prix habituel)</t>
  </si>
  <si>
    <t xml:space="preserve">Taxi Limeté-Apocalypse-Lemba </t>
  </si>
  <si>
    <t>Taxi Lemba-Lingwala-Kintambo (hôtel trouvé)</t>
  </si>
  <si>
    <t>Achat repas et transport (rencontre avec la cible à l'hôtel)</t>
  </si>
  <si>
    <t>Achat carte sim (déjà identifiée)</t>
  </si>
  <si>
    <t>Achat crédit (activation internet)</t>
  </si>
  <si>
    <t>Achat crédit (appels et sms)</t>
  </si>
  <si>
    <t>Taxi bureau-mampassi:identifier les tradi praticiens tout en les proposant l'achat de la peau de panthère</t>
  </si>
  <si>
    <t>Taxi mampassi-moukondo pour identifier les tradi praticiens tout en les proposant l'achat de la peau de panthère</t>
  </si>
  <si>
    <t>Taxi moukondo-bureau</t>
  </si>
  <si>
    <t>Achat ecran blinder et etuit telephone galaxy S4</t>
  </si>
  <si>
    <t>Taxi domicile-bureau pour récupérer les couriers auprès de perrine</t>
  </si>
  <si>
    <t xml:space="preserve">Taxi bureau-l'agence océan du nord d'angola libre </t>
  </si>
  <si>
    <t>Taxi agence océan du nord de OCH- Résidence PALF</t>
  </si>
  <si>
    <t>Taxi bureau - ocean du nord talangai pour achat du billet PNR-KELLE</t>
  </si>
  <si>
    <t>Taxi Ocean du nord talangai - bureau</t>
  </si>
  <si>
    <t>Reglement facture bonus medias portant sur la saisie d'un chimpanzé au domicile du Colonel Remy AYAYOS à Dolisie dans le Niari</t>
  </si>
  <si>
    <t>Achat billet ocean du nord BZV-KELLE</t>
  </si>
  <si>
    <t>150907002018--58</t>
  </si>
  <si>
    <t>Taxi Hôtel-Grand marché-Gambela (investigation sur terrain)</t>
  </si>
  <si>
    <t>Taxi Gambela-Bikeko-Royal (investigation sur terrain)</t>
  </si>
  <si>
    <t>Taxi Royal-Bandal-Marché raille (rencontre avec les cibles)</t>
  </si>
  <si>
    <t>Achat crédit (recharge téléphonique)</t>
  </si>
  <si>
    <t>Achat crédit pous les cibles (au nombre de 3)</t>
  </si>
  <si>
    <t>Taxi raille-Boulevard-Hôtel (retour à l'hôtel)</t>
  </si>
  <si>
    <t>Taxi hôtel-victoire-Memling (rencontre avec les cibles de chimpanzé)</t>
  </si>
  <si>
    <t>Achat boisson (rencontre avec ces 3 cibles)</t>
  </si>
  <si>
    <t>Taxi Memling-Huilerie-Hôtel (retour à l'hôtel)</t>
  </si>
  <si>
    <t>Taxi Résidence PALF-Réjoindre mavy vers l'hôtel pemba pour visiter le premier appartement avec l'agence Immobilière Walid</t>
  </si>
  <si>
    <t>Taxi domicile - Océan du nordTalangai pour mission de Kéllé</t>
  </si>
  <si>
    <t xml:space="preserve">Taxi Moto gare routière kéllé - hôtel </t>
  </si>
  <si>
    <t>Taxi hôtel-Golf-Victoire (rencontre avec les cibles de chimpanzé)</t>
  </si>
  <si>
    <t>Taxi Victoire-Kingasani - chez la cible (voir l'animal: chimpanzé)</t>
  </si>
  <si>
    <t>Taxi chez la cible-Victoire-Hôtel (retour à l'hôtel après avoir vu l'animal)</t>
  </si>
  <si>
    <t>Achat crédit téléphonique (appel et sms)</t>
  </si>
  <si>
    <t>Paiement transport pour les cibles</t>
  </si>
  <si>
    <t>Taxi Moto hôtel - marché pour prospection</t>
  </si>
  <si>
    <t>Taxi Moto marché - quartier Bomi pour prospection</t>
  </si>
  <si>
    <t>Taxi Moto quartier Bomi - gare routière pour prospection</t>
  </si>
  <si>
    <t>Taxi Moto gare routière - av de l'or pour prospection</t>
  </si>
  <si>
    <t>Taxi Moto avenue de l'or - Quartier Makoulou pour une rencontre avec cible</t>
  </si>
  <si>
    <t>Achat boisson lors de la rencontre avec les cibles</t>
  </si>
  <si>
    <t>Taxi Moto quartier Makoulou - hôtel</t>
  </si>
  <si>
    <t>Taxi Bureau-ONEMO</t>
  </si>
  <si>
    <t>Taxi à BZV: bureau-agence western union du centre ville faire un transfert à I23C a Kishassa.</t>
  </si>
  <si>
    <t>Dieudonné</t>
  </si>
  <si>
    <t>Taxi à BZV: agence western union-bureau pour complement des frais de transfert à I23C.</t>
  </si>
  <si>
    <t>Taxi à BZV: bureau-agence western union centre ville pour finaliser le transfert à I23C.</t>
  </si>
  <si>
    <t>Frais de transfert à i23c/KINSHASA</t>
  </si>
  <si>
    <t>WU</t>
  </si>
  <si>
    <t>Taxi à BZV: agence western union-bureau.</t>
  </si>
  <si>
    <t>Taxi hôtel-victoire-Lingwala (rencontre avec les cibles)</t>
  </si>
  <si>
    <t>Taxi Lingwala-Batetela-Gare central (rencontre avec une cible)</t>
  </si>
  <si>
    <t>Taxi Gare centrale-Lemba-marché Royal (descente sur terrain avec la cible)</t>
  </si>
  <si>
    <t>Taxi marché Royal-Chez Guy-Marché Royal (voir les produits)</t>
  </si>
  <si>
    <t>Achat bierre (rencontre avec les cibles)</t>
  </si>
  <si>
    <t>Taxi Royal-Gambela-Grand marché (voir les cibles)</t>
  </si>
  <si>
    <t>Taxi grand marché-Victoire-Masina (rencontrer les cibles)</t>
  </si>
  <si>
    <t>Achat boisson et transport (rencontre avec les 2 cibles)</t>
  </si>
  <si>
    <t>Taxi Masina-Limeté-Victoire-Magasin (retour à l'hôtel)</t>
  </si>
  <si>
    <t>Achat crédit téléphonique (crédit appels &amp; sms)</t>
  </si>
  <si>
    <t>Taxi domicile -bureau</t>
  </si>
  <si>
    <t>Taxi Résidence PALF de pointe noire-Direction departementale de l'économie forestière</t>
  </si>
  <si>
    <t>Taxi Economie forestière-Cour d'Appel de pointe noire</t>
  </si>
  <si>
    <t>Taxi Cour d'Appel-Economie forestière</t>
  </si>
  <si>
    <t>Taxi Economie forestière- Résidence PALF PNR</t>
  </si>
  <si>
    <t>Frais de transfert à Mavy/PNR</t>
  </si>
  <si>
    <t>29/GCF</t>
  </si>
  <si>
    <t>Taxi bureau-ambassade de la RDC</t>
  </si>
  <si>
    <t>Taxi ambassade de la RDC-ambassade de la RCA</t>
  </si>
  <si>
    <t>Taxi ambassade de la RCA-bureau</t>
  </si>
  <si>
    <t>Taxi Moto hôtel - marché de kéllé pour investigations</t>
  </si>
  <si>
    <t>Taxi Moto marché de kéllé - rivière de kéllé pour investigations</t>
  </si>
  <si>
    <t>Taxi Moto rivière de kéllé - école primaire d'Essengue pour investigation</t>
  </si>
  <si>
    <t>Taxi Moto école primaire Essengue - quartier Eleli pour la rencontre avec une cible</t>
  </si>
  <si>
    <t>Achat boisson lors de la rencontre avec la cible</t>
  </si>
  <si>
    <t>Taxi Moto Quartier Eleli - quartier Lembile pour aller chez la cible</t>
  </si>
  <si>
    <t>Achat boisson lors du rendez-vous avec la cible</t>
  </si>
  <si>
    <t>Taxi Moto Quartier Lembile - av. Ngambie pour prospection</t>
  </si>
  <si>
    <t>Taxi Moto av. Ngambie - Ocean du nord pour achat billet kéllé-Makoua</t>
  </si>
  <si>
    <t>Achat du billet ocean du nord kéllé-Makoua</t>
  </si>
  <si>
    <t>Taxi Moto Océan du nord - hôtel</t>
  </si>
  <si>
    <t>Taxi à BZV: bureau-DGST pour l'etablissement du certificat d'hebergement de Mr  Luc Mathot (EAGLE).</t>
  </si>
  <si>
    <t>Taxi à BZV: DGST-DDST à Mpila pour l'etablissement du certificat d'hebergement de Mr Luc Mathot (EAGLE).</t>
  </si>
  <si>
    <t>Frais de l'établissement du Certificat d'hebergement de Mr Luc Mathot (EAGLE).</t>
  </si>
  <si>
    <t>Taxi à BZV: DDST-Bureau</t>
  </si>
  <si>
    <t>Taxi à BZV: bureau-DDST pour le retrait du certificat d'hebergement de Mr Luc Mathot.</t>
  </si>
  <si>
    <t>Taxi à BZV: DDST-DGST pour renseignement au sujet de la durée d'un sejour au dela de six mois.</t>
  </si>
  <si>
    <t>Taxi à BZV: DGST-DDST à Mpila pour les renseignements des pieces à fournir pour un titre de resident.</t>
  </si>
  <si>
    <t>Taxi à BZV: DDST après les renseignements-Bureau</t>
  </si>
  <si>
    <t>Frais de transfert à IT87/MAKOUA</t>
  </si>
  <si>
    <t>66/GCF</t>
  </si>
  <si>
    <t>Taxi hôtel-Royal-Gambela (voir les cibles)</t>
  </si>
  <si>
    <t>Taxi Gambela-Yolo-Masina (investigation sur terrain et recupération du transfert)</t>
  </si>
  <si>
    <t>Taxi Masina-Limeté-Bandal (rencontrer une cible au nom de JC)</t>
  </si>
  <si>
    <t>Achat crédit téléphonique pour les appels</t>
  </si>
  <si>
    <t>Taxi Bandal-Bikeko-Yolo (rencontrer 3 cibles)</t>
  </si>
  <si>
    <t>Achat boisson pour les cibles</t>
  </si>
  <si>
    <t>Taxi Yolo-Victoire-Gare centrale (voir une cible)</t>
  </si>
  <si>
    <t>Taxi gare centrale-Barumbu-24-Hôtel (investigation et retour à l'hôtel)</t>
  </si>
  <si>
    <t>Taxi hôtel-UPN-Hôtel (rencontrer une cible)</t>
  </si>
  <si>
    <t>Taxi domicile bureau</t>
  </si>
  <si>
    <t>Taxi bureau-port pour identifier les porteurs et dechargeurs prendre leur contact pour une utulisation ultérieur</t>
  </si>
  <si>
    <t>Taxi port-corniche:identifier les vendeurs de chiens et peroquet et prendre leur contact</t>
  </si>
  <si>
    <t>Taxi corniche-lycée thomas sankara pour identification les tradi praticiens tout en leur proposant l'achat de la peau de panthère</t>
  </si>
  <si>
    <t>Taxi lycée-mikalou voir un contact qui m'avait appelé pour discuter a propos de la peau de panthère</t>
  </si>
  <si>
    <t>Taxi mikalou-bureau</t>
  </si>
  <si>
    <t>Taxi bureau-agence ocean du nord pour achat des billets</t>
  </si>
  <si>
    <t>Taxi agence ocean du nord-bureau</t>
  </si>
  <si>
    <t>Taxi àPNR:Résidence palf-Economie forestière</t>
  </si>
  <si>
    <t>Taxi Economie forestière-Agence océan du nord</t>
  </si>
  <si>
    <t>Taxi agence océan du nord-aeroport pour rétirer les recus des billets d'avion</t>
  </si>
  <si>
    <t>Taxi aeroport-résidence PALF pointe noire</t>
  </si>
  <si>
    <t>Food Allowance mission pointe noire du 14  au 18 septembre 2018</t>
  </si>
  <si>
    <t>Paiement frais d'hôtel 3 nuitées/ mission de kéllé du 15 au 18/09/18</t>
  </si>
  <si>
    <t>oui</t>
  </si>
  <si>
    <t>Taxi Moto hôtel - océan du nord kéllé pour voyage sur Makoua</t>
  </si>
  <si>
    <t>Achat billet Etoumbi-Makoua après avoir ratté le bus dû au conflit de contrôle avec la police</t>
  </si>
  <si>
    <t>Taxi Moto gendarmerie d'etoumbi-ocean du nord etoumbi-gare routière pour voyage sur Makoua</t>
  </si>
  <si>
    <t>Taxi Moto océan du nord - hôtel /mission d'investigation</t>
  </si>
  <si>
    <t>Achat billet océan du nord Makoua-BZV</t>
  </si>
  <si>
    <t>Taxi bureau-Cabinet de maître Malonga Audrey pour lui remettre le budget pour la mission sur Dolisie au sujet de l'affaire Siombo et Ndinga du 20 au 22 septembre 2018.</t>
  </si>
  <si>
    <t>Frais de mission pour Dolisie du 20 au 22 septembre /Maître Malonga Audrey.</t>
  </si>
  <si>
    <t>Taxi à BZV: cabinet de maître Malonga au centre ville-Bureau.</t>
  </si>
  <si>
    <t xml:space="preserve">Taxi Mairie de Bacongo-Labo Photo </t>
  </si>
  <si>
    <t>Impression des cartes photos format Identité de Mr Luc Mathot (EAGLE)</t>
  </si>
  <si>
    <t>Taxi Labo Photo-Casino</t>
  </si>
  <si>
    <t>Taxi Casino-Bureau PALF</t>
  </si>
  <si>
    <t>Taxi hôtel-Pavillon 5-Grand marché (rencontrer la cible)</t>
  </si>
  <si>
    <t>Taxi grand marché-Royal-Victoire (rencontrer les cibles)</t>
  </si>
  <si>
    <t>Taxi victoire-Bikeko-Cohette (investigation sur terrain)</t>
  </si>
  <si>
    <t>Taxi Cohette-Lufungula-Batetela (investigation sur terrain)</t>
  </si>
  <si>
    <t>Taxi batetela-Q1-Siant thérèse (descente ensemble avec les cibles)</t>
  </si>
  <si>
    <t>Taxi Saint thérèse-Victoire-Kabinda (rencontre avec la cible)</t>
  </si>
  <si>
    <t>Achat crédit téléphonique pour les appels &amp; sms</t>
  </si>
  <si>
    <t>Taxi Kabinda-Gare centrale-Magasin (investigation sur terrain et retour à l'hôtel)</t>
  </si>
  <si>
    <t>Taxi Magasin-Hôtel (retour à l'hôtel)</t>
  </si>
  <si>
    <t>Taxi bureau mampassi voir tradi praticiens qui avait trouvé la peau de panthère dont j'ai vu la peau entière que j'avais prise en photo</t>
  </si>
  <si>
    <t>Taxi mampassi-bureau</t>
  </si>
  <si>
    <t>Taxi bureau -domicile</t>
  </si>
  <si>
    <t>Achat Billet BZV-OUESSO/Jospin KAYA</t>
  </si>
  <si>
    <t>Taxi domicile-agence Ocean du nord</t>
  </si>
  <si>
    <t>Taxi à Ouesso 0céan du nord-hôtel</t>
  </si>
  <si>
    <t>Taxi résidence palf-gare routière</t>
  </si>
  <si>
    <t>Taxi pointe noire-dolisie</t>
  </si>
  <si>
    <t>Taxi gare routière de dolisie-hôtel</t>
  </si>
  <si>
    <t>Taxi hôtel-Ecomoie forestière de dolisie</t>
  </si>
  <si>
    <t>Taxi Economie forestière de dolisie-hôtel</t>
  </si>
  <si>
    <t>Taxi Moto hôtel - gare routière</t>
  </si>
  <si>
    <t xml:space="preserve">Paiement frais d'hôtel 1 nuitée du 18 au 19/09/18 mission de kéllé-Makoua </t>
  </si>
  <si>
    <t>Taxi Talangai - domicile retour de la mission kéllé-Makoua</t>
  </si>
  <si>
    <t>Food Allowance mission de kéllé-Makoua du 15 au 19/09/18</t>
  </si>
  <si>
    <t>Taxi Domicile-Agence Océan du Nord pour envoie courrier</t>
  </si>
  <si>
    <t>Frais d'envoie du courrier à Ouesso (DDEF-SAN)</t>
  </si>
  <si>
    <t>Taxi Agence Océan du Nord-Domicile</t>
  </si>
  <si>
    <t>Taxi Bureau PALF-TOP TV</t>
  </si>
  <si>
    <t>Taxi Top Tv-Radio Rurale</t>
  </si>
  <si>
    <t>Taxi Radio Rurale-ES TV</t>
  </si>
  <si>
    <t>Taxi hôtel-Victoire-7ième rue (voir une cible)</t>
  </si>
  <si>
    <t>Taxi 7ième-Kapanga-Funa (rencontrer une cible)</t>
  </si>
  <si>
    <t>Taxi Funa-Kambambare-Lingwala (voir les produits)</t>
  </si>
  <si>
    <t>Taxi Lingwala-7ième-Kapela (voir les 3 peaux de panthère)</t>
  </si>
  <si>
    <t>Taxi Kapela-Royal-Gare centrale (voir deux cibles )</t>
  </si>
  <si>
    <t>Taxi Gare centrale-victoire-Yolo (rencontrer deux cibles)</t>
  </si>
  <si>
    <t>Achat crédit téphonique pour les appels &amp; sms</t>
  </si>
  <si>
    <t>Taxi Yolo-victoire-Boulevard-Hôtel (retour à l'hôtel)</t>
  </si>
  <si>
    <t>Taxi hôtel-Victoire-Chez Armand (voir le 2eme lot d'ivoire sculptées)</t>
  </si>
  <si>
    <t>Taxi Chez Armand-7ème rue-Victoire-Hôtel (retour à l'hôtel)</t>
  </si>
  <si>
    <t>Taxi bureau-moungali voir le reparateur pour le telephone et entrer dans le marché pour identifier les tradi praticiens tout en les proposants l'achat de la peau de panthère</t>
  </si>
  <si>
    <t>Taxi moungali-poto poto pour l'identification des tradi praticiens tout en les proposant l'achat de la peau de panthère</t>
  </si>
  <si>
    <t>Taxi poto poto-talangai pour l'identification des tradi praticiens tout en les proposant l'achat de la peau de panthère</t>
  </si>
  <si>
    <t>Taxi talangai-soukissa pour identifier les tradi praticiens tout en les proposant l'achat de la peau de panthère</t>
  </si>
  <si>
    <t>Achat de credit pour tradi praticien pour  contacter au marché soukissa, appeler un ami a lui qui avait la peau de panthère</t>
  </si>
  <si>
    <t>Taxi soukissa-bureau</t>
  </si>
  <si>
    <t>Taxi à Ouesso hôtel-DDEF pour présentation des civilités au nouveau DD</t>
  </si>
  <si>
    <t>Taxi à Ouesso DDEF-TGI pour le paiement des pièces de justice, les expéditions et actes d'appel cas Abdou et HUANG Xisan et rencontrer le Procureur CA</t>
  </si>
  <si>
    <t>Taxi TGI-hôtel</t>
  </si>
  <si>
    <t>Taxi hôtel-Restaurant</t>
  </si>
  <si>
    <t>Taxi Restaurant-hôtel</t>
  </si>
  <si>
    <t>Frais d'expédition d'acte d'appel (cas ABDOU )</t>
  </si>
  <si>
    <t>Court fees</t>
  </si>
  <si>
    <t>Taxi hôtel-Economie forestière de dolisie</t>
  </si>
  <si>
    <t>Taxi Economie forestière-hôtel</t>
  </si>
  <si>
    <t>Taxi hôtel- rencontrer maitre malonga à l'hôtel ou il était logé après son arrivé à dolisie</t>
  </si>
  <si>
    <t>Taxi hôtel de Résidence maitre malonga-hôtel juriste</t>
  </si>
  <si>
    <t>Taxi bureau - Makélékélé pour visite de l'appartement meublé</t>
  </si>
  <si>
    <t>Taxi Makélékélé - Diata pour visite du studio meublé</t>
  </si>
  <si>
    <t>Taxi Diata - bureau retour de visite du studio et appartement meublé</t>
  </si>
  <si>
    <t>Frais de visite du studio meublé à l'agent immobilier</t>
  </si>
  <si>
    <t>Taxi à BZV: Bureau-Agence Océan du Nord</t>
  </si>
  <si>
    <t>Achat billet BZV-PNR pour Mésange</t>
  </si>
  <si>
    <t>240906302018--9</t>
  </si>
  <si>
    <t xml:space="preserve">Achat billet BZV-PNR pour Bley </t>
  </si>
  <si>
    <t>240906302018--11</t>
  </si>
  <si>
    <t>Achat billet BZV-PNR pour Evariste</t>
  </si>
  <si>
    <t>240906302018--10</t>
  </si>
  <si>
    <t>Taxi à BZV: Agence Ocean du Nord-Bureau</t>
  </si>
  <si>
    <t>Frais de transfert à Gaudet/DOLISIE</t>
  </si>
  <si>
    <t>68/GCF</t>
  </si>
  <si>
    <t>Frais de transfert à Jospin/OUESSO</t>
  </si>
  <si>
    <t>69/GCF</t>
  </si>
  <si>
    <t>Pour solde salaire du mois d'Août 2018- Perrine ODIER</t>
  </si>
  <si>
    <t>Taxi à BZV: Bureau-Directeion départemental EF, rencontrer la nouvelle DD avec Perrine</t>
  </si>
  <si>
    <t>Taxi à BZV: Ministère-centre ville pour achat chocolat chaud et sandwich avec perrine</t>
  </si>
  <si>
    <t>Taxi à BZV: bureau-maison d'arrêt de Brazzaville pour effectuer la visite geôle.</t>
  </si>
  <si>
    <t>Ration des prévenus à la maison d'arrêt de Brazzaville</t>
  </si>
  <si>
    <t>Jail visit</t>
  </si>
  <si>
    <t>Taxi à BZV: maison d'arrêt-bureau</t>
  </si>
  <si>
    <t>Taxi à BZV: bureau-agence western union centre ville pour faire le transfert à I23C.</t>
  </si>
  <si>
    <t>Taxi à BZV: agence western union cetre ville pour changement d'agence,faute de connexion-agence western union de la gare.</t>
  </si>
  <si>
    <t>Taxi à BZV: agence western union de poto-poto-bureau.</t>
  </si>
  <si>
    <t>Taxi TOP TV-ES TV</t>
  </si>
  <si>
    <t>Taxi ES TV-Radio Rurale</t>
  </si>
  <si>
    <t>Taxi Radio Rurale-Bureau  PALF</t>
  </si>
  <si>
    <t>Taxi hôtel-Batetela-Royale (rencontrer 2 cibles)</t>
  </si>
  <si>
    <t>Achat boisson (renforcement confiance avec la cible)</t>
  </si>
  <si>
    <t>Taxi Royal-Kapanga-Wangata (rencontre avec 3 cibles)</t>
  </si>
  <si>
    <t>Taxi Wangata-Socimat-Upn (voir le 3eme lot des ivoires)</t>
  </si>
  <si>
    <t>Achat boisson (renforcement de la confiance avec ces 3 cibles)</t>
  </si>
  <si>
    <t>Taxi UPN-Socimat-Huillerie (recupération du transfert)</t>
  </si>
  <si>
    <t>Taxi Huillerie-Yolo-Mongafula (rencontre avec les cibles de chimpanzé)</t>
  </si>
  <si>
    <t>Achat boisson (renforcement de la confiance avec les cibles)</t>
  </si>
  <si>
    <t>Taxi MN-Ngaba-7ème rue-Boulevard (voir le 4ieme lot des ivoires sculptées)</t>
  </si>
  <si>
    <t>Taxi Boulevard-Victoire-Batetela-Hôtel (retour à l'hôtel)</t>
  </si>
  <si>
    <t>Achat crédit téléphonique (appels &amp; sms)</t>
  </si>
  <si>
    <t>Taxi bureau-poto poto voir le bijoutier et discuter s'il avait des bijoux sculpté en ivoire ou des contact dont un de mes amis senegalais en avait besoin</t>
  </si>
  <si>
    <t>Achat de deux jus un pour moi et l'autre pour le bijoutier un plat de poulet pour le bijoutier</t>
  </si>
  <si>
    <t>Taxi poto poto-bourreau identifier les tradi particiens tout en les proposant l'achat de la peau de panthère</t>
  </si>
  <si>
    <t>Taxi bourreau-marché Comission identifier les tradi praticiens tout en les proposant l'achat de la peau de panthère</t>
  </si>
  <si>
    <t>Taxi marché Commission-bureau</t>
  </si>
  <si>
    <t>Taxi hôtel-DDEF pour la rencontre avec le chef faune</t>
  </si>
  <si>
    <t>Taxi DDEF-TGI pour la rencontre avec le president du TGI</t>
  </si>
  <si>
    <t>Taxi TGI-DDEF pour la rencontre avec le chef faune notamment lui faire le compte rendu de la rencontre avec le president du TGI</t>
  </si>
  <si>
    <t>Taxi DDEF-Hotel</t>
  </si>
  <si>
    <t>Taxi Hôtel-Charden Farell rétirer les fonds envoyés par Mavy</t>
  </si>
  <si>
    <t>Taxi charden farell-Hôtel</t>
  </si>
  <si>
    <t>Taxi restaurant-Hotel</t>
  </si>
  <si>
    <t>Taxi Economie forestière-Tribunal</t>
  </si>
  <si>
    <t xml:space="preserve">Taxi Tribunal-Economie forestière pour rendre compte au directeur sur l'audience </t>
  </si>
  <si>
    <t>Taxi Economie forestière de dolisie-agence charden farell</t>
  </si>
  <si>
    <t>Taxi agence charden farell-hôtel</t>
  </si>
  <si>
    <t>Taxi à BZV: bureau - agence de voyages  ( n°1 pas de billet)700f - agence (n°2 pas de billet non plus et on m'a conseillé d'aller à l'aéroport)500f -  aéroport 500f - bureau 700f pour achat de billet de Maître Séverin destination PN</t>
  </si>
  <si>
    <t>FRAIS RET.DEPLACE Chq n°03593843</t>
  </si>
  <si>
    <t>Avance sur Salaire du mois de Septembre 2018-Mavy Dierre Aimerel MALELA/CHQ N 03593844</t>
  </si>
  <si>
    <t>FRAIS RET.DEPLACE Chq n°03593844</t>
  </si>
  <si>
    <t>FRAIS RET.DEPLACE Chq n°03593845</t>
  </si>
  <si>
    <t>Taxi Gambela-UPN-Delvo (rencontrer la cible de 3 peaux)</t>
  </si>
  <si>
    <t>Taxi Delvo-Batetela-Lingwala (investigation sur terrain)</t>
  </si>
  <si>
    <t>Taxi Lingwala-7ieme rue-Masina (rencontre avec deux cibles)</t>
  </si>
  <si>
    <t>Taxi Masina-chez Armand-Wangata (revérifier les produits)</t>
  </si>
  <si>
    <t>Taxi Wangata-7ème rue-Victoire (voir le 5ème lot des ivoires sculptées)</t>
  </si>
  <si>
    <t>Achat crédit téléphonoque (appels &amp; sms)</t>
  </si>
  <si>
    <t>Taxi Victoire-Yolo-Ngaba-victoire (voir la cible des peaux)</t>
  </si>
  <si>
    <t>Taxi Victoire-Boulevard-Hôtel (retour à l'hôtel)</t>
  </si>
  <si>
    <t>Taxi Hôtel-Agence océan du nord de ouesso récupérer le courrier adressé au DDEF</t>
  </si>
  <si>
    <t>Taxi ocean du nord-Domicile de Eric d'Odzala pour avoir les nouvelles sur les cas d'odzala</t>
  </si>
  <si>
    <t>Taxi domicile d'Eric-hôtel</t>
  </si>
  <si>
    <t>Taxi hôtel-DDEF pour le cas de la saisie des viandes de chasse( Espèces partièllement protégees) par la DDEF</t>
  </si>
  <si>
    <t>Taxi DDEF-hôtel</t>
  </si>
  <si>
    <t>Taxi domicile - Poto-poto pour rencontrer une cible</t>
  </si>
  <si>
    <t>Achat nourriture et boissons lors de la rencontre avec la cible</t>
  </si>
  <si>
    <t>Taxi Poto-poto - domicile retour de la rencontre avec la cible</t>
  </si>
  <si>
    <t>Taxi Hôtel-Grand marché-Gambela (rencontrer une cible)</t>
  </si>
  <si>
    <t>Taxi Gambela-Chez Armand-UPN (rencontrer les cibles)</t>
  </si>
  <si>
    <t>Taxi UPN-MN-Lemba (rencontrer les cibles)</t>
  </si>
  <si>
    <t>Taxi Lemba-Victoire-Beach (prendre les renseignement pour retour à Brazzaville)</t>
  </si>
  <si>
    <t>Taxi Beach-Royal-Hôtel (retour à l'hôtel)</t>
  </si>
  <si>
    <t>Achat crédit téléphonique (appels et sms)</t>
  </si>
  <si>
    <t>Paiement frais d'hôtel pour 10 nuitées du 14 au 24/09/2018 (mission Kinshasa)</t>
  </si>
  <si>
    <t>Food Allowance mission dolisie du 19 au 23 septembre 2018</t>
  </si>
  <si>
    <t xml:space="preserve">Taix domicile-Agence Océan du Nord pour le voyage </t>
  </si>
  <si>
    <t xml:space="preserve">Taxi à PNR Agence Océan du Nord-Résidence PALF PNR </t>
  </si>
  <si>
    <t>Taxi à PNR: Résidence-Restaurant/ Aller-Retour</t>
  </si>
  <si>
    <t>71/GCF</t>
  </si>
  <si>
    <t>Achat Robinet+Flexible/Plomberie</t>
  </si>
  <si>
    <t>Taxi bureau-BCI</t>
  </si>
  <si>
    <t>Taxi à BZV: domicile-aéroport pour le voyage sur PNR</t>
  </si>
  <si>
    <t>Flight</t>
  </si>
  <si>
    <t>Achat Timbre pour le billet d'avion de Mésange CIGNAS</t>
  </si>
  <si>
    <t>Taxi à PNR: aéroport-vindoulou pour laisser l'enfant</t>
  </si>
  <si>
    <t>Taxi à PNR: vindoulou-tchystère/ tchystère-tour mayombe pour voir maitre Welcom</t>
  </si>
  <si>
    <t>Taxi à PNR: tour mayombe-pharmacie pour achat medicament de l'enfant</t>
  </si>
  <si>
    <t>Taxi à PNR: Pharmacie-restaurant/ restaurant- Résidence PALF</t>
  </si>
  <si>
    <t xml:space="preserve">Achat téléphone SAMSUNG BLANC pour enquêteur BI92 </t>
  </si>
  <si>
    <t xml:space="preserve">Equipment </t>
  </si>
  <si>
    <t>Taxi à BZV: bureau-Cabinet de maître Biyoudi Séverin pour lui remettre son budget de la mission sur Pointe-Noire.</t>
  </si>
  <si>
    <t>Frais de mission PNR/ Maître Séverin BIYOUDI</t>
  </si>
  <si>
    <t>Taxi à BZV: Cabinet de maître Séverin Biyoudi au centre ville-Bureau.</t>
  </si>
  <si>
    <t>Taxi Domicile-Agence Océan du Nord</t>
  </si>
  <si>
    <t>Taxi Hôtel-Boulevard-Beach (départ pour Brazzaville)</t>
  </si>
  <si>
    <t>Achat billet Kinshasa-Brazzaville (formalité de départ)</t>
  </si>
  <si>
    <t>Achat déclaration full Douane, vignette et redevance sortie(formalités de départ)</t>
  </si>
  <si>
    <t>Paiement contrevention (arrivé à Brazzaville)</t>
  </si>
  <si>
    <t>Déclaration full et redevence entrée (formalités d'arrivée à Brazzaville)</t>
  </si>
  <si>
    <t>Paiement cachet d'entrée (formalités d'arrivée à Brazzaville)</t>
  </si>
  <si>
    <t>Taxi beach-Bureau-Talangaï (arrivé à Brazzaville)</t>
  </si>
  <si>
    <t>Food allowance mission Kinshasa du 14 au 24 septembre 2018</t>
  </si>
  <si>
    <t>Taxi bureau-mfilou identifier les tradi praticiens tout en les proposant l'achat de la peau de panthère</t>
  </si>
  <si>
    <t>Taxi mfilou-pk identifier les tradi praticiens tout en les proposants un achat d'une peau de panthère</t>
  </si>
  <si>
    <t>Taxi pk-bureau</t>
  </si>
  <si>
    <t>Taxi hôtel-DDEF pour le depôt du courrier au DD</t>
  </si>
  <si>
    <t>Taxi DDEF-TGI pour le retrait des pièces de justice</t>
  </si>
  <si>
    <t>Taxi TGI-Cyber café pour impression du fichier des contrevenants n'ayant plus régagné la maison d'arrêt  demandé par le procurreur CA</t>
  </si>
  <si>
    <t>Cyber Café: connexion internet et impression du fichier comptable</t>
  </si>
  <si>
    <t>Taxi cyber café-TGI pour la rencontre avec le procurreur CA et le greffier en chef</t>
  </si>
  <si>
    <t>Taxi TGI-Charden Farell récupérer les fonds envoyés par Mavy</t>
  </si>
  <si>
    <t>Taxi Charden Farell-Domicile Eric d'Odzala pour le retrait des PV</t>
  </si>
  <si>
    <t>Taxi domicile Eric-Case de passage PALF pour la visite et le constat</t>
  </si>
  <si>
    <t>Taxi case de passage PALF-Restaurant</t>
  </si>
  <si>
    <t>Taxi restaurant-Hôtel</t>
  </si>
  <si>
    <t xml:space="preserve">Paiement frais d'hôtel pour 05 nuitées mission dolisie du 19 au 24 septembre 2018 </t>
  </si>
  <si>
    <t>Taxi dolisie-Sibiti</t>
  </si>
  <si>
    <t>Taxi moto gare routière de Dolisie-Hôtel</t>
  </si>
  <si>
    <t>Taxi moto hôtel-Economie forestière de sibiti</t>
  </si>
  <si>
    <t xml:space="preserve">Taxi moto Economie forestière-agence de voyage de la gare routière de sibiti </t>
  </si>
  <si>
    <t>Taxi moto agence de voyage-Restaurant</t>
  </si>
  <si>
    <t>Taxi moto Restaurant-Agence charden farell de sibiti</t>
  </si>
  <si>
    <t>Taxi moto Agence charden farell-hôtel</t>
  </si>
  <si>
    <t>Taxi moto hôtel-Maison d'Arrêt de sibiti</t>
  </si>
  <si>
    <t>Taxi moto Maison d'Arrêt-hôtel</t>
  </si>
  <si>
    <t>Taxi bureau-charden farell (sous la pluie)</t>
  </si>
  <si>
    <t xml:space="preserve">Taxi bureau - Diata pour rencontrer l'agent immobilier </t>
  </si>
  <si>
    <t>Taxi Diata - Mpila pour aller visiter le studio meublé</t>
  </si>
  <si>
    <t>Taxi Mpila - bureau retour de la visite du studio meublé</t>
  </si>
  <si>
    <t>Maitre NZABA Welcom Romell pour solde contrat d'engagement d'avocat du 24 Octobre 2016  /CHQ N 03593846</t>
  </si>
  <si>
    <t>FRAIS RET.DEPLACE Chq n°03593846</t>
  </si>
  <si>
    <t>Food allowance mission PNR Pour 10 jours</t>
  </si>
  <si>
    <t xml:space="preserve">Taxi à PNR: Agence Immobilière Mwinda-visite premier appartement </t>
  </si>
  <si>
    <t>Frais de viste des appartements avec l'agence immobilière Mwinda -PNR</t>
  </si>
  <si>
    <t xml:space="preserve">Oui </t>
  </si>
  <si>
    <t xml:space="preserve">Taxi à PNR: Agence Immobilière Mwinda-Premier Appartement à visiter </t>
  </si>
  <si>
    <t xml:space="preserve">Taxi à PNR: Premier Appartement- Deuxième Appartement </t>
  </si>
  <si>
    <t>Taxi à PNR: Appartement 2 de l'agence Mwinda-Agence Walid Immobilière</t>
  </si>
  <si>
    <t xml:space="preserve">Frais de viste des appartements avec l'agence Immobilière Walid </t>
  </si>
  <si>
    <t xml:space="preserve">Taxi à PNR (deux courses) pour visiter les appartements avec l'agence Immobière Walid  </t>
  </si>
  <si>
    <t>Taxi à PNR: Deuxième Appartement Walid-Résidence PALF PNR</t>
  </si>
  <si>
    <t xml:space="preserve">Taxi à PNR: Résidence-Agence Immobilière Victor </t>
  </si>
  <si>
    <t xml:space="preserve">Frais de visite des appartements avec l'agence Immobilière Victor </t>
  </si>
  <si>
    <t xml:space="preserve">Taxi à PNR: Agence Immobilière Victor-Restaurant -Résidence </t>
  </si>
  <si>
    <t>Taxi à PNR:Résidence Palf-citronelle/citronelle-Résidence Palf</t>
  </si>
  <si>
    <t>Taxi à PNR: Palf-DDPN pour rencontrer le DD/ DD-parquet pour vérification au greffe de l'appel du procureur pour le cas BOPOMA ET MBOMPELA</t>
  </si>
  <si>
    <t>Taxi à PNR: Parquet-Mpita pour rencontre avec le 1 demarcheur</t>
  </si>
  <si>
    <t>Taxi à PNR: Mpita-FLM pour visiter les appartements/ FLM-grand marché (restaurant)/restaurant-rond point mpita toujours pour visite des appartements</t>
  </si>
  <si>
    <t>Taxi à PNR: Mpita-la louayi pour visite avec monsieur Victor (agent immobilier)/ aller-retour</t>
  </si>
  <si>
    <t>Taxi à PNR: Mpita-grand marché/ Grand marché-vindoulou pour voir l'enfant</t>
  </si>
  <si>
    <t xml:space="preserve">Paiement frais visa 1 an au Congo-Brazzaville pour Luc MATHOT EAGLE </t>
  </si>
  <si>
    <t>Taxi à BZV: bureau-maison d'arrêt pour effectuer la visite geôle: cas Lusaka(écailles de Pangolin).</t>
  </si>
  <si>
    <t>Taxi à PNR: Bureau PALF -DR TV</t>
  </si>
  <si>
    <t>Taxi à PNR: DR TV-MCR TV</t>
  </si>
  <si>
    <t>Taxi à PNR: MCR TV-TPT</t>
  </si>
  <si>
    <t xml:space="preserve">Taxi à PNR: TPT-Bureau PALF </t>
  </si>
  <si>
    <t>Taxi hôtel-TGI pour la rencontre avec la greffiere</t>
  </si>
  <si>
    <t>Taxi TGI-Case de passage PALF pour une deuxieme visite</t>
  </si>
  <si>
    <t>Paiement une nuitée d'hotel à sibiti du 24 au 25 septembre 2018</t>
  </si>
  <si>
    <t>Food allowance du 24 au 25 septembre à Sibiti</t>
  </si>
  <si>
    <t>Taxi moto hôtel-gare routière</t>
  </si>
  <si>
    <t>Achat Billet Sibiti-Brazzaville</t>
  </si>
  <si>
    <t>Taxi gare routière-domicile</t>
  </si>
  <si>
    <t>Taxi bureau - Marché moungali pour achat chargeur du téléphone blackberry</t>
  </si>
  <si>
    <t>Achat du chargeur android pour blackberry</t>
  </si>
  <si>
    <t>Taxi Marché moungali - bureau retour d'achat du chargeur pour blackberry</t>
  </si>
  <si>
    <t xml:space="preserve">Taxi à PNR: Résidence-Agence Immobilière pour la recherche de la maison </t>
  </si>
  <si>
    <t xml:space="preserve">Taxi à PNR: Agence Immobilière-Cour d'Appel </t>
  </si>
  <si>
    <t xml:space="preserve">Taxi à PNR: DDEF-Agence Immobilière pour les visites des appartements </t>
  </si>
  <si>
    <t>Taxi à PNR (3 courses) pour les visites des appartements</t>
  </si>
  <si>
    <t xml:space="preserve">Frais de visite des appartements avec l'agence Immobilière Bernard   </t>
  </si>
  <si>
    <t>Taxi à PNR: Restaurant-Résidence Palf PNR</t>
  </si>
  <si>
    <t>Taxi à BZV: Virage maya maya-Agence Ocean du nord de l'angola libre pour renseignement sur le billet de Mésange</t>
  </si>
  <si>
    <t>Frais de transfert à Bley/PNR</t>
  </si>
  <si>
    <t>Frais de transfert à Evariste/PNR</t>
  </si>
  <si>
    <t>70/GCF</t>
  </si>
  <si>
    <t>Taxi Bureau-BCI-MTN-AIRTEL</t>
  </si>
  <si>
    <t>Taxi à PNR: PALF-rond point KM4/ KM4- cour d'appel</t>
  </si>
  <si>
    <t>Taxi à PNR:Mpita-tchimbamba colonel</t>
  </si>
  <si>
    <t>Taxi à PNR: Colonel-grand marché/ grand marché-KM4</t>
  </si>
  <si>
    <t>Taxi à PNR: KM4-restaurant-Palf</t>
  </si>
  <si>
    <t>Taxi à PNR: Bureau PALF -TPT</t>
  </si>
  <si>
    <t>Taxi à PNR: TPT-Agence Océan du Nord OCH</t>
  </si>
  <si>
    <t>Achat Billet Pointe Noire-Dolisie</t>
  </si>
  <si>
    <t>Taxi à PNR: Agence Océan du Nord OCH-Agence Charden Farell</t>
  </si>
  <si>
    <t>Taxi à PNR: Agence Charden Farell-Agence Ocean du Nord OCH</t>
  </si>
  <si>
    <t>Taxi à PNR: Agence Ocean du Nord OCH-Bureau PALF</t>
  </si>
  <si>
    <t>Achat crédit téléphonique Airtel (contacter les cibles de Kinshasa)</t>
  </si>
  <si>
    <t>Taxi Bureau-Moungali-Bureau (reperer le lieu de rendez-vous avec la cible)</t>
  </si>
  <si>
    <t>Taxi hôtel-Case de passage PALF pour une troisième visite</t>
  </si>
  <si>
    <t>Taxi case de passage PALF-hôtel</t>
  </si>
  <si>
    <t>Taxi hôtel-DDEF pour la redaction de la plainte contre la société Océan du nord pour le cas de l'éléphant percuté par le bus ocean du nord</t>
  </si>
  <si>
    <t>Taxi DDEF-Commissariat de police de l'arrondissement 1 Nzalangoye pour avoir la copie du PV audition du cas du jeune homme interpéllé pour abattage d'un pangolin géant</t>
  </si>
  <si>
    <t>Taxi Commissariat de Nzalagoye-Restaurant</t>
  </si>
  <si>
    <t>Taxi domicil-bureau</t>
  </si>
  <si>
    <t xml:space="preserve">Taxi à BZV : palais de justice - bureau après avoir manqué de rencontrer le PG CS avec Perrine </t>
  </si>
  <si>
    <t>Virement salaire Septembre 2018-Mésange</t>
  </si>
  <si>
    <t>Virement salaire Septembre 2018-Evariste</t>
  </si>
  <si>
    <t>Virement salaire Septmbre 2018-Gaudet Stone MALANDA</t>
  </si>
  <si>
    <t>Virement salaire Septembre 2018-Herick</t>
  </si>
  <si>
    <t>Virement salaire Septembre 2018-Mavy</t>
  </si>
  <si>
    <t>Virement salaire Septmbre 2018-Crépin IBOUILI</t>
  </si>
  <si>
    <t>Taxi à PNR: lieu de Rendez-Vous avec le Proprietaire-Restaurant-Résidence</t>
  </si>
  <si>
    <t xml:space="preserve">Paiement par anticipation du Loyer pour le nouvel appartement PALF PNR /Octobre 2018 </t>
  </si>
  <si>
    <t>Rent &amp; utilities</t>
  </si>
  <si>
    <t>64/GCF</t>
  </si>
  <si>
    <t>Taxi: palf-grand marché pour le retrait à l'agence charden farell</t>
  </si>
  <si>
    <t>Taxi à PNR: grand marché-restaurant Kactus pour rencontrer monsieur LENDO sur le contrat de bail</t>
  </si>
  <si>
    <t>Taxi à PNR:Kactus-grand marché pour achat brosse</t>
  </si>
  <si>
    <t>Taxi: grand marché-vindoulou pour voir mon fils</t>
  </si>
  <si>
    <t xml:space="preserve">Taxi Office &gt; Cours Suprême &gt; Office </t>
  </si>
  <si>
    <t>Taxi à PNR: Bureau PALF -Agence Ocean du Nord OCH</t>
  </si>
  <si>
    <t>Food allowance à Pointe Noire du 24 au 27 septembre 2018 soit 04 jours</t>
  </si>
  <si>
    <t xml:space="preserve">Taxi à Dolisie: Agence Océan du Nord de Dolisie-Hôtel </t>
  </si>
  <si>
    <t>Taxi bureau-Moukondo-Poto-poto-Bureau (rencontrer informateurs)</t>
  </si>
  <si>
    <t>Taxi Casis-Mikalou-Moungali (rencontrer le contact de la cible de Kinshasa)</t>
  </si>
  <si>
    <t>Taxi Moungali-Mikalou-Casis (retour après le rendez-vous)</t>
  </si>
  <si>
    <t>Envoie crédit téléphonique  à la cible pour le renforcement de la confiance</t>
  </si>
  <si>
    <t>Achat credit téléphonique</t>
  </si>
  <si>
    <t>Taxi hôtel-commissariat de Nzalangoye pour le retrait du PV auprès du commissaire</t>
  </si>
  <si>
    <t>Taxi commissariat de Nzalagoye-TGI pour la rencontre avec la greffière concernant le retrait des pièces de justice</t>
  </si>
  <si>
    <t>Taxi TGI-Restaurant</t>
  </si>
  <si>
    <t>Achat des cartes de crédit téléphonique MTN</t>
  </si>
  <si>
    <t>Taxi domicile - Moungali pour la rencontre avec une cible</t>
  </si>
  <si>
    <t>Achat à manger et boisson lors de la rencontre avec la cible</t>
  </si>
  <si>
    <t>Taxi Marché moungali - domicile retour de la rencontre avec la cible</t>
  </si>
  <si>
    <t>COTISATION WEB BANK</t>
  </si>
  <si>
    <t>Achat crédit téléphonique MTN-CHQ N°3593849</t>
  </si>
  <si>
    <t xml:space="preserve">Taxi à PNR: Résidence-Aeroport pour le retrait du chèque du nouveau logeur envoyé par Mavy par l'agence Intégral Services/ aller et retour </t>
  </si>
  <si>
    <t xml:space="preserve">Taxi à PNR: résidence-nouvel Appartement pour donner le chèque à Rodrick </t>
  </si>
  <si>
    <t>Taxi à PNR: Résidence-Restaurant/ Aller et Retour</t>
  </si>
  <si>
    <t>Perrine ODIER-Salaire de septembre 2018</t>
  </si>
  <si>
    <t>Prestation Septembre 2018-Odile FIELO (la ménagère)</t>
  </si>
  <si>
    <t>37/GCF</t>
  </si>
  <si>
    <t>Taxi:Palf-cyber pour impression du contrat de bail et passeport de Perrine</t>
  </si>
  <si>
    <t>Impression de la lettre du départ de logement KOUKA et passeport</t>
  </si>
  <si>
    <t>Taxi à PNR: cyber-restaurant/restaurant-colonel pour voir LENDO après réception du chèque</t>
  </si>
  <si>
    <t>Taxi à PNR :colonel-Résidence Palf</t>
  </si>
  <si>
    <t>Taxi à PNR: Résidence Palf-Centre ville pour l'achat des billets d'avion retour/ aller-retour</t>
  </si>
  <si>
    <t>Taxi à Dolisie: Hôtel-Agence Trans Afrique Express de Dolisie</t>
  </si>
  <si>
    <t>Achat Billet Dolisie-Brazzaville à l'Agence Trans Afrique Express de Dolisie</t>
  </si>
  <si>
    <t>Taxi Agence Trans Afrique Express de Dolisie-Télé Vini de Dolisie</t>
  </si>
  <si>
    <t xml:space="preserve">Taxi à Dolisie: Télé vini -Radio Mayombe </t>
  </si>
  <si>
    <t>Taxi à Dolisie: Radio Mayombe -Télé Dol</t>
  </si>
  <si>
    <t xml:space="preserve">Taxi à Dolisie: Télé Dol-Télé Vini </t>
  </si>
  <si>
    <t xml:space="preserve">Taxi à Dolisie: Tele Vini -Radio Mayombe </t>
  </si>
  <si>
    <t xml:space="preserve">Taxi à Dolisie: Radio Mayombe -Hôtel </t>
  </si>
  <si>
    <t>Taxi bureau-Mazala-Bureau (rencontrer la cible)</t>
  </si>
  <si>
    <t>Paiement transport pour la cible</t>
  </si>
  <si>
    <t>Achat crédit airtel (contacter les cibles de Kinshasa)</t>
  </si>
  <si>
    <t>Taxi bureau-moungali pour achat du chargeur original pour la galaxy S4</t>
  </si>
  <si>
    <t>Achat chargeur pour le téléphone PALF</t>
  </si>
  <si>
    <t>Taxi hôtel-DDEF pour la signature de la demande de réquisistion aux fins des rélévés des historiques téléphoniques cas Abdou</t>
  </si>
  <si>
    <t>Taxi DDEF-cyber café pour le tirage du fichier envoyé par Hérick sur la demande de réquisition</t>
  </si>
  <si>
    <t>Taxi cyber café-DDEF pour la signature de la demande de réquisition par le DD</t>
  </si>
  <si>
    <t>Taxi DDEF-TGI pour le depôt de la demande de réquisition au sécrétariat du parquet</t>
  </si>
  <si>
    <t>Taxi TGI-DDEF pour remettre la copie de l'accusé de reception de la demande de réquisition au chef faune</t>
  </si>
  <si>
    <t>FRAIS RET.DEPLACE Chq n°03593861</t>
  </si>
  <si>
    <t>Salaire du mois de Septembre 2018-Dalia Palyga OYONTSIO KOUNIANGANGA/CHQ N 03593855</t>
  </si>
  <si>
    <t>FRAIS RET.DEPLACE Chq n°03593855</t>
  </si>
  <si>
    <t>Salaire du mois de Septembre 2018-Dieudonné IBOUANGA/CHQ N 03593854</t>
  </si>
  <si>
    <t>FRAIS RET.DEPLACE Chq n°03593854</t>
  </si>
  <si>
    <t>Salaire du mois de Septembre 2018-Jack Bénisson MALONGA MERSY/CHQ N 03593860</t>
  </si>
  <si>
    <t>FRAIS RET.DEPLACE Chq n°03593860</t>
  </si>
  <si>
    <t>Honoraires de consultation IT87-Septembre 2018/CHQ N 03593858</t>
  </si>
  <si>
    <t>FRAIS RET.DEPLACE Chq n°03593858</t>
  </si>
  <si>
    <t>Honoraires de consultation I23c-Septembre 2018/CHQ N 03593857</t>
  </si>
  <si>
    <t>FRAIS RET.DEPLACE Chq n°03593857</t>
  </si>
  <si>
    <t xml:space="preserve">Taxi à PNR: Résidence 1-Résidence 2 pour faire l'état de lieux et donner le chèque de Rodrick aller et retour </t>
  </si>
  <si>
    <t xml:space="preserve">Taxi à PNR: Résidence -Charden Farell pour le retrait de l'argent que Mavy a envoyé </t>
  </si>
  <si>
    <t>Taxi à PNR: Agence Charden Farell-Restaurant-Résidence 1</t>
  </si>
  <si>
    <t xml:space="preserve">Taxi à PNR: Résidence 1-Résidence 2 Pour faire l'état de nettoyage/  aller et Retour </t>
  </si>
  <si>
    <t>Taxi Domicile-Résidence Mplila (pour Opération) réperage</t>
  </si>
  <si>
    <t>Taxi Résidence Mplila-Hotêl (IT87)</t>
  </si>
  <si>
    <t>Taxi Hôtel-Domicile</t>
  </si>
  <si>
    <t>Taxi à PNR:Résidence Palf-colonel pour signature du contrat de bail et faire l'état des lieux de l'appartement avec monsieur LENDO</t>
  </si>
  <si>
    <t>Taxi à PNR: colonel-restaurant/restaurant- Résidence Palf</t>
  </si>
  <si>
    <t>Food allowance à Dolisie du 28 au 29 septembre 2018 soit 02 jours</t>
  </si>
  <si>
    <t xml:space="preserve">Paiement frais d'hôtel à Dolisie du 27 au 29 septembre 2018 soit deux nuitées </t>
  </si>
  <si>
    <t xml:space="preserve">Taxi à Dolisie: Hôtel -Agence Trans Afrique Express </t>
  </si>
  <si>
    <t>Taxi à BZV: Agence Trans Afrique Express de Brazzaville-Domicile</t>
  </si>
  <si>
    <t>Achat Crédit MTN (contacter les cibles pour connaître leur position)</t>
  </si>
  <si>
    <t>Achat crédit Airtel (activation internet)</t>
  </si>
  <si>
    <t>Taxi Ouenze-Talangai-Ouenze (rencontre avec it87 pour récupérer du flash money)</t>
  </si>
  <si>
    <t>Taxi domicile-hôtel :localisation et reservation de l'hotal pour l'operation</t>
  </si>
  <si>
    <t>Taxi hôtel -domicile</t>
  </si>
  <si>
    <t xml:space="preserve">Taxi hôtel-TGI pour la rencontre avec la greffiere </t>
  </si>
  <si>
    <t>Taxi TGI-Domicile Eric d'Odzala pour la copie du soit transmis et du PV audition du chauffeur de la société Trans Afrique Express</t>
  </si>
  <si>
    <t>Achat billet Ouesso-brazzaville</t>
  </si>
  <si>
    <t>Taxi domicile Eric-Océan du nord pour l'achat du billet retour sur Brazzaville</t>
  </si>
  <si>
    <t>Taxi Océan du nord-hôtel</t>
  </si>
  <si>
    <t>Taxi bureau - Mpila pour reservation du studio meublé</t>
  </si>
  <si>
    <t>Achat carte de credit téléphonique AIRTEL</t>
  </si>
  <si>
    <t xml:space="preserve">Taxi à BZV: Domicile - mpila - moungali - domicile pour faire le repérage des lieux d'opération cas Kin </t>
  </si>
  <si>
    <t>Paiement deux (2) mois de caution pour le nouvel appartement de PNR/MR LENDO LEPERS JEWELL NASIA</t>
  </si>
  <si>
    <t>Payement des frais d'hébergement du studio meublé de Mpila du 30/09/18 au 01/10/18</t>
  </si>
  <si>
    <t>Achat crédit téléphonique à PNR ( MTN 1000 et Airtel 1000 )</t>
  </si>
  <si>
    <t xml:space="preserve">Taxi à PNR: démenagement ancien local-Nouveau </t>
  </si>
  <si>
    <t>Achat insecticide pour le nouvel appartement de PNR</t>
  </si>
  <si>
    <t>Taxi à PN Résidence-Resto Aller et Retour</t>
  </si>
  <si>
    <t>Taxi Résidence Mplila-Hotêl (IT87) réperage</t>
  </si>
  <si>
    <t>Taxi à PNR:Résidence Palf-Vindoulou pour chercher l'enfant/Vindoulou-aéroport</t>
  </si>
  <si>
    <t>Food Allowance Mission Pointe-Noire du 24 au 30 septembre 2018</t>
  </si>
  <si>
    <t>Taxi à BZV: domicile-Mpila(ONEMO) pour le reperage du lieu de l'operation autour de 20h.</t>
  </si>
  <si>
    <t>Taxi à BZV: Avenue Etoumbi apres reperage du deuxieme lieu pour l'operation-domicile autour de 21h 30mn.</t>
  </si>
  <si>
    <t>Taxi Ouenze-Mikalou-Casis (rencontrer IT87 pour visite des appartements)</t>
  </si>
  <si>
    <t>Achat crédit Airtel (appel des cibles de Kinshasa)</t>
  </si>
  <si>
    <t>Taxi hôtel-Ouenze-Mpila (hébergement à l'appartement)</t>
  </si>
  <si>
    <t>Taxi Mpila-Moungali-Ouenze (rencontrer it87 pour renforcer la stratégie)</t>
  </si>
  <si>
    <t>Taxi Ouenze-Mpila (retour à l'appartement)</t>
  </si>
  <si>
    <t>Taxi domicile-hôtel reorienter IT87 et I23C</t>
  </si>
  <si>
    <t>Taxi hôtel-lieu de rencontre avec Brice d'Odzala pour l'entretien concernant les données des délinquants supposés reintégrés la maison d'arrêt</t>
  </si>
  <si>
    <t>Taxi lieu de rencontre avec Brice-Hôtel</t>
  </si>
  <si>
    <t>Paiement frais d'hôtel à Ouesso pour 12 nuitées</t>
  </si>
  <si>
    <t>Food allowance à ouesso pour 13 Journées</t>
  </si>
  <si>
    <t>Taxi domicile-Appartement de l'enquteur vers ONEMO pour les préparatifs de l'opération en vue</t>
  </si>
  <si>
    <t>Taxi hôtel de l'enqueteur vers la rue etoumbi pour les préparatifs de l'opération en vue-domicile</t>
  </si>
  <si>
    <t xml:space="preserve">Taxi Mpila - Moungali pour payement et reservation de la chambre d'hôtel </t>
  </si>
  <si>
    <t>Payement frais d'hôtel pour 01 nuitée du 30/09/18 au 01/10/18</t>
  </si>
  <si>
    <t>Taxi Moungali - talangai pour remettre le flash money et l'argent de fonctionnement à i23c</t>
  </si>
  <si>
    <t>Taxi talangai - domicile</t>
  </si>
  <si>
    <t>Taxi domicile - Ouenze rencontrer i23c afin que nous puissions nous rendre à la résidence de Mpila</t>
  </si>
  <si>
    <t>Taxi Ouenze - Mpila pour montrer la residence à i23c</t>
  </si>
  <si>
    <t>Taxi Mpila - Moungali pour montrer l'hôtel à i23c</t>
  </si>
  <si>
    <t>Achat de carte de credit téléphonique MTN</t>
  </si>
  <si>
    <t>Taxi Moungali - domicile</t>
  </si>
  <si>
    <t xml:space="preserve">Taxi domicile - Moungali retour à l'hôtel </t>
  </si>
  <si>
    <t>COMPTABILITE PALF- Septembre 2018</t>
  </si>
  <si>
    <t>Bonus du mois d'Août 2018-Hérick TCHICAYA</t>
  </si>
  <si>
    <t>Bonus de responsabilité du mois d'Août 2018-Hérick TCHICAYA</t>
  </si>
  <si>
    <t>Bonus du mois d'Août 2018-Dalia OYONTSIO</t>
  </si>
  <si>
    <t>Frais d'expédition d'un acte d'appel (Cas chinois )</t>
  </si>
  <si>
    <t>Achat Billet d'avion Brazzaville-PNR/ Mésange CIGNAS</t>
  </si>
  <si>
    <t>Achat Billet d'avion/Brazzaville-PNR ENFANT de Mésange CIGNAS</t>
  </si>
  <si>
    <t>Achat Billet d'avion PNR-BZV /Mésange CIGNAS</t>
  </si>
  <si>
    <t>Achat Billet d'avion PNR-BZV ENFANT / Mésange CIGNAS</t>
  </si>
  <si>
    <t>Maitre Audrey MALONGA MBOKO pour solde contrat d'engagement d'avocat du 05 Juin 2018  /CHQ N 03593825</t>
  </si>
  <si>
    <t>Achat Billet Océan du Nord BZV-DOLISIE pour Maitre MALONGA MBOKO Audrey</t>
  </si>
  <si>
    <t>Achat Billet d'avion BZV-PNR pour Maitre séverin BIYOUDI MIAKASSISSA</t>
  </si>
  <si>
    <t>Maitre Séverin BIYOUDI MIAKASSISSA contrat d'engagement d'avocat du 21 Septembre 2018  /CHQ N 03593843</t>
  </si>
  <si>
    <t>Achat papier hygienique pour le bureau PALF</t>
  </si>
  <si>
    <t>Facture restaurant team PALF (Journée de l'activisme)</t>
  </si>
  <si>
    <t>Frais de visites des appartements à l'agence immobilière Walid</t>
  </si>
  <si>
    <t>Main d'Œuvre Plomberie-Bureau PALF</t>
  </si>
  <si>
    <t>Frais de courtage pour les démarcheurs du nouvel appartement de PNR</t>
  </si>
  <si>
    <t>Envoie chèque par Intégral Services (Avion) du nouveau logeur du loyer de PNR</t>
  </si>
  <si>
    <t>Paiement de la commission de l'agent immobilier</t>
  </si>
  <si>
    <t>Achat cartes de recharge téléphonique MTN</t>
  </si>
  <si>
    <t>Monnaie de tenue de compte: XAF</t>
  </si>
  <si>
    <r>
      <t xml:space="preserve">Monnaie de tenue de compte: </t>
    </r>
    <r>
      <rPr>
        <b/>
        <sz val="11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</si>
  <si>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</si>
  <si>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</si>
  <si>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</si>
  <si>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</si>
  <si>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</si>
  <si>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>Rapprochements soldes</t>
  </si>
  <si>
    <t>Perrine</t>
  </si>
  <si>
    <t>Fichiers individuels</t>
  </si>
  <si>
    <t>Ecart</t>
  </si>
  <si>
    <t>Observations</t>
  </si>
  <si>
    <t>Caisses</t>
  </si>
  <si>
    <t>OK</t>
  </si>
  <si>
    <t>E8</t>
  </si>
  <si>
    <t>Evariste LELOUSSI</t>
  </si>
  <si>
    <t>E4</t>
  </si>
  <si>
    <t>Hérick TCHICAYA</t>
  </si>
  <si>
    <t>HI92</t>
  </si>
  <si>
    <t>i73x</t>
  </si>
  <si>
    <t>i55s</t>
  </si>
  <si>
    <t>it87</t>
  </si>
  <si>
    <t>Jack Bénisson</t>
  </si>
  <si>
    <t>Mavy MALELA</t>
  </si>
  <si>
    <t>Mésange CIGNAS*</t>
  </si>
  <si>
    <t>Perrine ODIER</t>
  </si>
  <si>
    <t>Sven</t>
  </si>
  <si>
    <t>Banque</t>
  </si>
  <si>
    <t>BCI-PALF</t>
  </si>
  <si>
    <t>TOTAUX</t>
  </si>
  <si>
    <t>Septembre</t>
  </si>
  <si>
    <t>BALANCE CAISSES ET BANQUE AU 30 SEPTEMBRE 2018</t>
  </si>
  <si>
    <t>Balance au          01 Septembre 2018</t>
  </si>
  <si>
    <t>Balance au 30 Septembre 2018</t>
  </si>
  <si>
    <t>Balance au 1er Septembre + montant reçu en Septembre- dépenses faites en Septembre- transferts extérieurs = Balance au 30 Septembre 2018</t>
  </si>
  <si>
    <t>USFWS</t>
  </si>
  <si>
    <t>Étiquettes de lignes</t>
  </si>
  <si>
    <t>Total général</t>
  </si>
  <si>
    <t>Valeurs</t>
  </si>
  <si>
    <t xml:space="preserve">Somme de Spent in national currency </t>
  </si>
  <si>
    <t>Somme de Received</t>
  </si>
  <si>
    <t>Hérick</t>
  </si>
  <si>
    <t>Achat billet PNR -DOLISIE/ EVARISTE LELOUSSI</t>
  </si>
  <si>
    <t>(vide)</t>
  </si>
  <si>
    <t>National currency</t>
  </si>
  <si>
    <t>FCFA</t>
  </si>
  <si>
    <t>Exchange rate used</t>
  </si>
  <si>
    <t>1 USD</t>
  </si>
  <si>
    <t>Sommaire Grant-Dépenses  Caisses &amp; banque PALF-SEPTEMBRE 2018</t>
  </si>
  <si>
    <t>Somme de Spent in $</t>
  </si>
  <si>
    <t>Étiquettes de colonnes</t>
  </si>
  <si>
    <t>RAPPORT FINANCIER PALF-SEPTEMBRE 2018</t>
  </si>
  <si>
    <t>Dépenses par département PALF-SEPTEMBRE 2018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</si>
</sst>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[$$-409]* #,##0.00_ ;_-[$$-409]* \-#,##0.00\ ;_-[$$-409]* &quot;-&quot;??_ ;_-@_ "/>
    <numFmt numFmtId="166" formatCode="[$-409]d\-mmm\-yy;@"/>
    <numFmt numFmtId="167" formatCode="#,##0.00\ [$FCFA-2C0C]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5"/>
      <name val="Arial Narrow"/>
      <family val="2"/>
    </font>
    <font>
      <sz val="11"/>
      <color theme="5"/>
      <name val="Arial Narrow"/>
      <family val="2"/>
    </font>
    <font>
      <sz val="11"/>
      <name val="Arial Narrow"/>
      <family val="2"/>
    </font>
    <font>
      <b/>
      <sz val="18"/>
      <name val="Arial Narrow"/>
      <family val="2"/>
    </font>
    <font>
      <b/>
      <sz val="22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1"/>
      <color theme="1"/>
      <name val="Arial Narrow"/>
      <family val="2"/>
    </font>
    <font>
      <sz val="10"/>
      <color rgb="FF00B0F0"/>
      <name val="Arial Narrow"/>
      <family val="2"/>
    </font>
    <font>
      <sz val="10"/>
      <color rgb="FF0070C0"/>
      <name val="Arial Narrow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Narrow"/>
      <family val="2"/>
    </font>
    <font>
      <sz val="11"/>
      <color rgb="FF00B050"/>
      <name val="Calibri"/>
      <family val="2"/>
      <scheme val="minor"/>
    </font>
    <font>
      <b/>
      <sz val="14"/>
      <name val="Arial Narrow"/>
      <family val="2"/>
    </font>
    <font>
      <b/>
      <sz val="12"/>
      <name val="Arial Narrow"/>
      <family val="2"/>
    </font>
    <font>
      <b/>
      <i/>
      <sz val="11"/>
      <name val="Arial Narrow"/>
      <family val="2"/>
    </font>
    <font>
      <sz val="12"/>
      <name val="Arial Narrow"/>
      <family val="2"/>
    </font>
    <font>
      <b/>
      <sz val="11"/>
      <color rgb="FF00B050"/>
      <name val="Arial Narrow"/>
      <family val="2"/>
    </font>
    <font>
      <b/>
      <sz val="11"/>
      <color rgb="FF0070C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8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lightGray">
        <bgColor theme="4" tint="0.39997558519241921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theme="5" tint="0.79998168889431442"/>
      </patternFill>
    </fill>
    <fill>
      <patternFill patternType="lightGray">
        <bgColor rgb="FF0070C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5" fillId="2" borderId="0" xfId="0" applyFont="1" applyFill="1" applyAlignment="1">
      <alignment horizontal="left" indent="35"/>
    </xf>
    <xf numFmtId="0" fontId="6" fillId="3" borderId="0" xfId="0" applyFont="1" applyFill="1" applyBorder="1" applyAlignment="1"/>
    <xf numFmtId="164" fontId="6" fillId="3" borderId="0" xfId="1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1" applyNumberFormat="1" applyFont="1" applyFill="1" applyBorder="1"/>
    <xf numFmtId="1" fontId="7" fillId="0" borderId="1" xfId="0" applyNumberFormat="1" applyFont="1" applyFill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1" fontId="7" fillId="4" borderId="1" xfId="0" applyNumberFormat="1" applyFont="1" applyFill="1" applyBorder="1" applyAlignment="1">
      <alignment horizontal="left"/>
    </xf>
    <xf numFmtId="164" fontId="7" fillId="0" borderId="1" xfId="1" applyNumberFormat="1" applyFont="1" applyFill="1" applyBorder="1"/>
    <xf numFmtId="165" fontId="8" fillId="4" borderId="1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/>
    <xf numFmtId="0" fontId="11" fillId="0" borderId="0" xfId="0" applyFont="1"/>
    <xf numFmtId="164" fontId="11" fillId="0" borderId="0" xfId="1" applyNumberFormat="1" applyFont="1"/>
    <xf numFmtId="0" fontId="12" fillId="0" borderId="0" xfId="0" applyFont="1" applyFill="1" applyBorder="1"/>
    <xf numFmtId="0" fontId="13" fillId="0" borderId="0" xfId="0" applyFont="1" applyFill="1" applyBorder="1"/>
    <xf numFmtId="166" fontId="7" fillId="3" borderId="0" xfId="0" applyNumberFormat="1" applyFont="1" applyFill="1" applyBorder="1" applyAlignment="1">
      <alignment horizontal="left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0" xfId="1" applyNumberFormat="1" applyFont="1" applyFill="1" applyBorder="1"/>
    <xf numFmtId="0" fontId="7" fillId="5" borderId="0" xfId="0" applyFont="1" applyFill="1" applyBorder="1"/>
    <xf numFmtId="1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164" fontId="9" fillId="0" borderId="0" xfId="1" applyNumberFormat="1" applyFont="1" applyFill="1" applyBorder="1"/>
    <xf numFmtId="43" fontId="14" fillId="4" borderId="0" xfId="1" applyFont="1" applyFill="1" applyBorder="1"/>
    <xf numFmtId="43" fontId="14" fillId="4" borderId="0" xfId="1" applyNumberFormat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left"/>
    </xf>
    <xf numFmtId="0" fontId="9" fillId="0" borderId="0" xfId="1" applyNumberFormat="1" applyFont="1" applyFill="1" applyBorder="1"/>
    <xf numFmtId="0" fontId="9" fillId="0" borderId="0" xfId="0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/>
    <xf numFmtId="164" fontId="9" fillId="0" borderId="0" xfId="1" applyNumberFormat="1" applyFont="1" applyFill="1" applyBorder="1" applyAlignment="1" applyProtection="1"/>
    <xf numFmtId="0" fontId="9" fillId="0" borderId="0" xfId="0" applyFont="1" applyFill="1" applyBorder="1" applyAlignment="1">
      <alignment horizontal="left" vertical="center"/>
    </xf>
    <xf numFmtId="11" fontId="9" fillId="0" borderId="0" xfId="0" applyNumberFormat="1" applyFont="1" applyFill="1" applyBorder="1" applyAlignment="1"/>
    <xf numFmtId="0" fontId="9" fillId="0" borderId="0" xfId="2" applyFont="1" applyFill="1" applyBorder="1" applyAlignment="1">
      <alignment horizontal="left"/>
    </xf>
    <xf numFmtId="0" fontId="9" fillId="0" borderId="0" xfId="2" applyFont="1" applyFill="1" applyBorder="1"/>
    <xf numFmtId="164" fontId="16" fillId="0" borderId="0" xfId="1" applyNumberFormat="1" applyFont="1" applyFill="1" applyBorder="1"/>
    <xf numFmtId="0" fontId="17" fillId="6" borderId="0" xfId="0" applyFont="1" applyFill="1"/>
    <xf numFmtId="164" fontId="17" fillId="6" borderId="0" xfId="1" applyNumberFormat="1" applyFont="1" applyFill="1"/>
    <xf numFmtId="164" fontId="2" fillId="0" borderId="0" xfId="1" applyNumberFormat="1" applyFont="1"/>
    <xf numFmtId="0" fontId="18" fillId="0" borderId="0" xfId="0" applyFont="1" applyFill="1" applyAlignment="1">
      <alignment horizontal="center"/>
    </xf>
    <xf numFmtId="0" fontId="4" fillId="0" borderId="0" xfId="0" applyFont="1" applyFill="1"/>
    <xf numFmtId="0" fontId="7" fillId="0" borderId="0" xfId="0" applyFont="1" applyFill="1"/>
    <xf numFmtId="164" fontId="4" fillId="0" borderId="0" xfId="1" applyNumberFormat="1" applyFont="1" applyFill="1"/>
    <xf numFmtId="0" fontId="7" fillId="0" borderId="0" xfId="0" applyFont="1" applyFill="1" applyBorder="1" applyAlignment="1">
      <alignment horizontal="center" vertical="center" wrapText="1"/>
    </xf>
    <xf numFmtId="164" fontId="19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164" fontId="4" fillId="10" borderId="4" xfId="1" applyNumberFormat="1" applyFont="1" applyFill="1" applyBorder="1" applyAlignment="1">
      <alignment horizontal="center" vertical="center"/>
    </xf>
    <xf numFmtId="0" fontId="20" fillId="10" borderId="5" xfId="0" applyFont="1" applyFill="1" applyBorder="1"/>
    <xf numFmtId="164" fontId="4" fillId="10" borderId="5" xfId="1" applyNumberFormat="1" applyFont="1" applyFill="1" applyBorder="1"/>
    <xf numFmtId="164" fontId="4" fillId="10" borderId="5" xfId="0" applyNumberFormat="1" applyFont="1" applyFill="1" applyBorder="1"/>
    <xf numFmtId="164" fontId="4" fillId="1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4" fillId="0" borderId="1" xfId="1" applyNumberFormat="1" applyFont="1" applyFill="1" applyBorder="1" applyAlignment="1">
      <alignment horizontal="center" vertical="center"/>
    </xf>
    <xf numFmtId="164" fontId="21" fillId="0" borderId="3" xfId="1" applyNumberFormat="1" applyFont="1" applyFill="1" applyBorder="1" applyAlignment="1">
      <alignment horizontal="left" vertical="center"/>
    </xf>
    <xf numFmtId="164" fontId="4" fillId="0" borderId="3" xfId="1" applyNumberFormat="1" applyFont="1" applyBorder="1"/>
    <xf numFmtId="164" fontId="21" fillId="0" borderId="3" xfId="1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22" fillId="7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64" fontId="4" fillId="0" borderId="1" xfId="1" applyNumberFormat="1" applyFont="1" applyBorder="1"/>
    <xf numFmtId="164" fontId="4" fillId="0" borderId="1" xfId="1" applyNumberFormat="1" applyFont="1" applyFill="1" applyBorder="1"/>
    <xf numFmtId="164" fontId="4" fillId="0" borderId="7" xfId="1" applyNumberFormat="1" applyFont="1" applyBorder="1"/>
    <xf numFmtId="0" fontId="4" fillId="0" borderId="8" xfId="0" applyFont="1" applyFill="1" applyBorder="1"/>
    <xf numFmtId="164" fontId="4" fillId="0" borderId="2" xfId="1" applyNumberFormat="1" applyFont="1" applyBorder="1"/>
    <xf numFmtId="164" fontId="4" fillId="0" borderId="2" xfId="1" applyNumberFormat="1" applyFont="1" applyFill="1" applyBorder="1"/>
    <xf numFmtId="0" fontId="11" fillId="0" borderId="1" xfId="0" applyFont="1" applyBorder="1"/>
    <xf numFmtId="164" fontId="22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7" fillId="0" borderId="6" xfId="0" applyFont="1" applyFill="1" applyBorder="1"/>
    <xf numFmtId="164" fontId="7" fillId="0" borderId="1" xfId="1" applyNumberFormat="1" applyFont="1" applyBorder="1"/>
    <xf numFmtId="164" fontId="0" fillId="0" borderId="0" xfId="1" applyNumberFormat="1" applyFont="1"/>
    <xf numFmtId="164" fontId="7" fillId="0" borderId="9" xfId="1" applyNumberFormat="1" applyFont="1" applyFill="1" applyBorder="1"/>
    <xf numFmtId="164" fontId="22" fillId="7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/>
    <xf numFmtId="164" fontId="7" fillId="0" borderId="10" xfId="0" applyNumberFormat="1" applyFont="1" applyFill="1" applyBorder="1"/>
    <xf numFmtId="164" fontId="7" fillId="0" borderId="11" xfId="1" applyNumberFormat="1" applyFont="1" applyFill="1" applyBorder="1"/>
    <xf numFmtId="164" fontId="23" fillId="0" borderId="11" xfId="1" applyNumberFormat="1" applyFont="1" applyFill="1" applyBorder="1"/>
    <xf numFmtId="164" fontId="23" fillId="0" borderId="11" xfId="0" applyNumberFormat="1" applyFont="1" applyFill="1" applyBorder="1"/>
    <xf numFmtId="44" fontId="7" fillId="0" borderId="0" xfId="0" applyNumberFormat="1" applyFont="1" applyFill="1" applyBorder="1"/>
    <xf numFmtId="164" fontId="0" fillId="0" borderId="0" xfId="0" applyNumberFormat="1"/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0" fontId="16" fillId="0" borderId="0" xfId="0" applyFont="1" applyFill="1" applyBorder="1"/>
    <xf numFmtId="164" fontId="9" fillId="0" borderId="0" xfId="1" applyNumberFormat="1" applyFont="1" applyBorder="1"/>
    <xf numFmtId="0" fontId="16" fillId="0" borderId="0" xfId="0" applyFont="1" applyFill="1" applyBorder="1" applyAlignment="1">
      <alignment horizontal="left"/>
    </xf>
    <xf numFmtId="164" fontId="26" fillId="0" borderId="0" xfId="1" applyNumberFormat="1" applyFont="1"/>
    <xf numFmtId="0" fontId="0" fillId="0" borderId="1" xfId="0" applyBorder="1"/>
    <xf numFmtId="167" fontId="28" fillId="0" borderId="1" xfId="0" applyNumberFormat="1" applyFont="1" applyBorder="1"/>
    <xf numFmtId="164" fontId="29" fillId="0" borderId="0" xfId="1" applyNumberFormat="1" applyFont="1"/>
    <xf numFmtId="0" fontId="0" fillId="0" borderId="0" xfId="0" applyBorder="1"/>
    <xf numFmtId="167" fontId="28" fillId="0" borderId="0" xfId="0" applyNumberFormat="1" applyFont="1" applyBorder="1"/>
    <xf numFmtId="164" fontId="0" fillId="0" borderId="0" xfId="0" applyNumberFormat="1" applyAlignment="1">
      <alignment horizontal="left" indent="1"/>
    </xf>
    <xf numFmtId="164" fontId="30" fillId="12" borderId="0" xfId="1" applyNumberFormat="1" applyFont="1" applyFill="1" applyAlignment="1">
      <alignment horizontal="center"/>
    </xf>
    <xf numFmtId="164" fontId="27" fillId="11" borderId="0" xfId="1" applyNumberFormat="1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/>
    </xf>
    <xf numFmtId="17" fontId="7" fillId="0" borderId="6" xfId="0" applyNumberFormat="1" applyFont="1" applyFill="1" applyBorder="1" applyAlignment="1">
      <alignment horizontal="center"/>
    </xf>
    <xf numFmtId="0" fontId="19" fillId="7" borderId="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166" fontId="19" fillId="0" borderId="2" xfId="0" applyNumberFormat="1" applyFont="1" applyFill="1" applyBorder="1" applyAlignment="1">
      <alignment horizontal="center" vertical="center"/>
    </xf>
    <xf numFmtId="166" fontId="19" fillId="0" borderId="3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164" fontId="19" fillId="0" borderId="2" xfId="1" applyNumberFormat="1" applyFont="1" applyFill="1" applyBorder="1" applyAlignment="1">
      <alignment horizontal="center" vertical="center" wrapText="1"/>
    </xf>
    <xf numFmtId="164" fontId="19" fillId="0" borderId="3" xfId="1" applyNumberFormat="1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3">
    <cellStyle name="Excel Built-in Normal" xfId="2"/>
    <cellStyle name="Milliers" xfId="1" builtinId="3"/>
    <cellStyle name="Normal" xfId="0" builtinId="0"/>
  </cellStyles>
  <dxfs count="9"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5" tint="0.79998168889431442"/>
        </patternFill>
      </fill>
    </dxf>
    <dxf>
      <font>
        <sz val="10"/>
        <color auto="1"/>
      </font>
      <numFmt numFmtId="35" formatCode="_-* #,##0.00\ _€_-;\-* #,##0.00\ _€_-;_-* &quot;-&quot;??\ _€_-;_-@_-"/>
      <fill>
        <patternFill patternType="solid">
          <fgColor indexed="64"/>
          <bgColor theme="5" tint="0.79998168889431442"/>
        </patternFill>
      </fill>
    </dxf>
    <dxf>
      <fill>
        <patternFill>
          <bgColor theme="4" tint="0.79998168889431442"/>
        </patternFill>
      </fill>
    </dxf>
    <dxf>
      <numFmt numFmtId="164" formatCode="_-* #,##0\ _€_-;\-* #,##0\ _€_-;_-* &quot;-&quot;??\ _€_-;_-@_-"/>
    </dxf>
    <dxf>
      <fill>
        <patternFill>
          <bgColor theme="4" tint="0.79998168889431442"/>
        </patternFill>
      </fill>
    </dxf>
    <dxf>
      <font>
        <color auto="1"/>
      </font>
      <numFmt numFmtId="35" formatCode="_-* #,##0.00\ _€_-;\-* #,##0.00\ _€_-;_-* &quot;-&quot;??\ _€_-;_-@_-"/>
      <fill>
        <patternFill patternType="solid">
          <fgColor indexed="64"/>
          <bgColor theme="5" tint="0.79998168889431442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385.186955902776" createdVersion="3" refreshedVersion="3" minRefreshableVersion="3" recordCount="946">
  <cacheSource type="worksheet">
    <worksheetSource ref="A10:N956" sheet="Datas"/>
  </cacheSource>
  <cacheFields count="14">
    <cacheField name="Date" numFmtId="15">
      <sharedItems containsSemiMixedTypes="0" containsNonDate="0" containsDate="1" containsString="0" minDate="2018-09-01T00:00:00" maxDate="2018-10-01T00:00:00"/>
    </cacheField>
    <cacheField name="Details" numFmtId="0">
      <sharedItems/>
    </cacheField>
    <cacheField name="Type de dépenses" numFmtId="0">
      <sharedItems containsBlank="1" count="19">
        <s v="Transport"/>
        <s v="Personnel"/>
        <s v="Trust building"/>
        <s v="Transfer fees"/>
        <s v="Services"/>
        <s v="Bank fees"/>
        <s v="Rent &amp; Utilities"/>
        <s v="Bonus"/>
        <s v="Telephone"/>
        <s v="Travel subsistence"/>
        <s v="Office Materials"/>
        <s v="Lawyer fees"/>
        <m/>
        <s v="Internet"/>
        <s v="Travel expenses "/>
        <s v="Court fees"/>
        <s v="Jail visit"/>
        <s v="Flight"/>
        <s v="Equipment "/>
      </sharedItems>
    </cacheField>
    <cacheField name="Departement" numFmtId="0">
      <sharedItems containsBlank="1" count="7">
        <s v="Legal"/>
        <s v="Team Building"/>
        <s v="Investigations"/>
        <s v="Management"/>
        <s v="Office"/>
        <s v="Media"/>
        <m/>
      </sharedItems>
    </cacheField>
    <cacheField name="Received" numFmtId="0">
      <sharedItems containsString="0" containsBlank="1" containsNumber="1" containsInteger="1" minValue="10908260" maxValue="10908260"/>
    </cacheField>
    <cacheField name="Spent in national currency " numFmtId="164">
      <sharedItems containsString="0" containsBlank="1" containsNumber="1" containsInteger="1" minValue="200" maxValue="450000"/>
    </cacheField>
    <cacheField name="Spent in $" numFmtId="43">
      <sharedItems containsSemiMixedTypes="0" containsString="0" containsNumber="1" minValue="0" maxValue="801.70603043276094"/>
    </cacheField>
    <cacheField name="Exchange rate $" numFmtId="43">
      <sharedItems containsSemiMixedTypes="0" containsString="0" containsNumber="1" minValue="561.303" maxValue="561.303"/>
    </cacheField>
    <cacheField name="Balance" numFmtId="164">
      <sharedItems containsSemiMixedTypes="0" containsString="0" containsNumber="1" containsInteger="1" minValue="-1731535" maxValue="9176725"/>
    </cacheField>
    <cacheField name="Name" numFmtId="0">
      <sharedItems containsBlank="1" count="17">
        <s v="Jack-Bénisson"/>
        <s v="i23c"/>
        <s v="IT87"/>
        <s v="Crépin"/>
        <s v="Mavy"/>
        <s v="Perrine Odier"/>
        <s v="Jospin"/>
        <s v="Stone"/>
        <s v="Dalia"/>
        <s v="Herick"/>
        <s v="BCI"/>
        <s v="Evariste"/>
        <s v="Mésange"/>
        <s v="Bley"/>
        <s v="Bi92"/>
        <s v="Dieudonné"/>
        <m u="1"/>
      </sharedItems>
    </cacheField>
    <cacheField name="Receipt" numFmtId="0">
      <sharedItems containsMixedTypes="1" containsNumber="1" containsInteger="1" minValue="1" maxValue="270911002018"/>
    </cacheField>
    <cacheField name="Donor" numFmtId="0">
      <sharedItems count="2">
        <s v="EAGLE-USFWS"/>
        <s v="Wildcat"/>
      </sharedItems>
    </cacheField>
    <cacheField name="Country" numFmtId="0">
      <sharedItems containsBlank="1"/>
    </cacheField>
    <cacheField name="Contrôle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6">
  <r>
    <d v="2018-09-01T00:00:00"/>
    <s v="Taxi à Ouesso: Hôtel-Domicile Eric"/>
    <x v="0"/>
    <x v="0"/>
    <m/>
    <n v="500"/>
    <n v="0.89078447825862328"/>
    <n v="561.303"/>
    <n v="-500"/>
    <x v="0"/>
    <s v="Décharge"/>
    <x v="0"/>
    <s v="CONGO"/>
    <s v="ɣ"/>
  </r>
  <r>
    <d v="2018-09-01T00:00:00"/>
    <s v="Taxi à Ouesso: Domicile Eric-Hôtel"/>
    <x v="0"/>
    <x v="0"/>
    <m/>
    <n v="500"/>
    <n v="0.89078447825862328"/>
    <n v="561.303"/>
    <n v="-1000"/>
    <x v="0"/>
    <s v="Décharge"/>
    <x v="0"/>
    <s v="CONGO"/>
    <s v="ɣ"/>
  </r>
  <r>
    <d v="2018-09-01T00:00:00"/>
    <s v="Taxi à Ouesso: Hôtel-Restaurant"/>
    <x v="0"/>
    <x v="0"/>
    <m/>
    <n v="500"/>
    <n v="0.89078447825862328"/>
    <n v="561.303"/>
    <n v="-1500"/>
    <x v="0"/>
    <s v="Décharge"/>
    <x v="0"/>
    <s v="CONGO"/>
    <s v="ɣ"/>
  </r>
  <r>
    <d v="2018-09-01T00:00:00"/>
    <s v="Taxi à Ouesso: Restaurant-Hôtel"/>
    <x v="0"/>
    <x v="0"/>
    <m/>
    <n v="500"/>
    <n v="0.89078447825862328"/>
    <n v="561.303"/>
    <n v="-2000"/>
    <x v="0"/>
    <s v="Décharge"/>
    <x v="0"/>
    <s v="CONGO"/>
    <s v="ɣ"/>
  </r>
  <r>
    <d v="2018-09-01T00:00:00"/>
    <s v="Taxi à Ouesso: Hôtel-Pharmacie"/>
    <x v="0"/>
    <x v="0"/>
    <m/>
    <n v="500"/>
    <n v="0.89078447825862328"/>
    <n v="561.303"/>
    <n v="-2500"/>
    <x v="0"/>
    <s v="Décharge"/>
    <x v="0"/>
    <s v="CONGO"/>
    <s v="ɣ"/>
  </r>
  <r>
    <d v="2018-09-01T00:00:00"/>
    <s v="Achat médicaments (Fervex+Acure) à OUESSO"/>
    <x v="1"/>
    <x v="1"/>
    <m/>
    <n v="5225"/>
    <n v="9.3086977978026137"/>
    <n v="561.303"/>
    <n v="-7725"/>
    <x v="0"/>
    <s v="OUI"/>
    <x v="0"/>
    <s v="CONGO"/>
    <s v="o"/>
  </r>
  <r>
    <d v="2018-09-01T00:00:00"/>
    <s v="Taxi à Ouesso:  Pharmacie-Hôtel"/>
    <x v="0"/>
    <x v="0"/>
    <m/>
    <n v="500"/>
    <n v="0.89078447825862328"/>
    <n v="561.303"/>
    <n v="-8225"/>
    <x v="0"/>
    <s v="Décharge"/>
    <x v="0"/>
    <s v="CONGO"/>
    <s v="ɣ"/>
  </r>
  <r>
    <d v="2018-09-01T00:00:00"/>
    <s v="Taxi Ouenze-Talangaï (départ pour PNR)"/>
    <x v="0"/>
    <x v="2"/>
    <m/>
    <n v="1500"/>
    <n v="2.6723534347758697"/>
    <n v="561.303"/>
    <n v="-9725"/>
    <x v="1"/>
    <s v="Décharge"/>
    <x v="1"/>
    <s v="CONGO"/>
    <s v="ɣ"/>
  </r>
  <r>
    <d v="2018-09-01T00:00:00"/>
    <s v="Taxi Gare PNR-Bureau (arrivé à PNR)"/>
    <x v="0"/>
    <x v="2"/>
    <m/>
    <n v="1000"/>
    <n v="1.7815689565172466"/>
    <n v="561.303"/>
    <n v="-10725"/>
    <x v="1"/>
    <s v="Décharge"/>
    <x v="1"/>
    <s v="CONGO"/>
    <s v="ɣ"/>
  </r>
  <r>
    <d v="2018-09-01T00:00:00"/>
    <s v="Taxi domicile - Talangai pour mission de PNR"/>
    <x v="0"/>
    <x v="2"/>
    <m/>
    <n v="1000"/>
    <n v="1.7815689565172466"/>
    <n v="561.303"/>
    <n v="-11725"/>
    <x v="2"/>
    <s v="Décharge"/>
    <x v="1"/>
    <s v="CONGO"/>
    <s v="ɣ"/>
  </r>
  <r>
    <d v="2018-09-01T00:00:00"/>
    <s v="Taxi Fond tié-tié - bureau Tchimbamba mission de PNR"/>
    <x v="0"/>
    <x v="2"/>
    <m/>
    <n v="1500"/>
    <n v="2.6723534347758697"/>
    <n v="561.303"/>
    <n v="-13225"/>
    <x v="2"/>
    <s v="Décharge"/>
    <x v="1"/>
    <s v="CONGO"/>
    <s v="ɣ"/>
  </r>
  <r>
    <d v="2018-09-02T00:00:00"/>
    <s v="Taxi à Ouesso: Hôtel-Restaurant"/>
    <x v="0"/>
    <x v="0"/>
    <m/>
    <n v="500"/>
    <n v="0.89078447825862328"/>
    <n v="561.303"/>
    <n v="-13725"/>
    <x v="0"/>
    <s v="Décharge"/>
    <x v="0"/>
    <s v="CONGO"/>
    <s v="ɣ"/>
  </r>
  <r>
    <d v="2018-09-02T00:00:00"/>
    <s v="Taxi à Ouesso: Hôtel-Restaurant"/>
    <x v="0"/>
    <x v="0"/>
    <m/>
    <n v="500"/>
    <n v="0.89078447825862328"/>
    <n v="561.303"/>
    <n v="-14225"/>
    <x v="0"/>
    <s v="Décharge"/>
    <x v="0"/>
    <s v="CONGO"/>
    <s v="ɣ"/>
  </r>
  <r>
    <d v="2018-09-02T00:00:00"/>
    <s v="Taxi Bureau-Centre ville-Bureau (rencontrer Brazzard pour info sur les appartements)"/>
    <x v="0"/>
    <x v="2"/>
    <m/>
    <n v="2000"/>
    <n v="3.5631379130344931"/>
    <n v="561.303"/>
    <n v="-16225"/>
    <x v="1"/>
    <s v="Décharge"/>
    <x v="1"/>
    <s v="CONGO"/>
    <s v="ɣ"/>
  </r>
  <r>
    <d v="2018-09-02T00:00:00"/>
    <s v="Taxi bureau-Mahouata-Port (rencontre avec l'informateur )"/>
    <x v="0"/>
    <x v="2"/>
    <m/>
    <n v="2500"/>
    <n v="4.4539223912931165"/>
    <n v="561.303"/>
    <n v="-18725"/>
    <x v="1"/>
    <s v="Décharge"/>
    <x v="1"/>
    <s v="CONGO"/>
    <s v="ɣ"/>
  </r>
  <r>
    <d v="2018-09-02T00:00:00"/>
    <s v="Achat boisson et transport (rencontre avec l'informateur)"/>
    <x v="2"/>
    <x v="2"/>
    <m/>
    <n v="4000"/>
    <n v="7.1262758260689862"/>
    <n v="561.303"/>
    <n v="-22725"/>
    <x v="1"/>
    <s v="Décharge"/>
    <x v="1"/>
    <s v="CONGO"/>
    <s v="ɣ"/>
  </r>
  <r>
    <d v="2018-09-02T00:00:00"/>
    <s v="Taxi Port-Lumumba-Grand marché (rencontrer une cible)"/>
    <x v="0"/>
    <x v="2"/>
    <m/>
    <n v="2000"/>
    <n v="3.5631379130344931"/>
    <n v="561.303"/>
    <n v="-24725"/>
    <x v="1"/>
    <s v="Décharge"/>
    <x v="1"/>
    <s v="CONGO"/>
    <s v="ɣ"/>
  </r>
  <r>
    <d v="2018-09-02T00:00:00"/>
    <s v="Taxi Grand marché-Bureau (retour au bureau)"/>
    <x v="0"/>
    <x v="2"/>
    <m/>
    <n v="1000"/>
    <n v="1.7815689565172466"/>
    <n v="561.303"/>
    <n v="-25725"/>
    <x v="1"/>
    <s v="Décharge"/>
    <x v="1"/>
    <s v="CONGO"/>
    <s v="ɣ"/>
  </r>
  <r>
    <d v="2018-09-02T00:00:00"/>
    <s v="Taxi bureau - grand Marché pour rendez-vous avec la cible"/>
    <x v="0"/>
    <x v="2"/>
    <m/>
    <n v="1000"/>
    <n v="1.7815689565172466"/>
    <n v="561.303"/>
    <n v="-26725"/>
    <x v="2"/>
    <s v="Décharge"/>
    <x v="1"/>
    <s v="CONGO"/>
    <s v="ɣ"/>
  </r>
  <r>
    <d v="2018-09-02T00:00:00"/>
    <s v="Taxi grand marché - galerie du plateau pour la rencontre avec la cible"/>
    <x v="0"/>
    <x v="2"/>
    <m/>
    <n v="1000"/>
    <n v="1.7815689565172466"/>
    <n v="561.303"/>
    <n v="-27725"/>
    <x v="2"/>
    <s v="Décharge"/>
    <x v="1"/>
    <s v="CONGO"/>
    <s v="ɣ"/>
  </r>
  <r>
    <d v="2018-09-02T00:00:00"/>
    <s v="Taxi galerie du plateau - bureau mission de PNR"/>
    <x v="0"/>
    <x v="2"/>
    <m/>
    <n v="1000"/>
    <n v="1.7815689565172466"/>
    <n v="561.303"/>
    <n v="-28725"/>
    <x v="2"/>
    <s v="Décharge"/>
    <x v="1"/>
    <s v="CONGO"/>
    <s v="ɣ"/>
  </r>
  <r>
    <d v="2018-09-03T00:00:00"/>
    <s v="Taxi à BZV: Restaurant Mamati-Bureau"/>
    <x v="0"/>
    <x v="0"/>
    <m/>
    <n v="500"/>
    <n v="0.89078447825862328"/>
    <n v="561.303"/>
    <n v="-29225"/>
    <x v="3"/>
    <s v="Décharge"/>
    <x v="0"/>
    <s v="CONGO"/>
    <s v="ɣ"/>
  </r>
  <r>
    <d v="2018-09-03T00:00:00"/>
    <s v="Taxi à Ouesso: Hôtel-TGI "/>
    <x v="0"/>
    <x v="0"/>
    <m/>
    <n v="500"/>
    <n v="0.89078447825862328"/>
    <n v="561.303"/>
    <n v="-29725"/>
    <x v="0"/>
    <s v="Décharge"/>
    <x v="0"/>
    <s v="CONGO"/>
    <s v="ɣ"/>
  </r>
  <r>
    <d v="2018-09-03T00:00:00"/>
    <s v="Taxi à Ouesso: TGI -Résidence PALF "/>
    <x v="0"/>
    <x v="0"/>
    <m/>
    <n v="500"/>
    <n v="0.89078447825862328"/>
    <n v="561.303"/>
    <n v="-30225"/>
    <x v="0"/>
    <s v="Décharge"/>
    <x v="0"/>
    <s v="CONGO"/>
    <s v="ɣ"/>
  </r>
  <r>
    <d v="2018-09-03T00:00:00"/>
    <s v="Taxi à Ouesso: Résidence-DDEF-SAN"/>
    <x v="0"/>
    <x v="0"/>
    <m/>
    <n v="500"/>
    <n v="0.89078447825862328"/>
    <n v="561.303"/>
    <n v="-30725"/>
    <x v="0"/>
    <s v="Décharge"/>
    <x v="0"/>
    <s v="CONGO"/>
    <s v="ɣ"/>
  </r>
  <r>
    <d v="2018-09-03T00:00:00"/>
    <s v="Taxi à Ouesso: DDEF-SAN-Restaurant (indique pour opération interpellation des chasseurs dans l'axe Sembé-Kokoua)"/>
    <x v="0"/>
    <x v="0"/>
    <m/>
    <n v="500"/>
    <n v="0.89078447825862328"/>
    <n v="561.303"/>
    <n v="-31225"/>
    <x v="0"/>
    <s v="Décharge"/>
    <x v="0"/>
    <s v="CONGO"/>
    <s v="ɣ"/>
  </r>
  <r>
    <d v="2018-09-03T00:00:00"/>
    <s v="Taxi à Ouesso: Restaurant (indique pour opération interpellation des chasseurs dans l'axe Sembé-Kokoua)-Hôtel"/>
    <x v="0"/>
    <x v="0"/>
    <m/>
    <n v="500"/>
    <n v="0.89078447825862328"/>
    <n v="561.303"/>
    <n v="-31725"/>
    <x v="0"/>
    <s v="Décharge"/>
    <x v="0"/>
    <s v="CONGO"/>
    <s v="ɣ"/>
  </r>
  <r>
    <d v="2018-09-03T00:00:00"/>
    <s v="Taxi à Ouesso: Hôtel- Agence Charden Farell"/>
    <x v="0"/>
    <x v="0"/>
    <m/>
    <n v="500"/>
    <n v="0.89078447825862328"/>
    <n v="561.303"/>
    <n v="-32225"/>
    <x v="0"/>
    <s v="Décharge"/>
    <x v="0"/>
    <s v="CONGO"/>
    <s v="ɣ"/>
  </r>
  <r>
    <d v="2018-09-03T00:00:00"/>
    <s v="Taxi à Ouesso: Agence Charden Farell-Hôtel"/>
    <x v="0"/>
    <x v="0"/>
    <m/>
    <n v="500"/>
    <n v="0.89078447825862328"/>
    <n v="561.303"/>
    <n v="-32725"/>
    <x v="0"/>
    <s v="Décharge"/>
    <x v="0"/>
    <s v="CONGO"/>
    <s v="ɣ"/>
  </r>
  <r>
    <d v="2018-09-03T00:00:00"/>
    <s v="Taxi à Ouesso Hôtel-Restaurant"/>
    <x v="0"/>
    <x v="0"/>
    <m/>
    <n v="500"/>
    <n v="0.89078447825862328"/>
    <n v="561.303"/>
    <n v="-33225"/>
    <x v="0"/>
    <s v="Décharge"/>
    <x v="0"/>
    <s v="CONGO"/>
    <s v="ɣ"/>
  </r>
  <r>
    <d v="2018-09-03T00:00:00"/>
    <s v="Taxi à Ouesso: Restaurant-Hôtel"/>
    <x v="0"/>
    <x v="0"/>
    <m/>
    <n v="500"/>
    <n v="0.89078447825862328"/>
    <n v="561.303"/>
    <n v="-33725"/>
    <x v="0"/>
    <s v="Décharge"/>
    <x v="0"/>
    <s v="CONGO"/>
    <s v="ɣ"/>
  </r>
  <r>
    <d v="2018-09-03T00:00:00"/>
    <s v="Taxi Bureau-BCI"/>
    <x v="0"/>
    <x v="3"/>
    <m/>
    <n v="2000"/>
    <n v="3.5631379130344931"/>
    <n v="561.303"/>
    <n v="-35725"/>
    <x v="4"/>
    <s v="Décharge"/>
    <x v="0"/>
    <s v="CONGO"/>
    <s v="ɣ"/>
  </r>
  <r>
    <d v="2018-09-03T00:00:00"/>
    <s v="Frais de transfert à Jack Bénisson/OUESSO"/>
    <x v="3"/>
    <x v="4"/>
    <m/>
    <n v="4000"/>
    <n v="7.1262758260689862"/>
    <n v="561.303"/>
    <n v="-39725"/>
    <x v="4"/>
    <s v="54/GCF"/>
    <x v="0"/>
    <s v="CONGO"/>
    <s v="o"/>
  </r>
  <r>
    <d v="2018-09-03T00:00:00"/>
    <s v="Taxi bureau &gt; Espace Mamaty pour interview &gt; Bureau "/>
    <x v="0"/>
    <x v="3"/>
    <m/>
    <n v="1000"/>
    <n v="1.7815689565172466"/>
    <n v="561.303"/>
    <n v="-40725"/>
    <x v="5"/>
    <s v="Décharge"/>
    <x v="0"/>
    <s v="CONGO"/>
    <s v="ɣ"/>
  </r>
  <r>
    <d v="2018-09-03T00:00:00"/>
    <s v="Taxi Bureau-Brazzard-Raille (rencontrer les agents immobiliers)"/>
    <x v="0"/>
    <x v="2"/>
    <m/>
    <n v="2000"/>
    <n v="3.5631379130344931"/>
    <n v="561.303"/>
    <n v="-42725"/>
    <x v="1"/>
    <s v="Décharge"/>
    <x v="1"/>
    <s v="CONGO"/>
    <s v="ɣ"/>
  </r>
  <r>
    <d v="2018-09-03T00:00:00"/>
    <s v="Taxi Raille-1er appartement-Chez pamela (visite des appartements)"/>
    <x v="0"/>
    <x v="2"/>
    <m/>
    <n v="2000"/>
    <n v="3.5631379130344931"/>
    <n v="561.303"/>
    <n v="-44725"/>
    <x v="1"/>
    <s v="Décharge"/>
    <x v="1"/>
    <s v="CONGO"/>
    <s v="ɣ"/>
  </r>
  <r>
    <d v="2018-09-03T00:00:00"/>
    <s v="Taxi Chez Pamela-Centre ville-Grand marché (visite des appartements)"/>
    <x v="0"/>
    <x v="2"/>
    <m/>
    <n v="2000"/>
    <n v="3.5631379130344931"/>
    <n v="561.303"/>
    <n v="-46725"/>
    <x v="1"/>
    <s v="Décharge"/>
    <x v="1"/>
    <s v="CONGO"/>
    <s v="ɣ"/>
  </r>
  <r>
    <d v="2018-09-03T00:00:00"/>
    <s v="Taxi Grand marché-Port-Mvoumvou (rencontrer 2 cibles)"/>
    <x v="0"/>
    <x v="2"/>
    <m/>
    <n v="2000"/>
    <n v="3.5631379130344931"/>
    <n v="561.303"/>
    <n v="-48725"/>
    <x v="1"/>
    <s v="Décharge"/>
    <x v="1"/>
    <s v="CONGO"/>
    <s v="ɣ"/>
  </r>
  <r>
    <d v="2018-09-03T00:00:00"/>
    <s v="Taxi Mvoumvou-Bureau (retour au bureau)"/>
    <x v="0"/>
    <x v="2"/>
    <m/>
    <n v="1500"/>
    <n v="2.6723534347758697"/>
    <n v="561.303"/>
    <n v="-50225"/>
    <x v="1"/>
    <s v="Décharge"/>
    <x v="1"/>
    <s v="CONGO"/>
    <s v="ɣ"/>
  </r>
  <r>
    <d v="2018-09-03T00:00:00"/>
    <s v="Achat boisson (rencontre avec les cibles 2 sculpteurs)"/>
    <x v="2"/>
    <x v="2"/>
    <m/>
    <n v="3000"/>
    <n v="5.3447068695517395"/>
    <n v="561.303"/>
    <n v="-53225"/>
    <x v="1"/>
    <s v="Décharge"/>
    <x v="1"/>
    <s v="CONGO"/>
    <s v="ɣ"/>
  </r>
  <r>
    <d v="2018-09-03T00:00:00"/>
    <s v="Taxi domicile-bureau"/>
    <x v="0"/>
    <x v="0"/>
    <m/>
    <n v="1000"/>
    <n v="1.7815689565172466"/>
    <n v="561.303"/>
    <n v="-54225"/>
    <x v="6"/>
    <s v="Décharge"/>
    <x v="0"/>
    <s v="CONGO"/>
    <s v="ɣ"/>
  </r>
  <r>
    <d v="2018-09-03T00:00:00"/>
    <s v="Taxi bureau-domicile"/>
    <x v="0"/>
    <x v="0"/>
    <m/>
    <n v="1000"/>
    <n v="1.7815689565172466"/>
    <n v="561.303"/>
    <n v="-55225"/>
    <x v="6"/>
    <s v="Décharge"/>
    <x v="0"/>
    <s v="CONGO"/>
    <s v="ɣ"/>
  </r>
  <r>
    <d v="2018-09-03T00:00:00"/>
    <s v="Taxi domicile-Bureau"/>
    <x v="0"/>
    <x v="0"/>
    <m/>
    <n v="1000"/>
    <n v="1.7815689565172466"/>
    <n v="561.303"/>
    <n v="-56225"/>
    <x v="7"/>
    <s v="Décharge"/>
    <x v="0"/>
    <s v="CONGO"/>
    <s v="ɣ"/>
  </r>
  <r>
    <d v="2018-09-03T00:00:00"/>
    <s v="Taxi Bureau-Domicile"/>
    <x v="0"/>
    <x v="0"/>
    <m/>
    <n v="1000"/>
    <n v="1.7815689565172466"/>
    <n v="561.303"/>
    <n v="-57225"/>
    <x v="7"/>
    <s v="Décharge"/>
    <x v="0"/>
    <s v="CONGO"/>
    <s v="ɣ"/>
  </r>
  <r>
    <d v="2018-09-03T00:00:00"/>
    <s v="Taxi domicile-bureau"/>
    <x v="0"/>
    <x v="0"/>
    <m/>
    <n v="1000"/>
    <n v="1.7815689565172466"/>
    <n v="561.303"/>
    <n v="-58225"/>
    <x v="8"/>
    <s v="Décharge"/>
    <x v="0"/>
    <s v="CONGO"/>
    <s v="ɣ"/>
  </r>
  <r>
    <d v="2018-09-03T00:00:00"/>
    <s v="Taxi bureau-domicile"/>
    <x v="0"/>
    <x v="0"/>
    <m/>
    <n v="1000"/>
    <n v="1.7815689565172466"/>
    <n v="561.303"/>
    <n v="-59225"/>
    <x v="8"/>
    <s v="Décharge"/>
    <x v="0"/>
    <s v="CONGO"/>
    <s v="ɣ"/>
  </r>
  <r>
    <d v="2018-09-03T00:00:00"/>
    <s v="Taxi domicile-gare routière "/>
    <x v="0"/>
    <x v="0"/>
    <m/>
    <n v="1000"/>
    <n v="1.7815689565172466"/>
    <n v="561.303"/>
    <n v="-60225"/>
    <x v="8"/>
    <s v="Décharge"/>
    <x v="0"/>
    <s v="CONGO"/>
    <s v="ɣ"/>
  </r>
  <r>
    <d v="2018-09-03T00:00:00"/>
    <s v="Achat Billet brazzaville-dolisie"/>
    <x v="0"/>
    <x v="0"/>
    <m/>
    <n v="10000"/>
    <n v="17.815689565172466"/>
    <n v="561.303"/>
    <n v="-70225"/>
    <x v="8"/>
    <s v="Décharge"/>
    <x v="0"/>
    <s v="CONGO"/>
    <s v="ɣ"/>
  </r>
  <r>
    <d v="2018-09-03T00:00:00"/>
    <s v="Taxi gare routière-DDEF de dolisie"/>
    <x v="0"/>
    <x v="0"/>
    <m/>
    <n v="1000"/>
    <n v="1.7815689565172466"/>
    <n v="561.303"/>
    <n v="-71225"/>
    <x v="8"/>
    <s v="Décharge"/>
    <x v="0"/>
    <s v="CONGO"/>
    <s v="ɣ"/>
  </r>
  <r>
    <d v="2018-09-03T00:00:00"/>
    <s v="Taxi DDEF-hôtel à dolisie"/>
    <x v="0"/>
    <x v="0"/>
    <m/>
    <n v="700"/>
    <n v="1.2470982695620725"/>
    <n v="561.303"/>
    <n v="-71925"/>
    <x v="8"/>
    <s v="Décharge"/>
    <x v="0"/>
    <s v="CONGO"/>
    <s v="ɣ"/>
  </r>
  <r>
    <d v="2018-09-03T00:00:00"/>
    <s v="Taxi bureau - Quartier Mayinga pour visite de l'appartement meublé"/>
    <x v="0"/>
    <x v="2"/>
    <m/>
    <n v="1000"/>
    <n v="1.7815689565172466"/>
    <n v="561.303"/>
    <n v="-72925"/>
    <x v="2"/>
    <s v="Décharge"/>
    <x v="1"/>
    <s v="CONGO"/>
    <s v="ɣ"/>
  </r>
  <r>
    <d v="2018-09-03T00:00:00"/>
    <s v="Taxi Mayinga - Mbemba pour visite du studio meublé"/>
    <x v="0"/>
    <x v="2"/>
    <m/>
    <n v="1000"/>
    <n v="1.7815689565172466"/>
    <n v="561.303"/>
    <n v="-73925"/>
    <x v="2"/>
    <s v="Décharge"/>
    <x v="1"/>
    <s v="CONGO"/>
    <s v="ɣ"/>
  </r>
  <r>
    <d v="2018-09-03T00:00:00"/>
    <s v="Taxi Mbemba - arrêt Pamela pour visite maison meublée"/>
    <x v="0"/>
    <x v="2"/>
    <m/>
    <n v="1000"/>
    <n v="1.7815689565172466"/>
    <n v="561.303"/>
    <n v="-74925"/>
    <x v="2"/>
    <s v="Décharge"/>
    <x v="1"/>
    <s v="CONGO"/>
    <s v="ɣ"/>
  </r>
  <r>
    <d v="2018-09-03T00:00:00"/>
    <s v="Taxi arrêt Pamela - centre ville pour visite du studio meublé"/>
    <x v="0"/>
    <x v="2"/>
    <m/>
    <n v="1000"/>
    <n v="1.7815689565172466"/>
    <n v="561.303"/>
    <n v="-75925"/>
    <x v="2"/>
    <s v="Décharge"/>
    <x v="1"/>
    <s v="CONGO"/>
    <s v="ɣ"/>
  </r>
  <r>
    <d v="2018-09-03T00:00:00"/>
    <s v="Taxi centre ville - bureau"/>
    <x v="0"/>
    <x v="2"/>
    <m/>
    <n v="1000"/>
    <n v="1.7815689565172466"/>
    <n v="561.303"/>
    <n v="-76925"/>
    <x v="2"/>
    <s v="Décharge"/>
    <x v="1"/>
    <s v="CONGO"/>
    <s v="ɣ"/>
  </r>
  <r>
    <d v="2018-09-03T00:00:00"/>
    <s v="Frais de visite de la maison meublée à l'agent immobilier"/>
    <x v="4"/>
    <x v="4"/>
    <m/>
    <n v="5000"/>
    <n v="8.907844782586233"/>
    <n v="561.303"/>
    <n v="-81925"/>
    <x v="2"/>
    <n v="4"/>
    <x v="0"/>
    <s v="CONGO"/>
    <s v="o"/>
  </r>
  <r>
    <d v="2018-09-03T00:00:00"/>
    <s v="Taxi à Brazzaville pour aller chercher la valise afin d'aller à Dolisie pour le cas du chimpanzé.  "/>
    <x v="0"/>
    <x v="0"/>
    <m/>
    <n v="1000"/>
    <n v="1.7815689565172466"/>
    <n v="561.303"/>
    <n v="-82925"/>
    <x v="9"/>
    <s v="Décharge "/>
    <x v="0"/>
    <s v="CONGO"/>
    <s v="ɣ"/>
  </r>
  <r>
    <d v="2018-09-03T00:00:00"/>
    <s v="Taxi à Brazzaville : domicile - gare routière pour aller à Dolisie "/>
    <x v="0"/>
    <x v="0"/>
    <m/>
    <n v="1000"/>
    <n v="1.7815689565172466"/>
    <n v="561.303"/>
    <n v="-83925"/>
    <x v="9"/>
    <s v="Décharge "/>
    <x v="0"/>
    <s v="CONGO"/>
    <s v="ɣ"/>
  </r>
  <r>
    <d v="2018-09-03T00:00:00"/>
    <s v="Achat Billet Brazzaville - Dolisie "/>
    <x v="0"/>
    <x v="0"/>
    <m/>
    <n v="10000"/>
    <n v="17.815689565172466"/>
    <n v="561.303"/>
    <n v="-93925"/>
    <x v="9"/>
    <s v="Décharge"/>
    <x v="0"/>
    <s v="CONGO"/>
    <s v="ɣ"/>
  </r>
  <r>
    <d v="2018-09-03T00:00:00"/>
    <s v="Taxi à Dolisie le soir: Hôtel -restaurant - hôtel "/>
    <x v="0"/>
    <x v="0"/>
    <m/>
    <n v="1400"/>
    <n v="2.494196539124145"/>
    <n v="561.303"/>
    <n v="-95325"/>
    <x v="9"/>
    <s v="Décharge "/>
    <x v="0"/>
    <s v="CONGO"/>
    <s v="ɣ"/>
  </r>
  <r>
    <d v="2018-09-03T00:00:00"/>
    <s v="AGIOS DU 31/07/18 AU 31/08/18"/>
    <x v="5"/>
    <x v="4"/>
    <m/>
    <n v="3989"/>
    <n v="7.1066785675472959"/>
    <n v="561.303"/>
    <n v="-99314"/>
    <x v="10"/>
    <s v="Relevé"/>
    <x v="0"/>
    <s v="CONGO"/>
    <s v="o"/>
  </r>
  <r>
    <d v="2018-09-03T00:00:00"/>
    <s v="FRAIS VIRT PERMANENT"/>
    <x v="5"/>
    <x v="4"/>
    <m/>
    <n v="402"/>
    <n v="0.71619072051993304"/>
    <n v="561.303"/>
    <n v="-99716"/>
    <x v="10"/>
    <s v="Relevé"/>
    <x v="0"/>
    <s v="CONGO"/>
    <s v="o"/>
  </r>
  <r>
    <d v="2018-09-03T00:00:00"/>
    <s v="V.P EMIS KOUKA PASCAL pour le paiement du loyer de PNR-Août 2018"/>
    <x v="6"/>
    <x v="4"/>
    <m/>
    <n v="225000"/>
    <n v="400.85301521638047"/>
    <n v="561.303"/>
    <n v="-324716"/>
    <x v="10"/>
    <s v="Ordre de virement"/>
    <x v="0"/>
    <s v="CONGO"/>
    <s v="o"/>
  </r>
  <r>
    <d v="2018-09-03T00:00:00"/>
    <s v="Reglement facture bonus medias portant sur le verdict du TGI de Ouesso (cas d'ivoire) du 23 Août 2018"/>
    <x v="7"/>
    <x v="5"/>
    <m/>
    <n v="230000"/>
    <n v="409.76085999896668"/>
    <n v="561.303"/>
    <n v="-554716"/>
    <x v="10"/>
    <n v="3593837"/>
    <x v="0"/>
    <s v="CONGO"/>
    <s v="o"/>
  </r>
  <r>
    <d v="2018-09-03T00:00:00"/>
    <s v="FRAIS RET.DEPLACE Chq n°03593837"/>
    <x v="5"/>
    <x v="4"/>
    <m/>
    <n v="3401"/>
    <n v="6.0591160211151553"/>
    <n v="561.303"/>
    <n v="-558117"/>
    <x v="10"/>
    <n v="3593837"/>
    <x v="0"/>
    <s v="CONGO"/>
    <s v="o"/>
  </r>
  <r>
    <d v="2018-09-03T00:00:00"/>
    <s v="Salaire du mois d'Août 2018-Dieudonné IBOUANGA/CHQ N 03593833"/>
    <x v="1"/>
    <x v="0"/>
    <m/>
    <n v="166755"/>
    <n v="297.08553134403343"/>
    <n v="561.303"/>
    <n v="-724872"/>
    <x v="10"/>
    <n v="3593833"/>
    <x v="0"/>
    <s v="CONGO"/>
    <s v="o"/>
  </r>
  <r>
    <d v="2018-09-03T00:00:00"/>
    <s v="FRAIS RET.DEPLACE Chq n°03593833"/>
    <x v="5"/>
    <x v="4"/>
    <m/>
    <n v="3401"/>
    <n v="6.0591160211151553"/>
    <n v="561.303"/>
    <n v="-728273"/>
    <x v="10"/>
    <n v="3593833"/>
    <x v="0"/>
    <s v="CONGO"/>
    <s v="o"/>
  </r>
  <r>
    <d v="2018-09-04T00:00:00"/>
    <s v="Taxi à Ouesso: Hôtel-Restaurant"/>
    <x v="0"/>
    <x v="0"/>
    <m/>
    <n v="500"/>
    <n v="0.89078447825862328"/>
    <n v="561.303"/>
    <n v="-728773"/>
    <x v="0"/>
    <s v="Décharge"/>
    <x v="0"/>
    <s v="CONGO"/>
    <s v="ɣ"/>
  </r>
  <r>
    <d v="2018-09-04T00:00:00"/>
    <s v="Taxi à Ouesso: Restaurant-Hôtel"/>
    <x v="0"/>
    <x v="0"/>
    <m/>
    <n v="500"/>
    <n v="0.89078447825862328"/>
    <n v="561.303"/>
    <n v="-729273"/>
    <x v="0"/>
    <s v="Décharge"/>
    <x v="0"/>
    <s v="CONGO"/>
    <s v="ɣ"/>
  </r>
  <r>
    <d v="2018-09-04T00:00:00"/>
    <s v="Taxi à Ouesso: Hôtel-Agence Charden Farell"/>
    <x v="0"/>
    <x v="0"/>
    <m/>
    <n v="500"/>
    <n v="0.89078447825862328"/>
    <n v="561.303"/>
    <n v="-729773"/>
    <x v="0"/>
    <s v="Décharge"/>
    <x v="0"/>
    <s v="CONGO"/>
    <s v="ɣ"/>
  </r>
  <r>
    <d v="2018-09-04T00:00:00"/>
    <s v="Taxi à Ouesso: Agence Charden Farell-Hôtel"/>
    <x v="0"/>
    <x v="0"/>
    <m/>
    <n v="500"/>
    <n v="0.89078447825862328"/>
    <n v="561.303"/>
    <n v="-730273"/>
    <x v="0"/>
    <s v="Décharge"/>
    <x v="0"/>
    <s v="CONGO"/>
    <s v="ɣ"/>
  </r>
  <r>
    <d v="2018-09-04T00:00:00"/>
    <s v="Frais de transfert à Jack Bénisson/OUESSO"/>
    <x v="3"/>
    <x v="4"/>
    <m/>
    <n v="1400"/>
    <n v="2.494196539124145"/>
    <n v="561.303"/>
    <n v="-731673"/>
    <x v="4"/>
    <s v="41/GCF"/>
    <x v="0"/>
    <s v="CONGO"/>
    <s v="o"/>
  </r>
  <r>
    <d v="2018-09-04T00:00:00"/>
    <s v="Recharge crédit MTN"/>
    <x v="8"/>
    <x v="4"/>
    <m/>
    <n v="100000"/>
    <n v="178.15689565172465"/>
    <n v="561.303"/>
    <n v="-831673"/>
    <x v="4"/>
    <n v="46"/>
    <x v="0"/>
    <s v="CONGO"/>
    <s v="o"/>
  </r>
  <r>
    <d v="2018-09-04T00:00:00"/>
    <s v="Recharge crédit AIRTEL"/>
    <x v="8"/>
    <x v="4"/>
    <m/>
    <n v="100000"/>
    <n v="178.15689565172465"/>
    <n v="561.303"/>
    <n v="-931673"/>
    <x v="4"/>
    <n v="47"/>
    <x v="0"/>
    <s v="CONGO"/>
    <s v="o"/>
  </r>
  <r>
    <d v="2018-09-04T00:00:00"/>
    <s v="Taxi Bureau PALF-Banque BCI"/>
    <x v="0"/>
    <x v="5"/>
    <m/>
    <n v="1000"/>
    <n v="1.7815689565172466"/>
    <n v="561.303"/>
    <n v="-932673"/>
    <x v="11"/>
    <s v="Décharge"/>
    <x v="0"/>
    <s v="CONGO"/>
    <s v="ɣ"/>
  </r>
  <r>
    <d v="2018-09-04T00:00:00"/>
    <s v="Taxi Banque BCI-ES TV"/>
    <x v="0"/>
    <x v="5"/>
    <m/>
    <n v="1000"/>
    <n v="1.7815689565172466"/>
    <n v="561.303"/>
    <n v="-933673"/>
    <x v="11"/>
    <s v="Décharge"/>
    <x v="0"/>
    <s v="CONGO"/>
    <s v="ɣ"/>
  </r>
  <r>
    <d v="2018-09-04T00:00:00"/>
    <s v="Taxi ES TV-Times.cd"/>
    <x v="0"/>
    <x v="5"/>
    <m/>
    <n v="1000"/>
    <n v="1.7815689565172466"/>
    <n v="561.303"/>
    <n v="-934673"/>
    <x v="11"/>
    <s v="Décharge"/>
    <x v="0"/>
    <s v="CONGO"/>
    <s v="ɣ"/>
  </r>
  <r>
    <d v="2018-09-04T00:00:00"/>
    <s v="Taxi Times.cd-Radio Rurale"/>
    <x v="0"/>
    <x v="5"/>
    <m/>
    <n v="1000"/>
    <n v="1.7815689565172466"/>
    <n v="561.303"/>
    <n v="-935673"/>
    <x v="11"/>
    <s v="Décharge"/>
    <x v="0"/>
    <s v="CONGO"/>
    <s v="ɣ"/>
  </r>
  <r>
    <d v="2018-09-04T00:00:00"/>
    <s v="Taxi Radio Rurale-La Semaine Africaine"/>
    <x v="0"/>
    <x v="5"/>
    <m/>
    <n v="1000"/>
    <n v="1.7815689565172466"/>
    <n v="561.303"/>
    <n v="-936673"/>
    <x v="11"/>
    <s v="Décharge"/>
    <x v="0"/>
    <s v="CONGO"/>
    <s v="ɣ"/>
  </r>
  <r>
    <d v="2018-09-04T00:00:00"/>
    <s v="Taxi La Semaine Africaine-vox.cg"/>
    <x v="0"/>
    <x v="5"/>
    <m/>
    <n v="1000"/>
    <n v="1.7815689565172466"/>
    <n v="561.303"/>
    <n v="-937673"/>
    <x v="11"/>
    <s v="Décharge"/>
    <x v="0"/>
    <s v="CONGO"/>
    <s v="ɣ"/>
  </r>
  <r>
    <d v="2018-09-04T00:00:00"/>
    <s v="Taxi Vox.cg-TOP TV"/>
    <x v="0"/>
    <x v="5"/>
    <m/>
    <n v="1000"/>
    <n v="1.7815689565172466"/>
    <n v="561.303"/>
    <n v="-938673"/>
    <x v="11"/>
    <s v="Décharge"/>
    <x v="0"/>
    <s v="CONGO"/>
    <s v="ɣ"/>
  </r>
  <r>
    <d v="2018-09-04T00:00:00"/>
    <s v="Taxi TOP TV-Groupecongomedias"/>
    <x v="0"/>
    <x v="5"/>
    <m/>
    <n v="1000"/>
    <n v="1.7815689565172466"/>
    <n v="561.303"/>
    <n v="-939673"/>
    <x v="11"/>
    <s v="Décharge"/>
    <x v="0"/>
    <s v="CONGO"/>
    <s v="ɣ"/>
  </r>
  <r>
    <d v="2018-09-04T00:00:00"/>
    <s v="Taxi Groupecongomedias-Burea PALF"/>
    <x v="0"/>
    <x v="5"/>
    <m/>
    <n v="1000"/>
    <n v="1.7815689565172466"/>
    <n v="561.303"/>
    <n v="-940673"/>
    <x v="11"/>
    <s v="Décharge"/>
    <x v="0"/>
    <s v="CONGO"/>
    <s v="ɣ"/>
  </r>
  <r>
    <d v="2018-09-04T00:00:00"/>
    <s v="Taxi Bureau-Grand marché-Ngoyo (rencontre avec une cible)"/>
    <x v="0"/>
    <x v="2"/>
    <m/>
    <n v="2500"/>
    <n v="4.4539223912931165"/>
    <n v="561.303"/>
    <n v="-943173"/>
    <x v="1"/>
    <s v="Décharge"/>
    <x v="1"/>
    <s v="CONGO"/>
    <s v="ɣ"/>
  </r>
  <r>
    <d v="2018-09-04T00:00:00"/>
    <s v="Achat boisson (rencontre avec la cible)"/>
    <x v="2"/>
    <x v="2"/>
    <m/>
    <n v="2000"/>
    <n v="3.5631379130344931"/>
    <n v="561.303"/>
    <n v="-945173"/>
    <x v="1"/>
    <s v="Décharge"/>
    <x v="1"/>
    <s v="CONGO"/>
    <s v="ɣ"/>
  </r>
  <r>
    <d v="2018-09-04T00:00:00"/>
    <s v="Taxi Ngoyo-Tshimbamba-Mahouata (rencontre avec une cible)"/>
    <x v="0"/>
    <x v="2"/>
    <m/>
    <n v="2000"/>
    <n v="3.5631379130344931"/>
    <n v="561.303"/>
    <n v="-947173"/>
    <x v="1"/>
    <s v="Décharge"/>
    <x v="1"/>
    <s v="CONGO"/>
    <s v="ɣ"/>
  </r>
  <r>
    <d v="2018-09-04T00:00:00"/>
    <s v="Taxi Mahouata-Port-Grand marché (me voir avec l'informateur)"/>
    <x v="0"/>
    <x v="2"/>
    <m/>
    <n v="2000"/>
    <n v="3.5631379130344931"/>
    <n v="561.303"/>
    <n v="-949173"/>
    <x v="1"/>
    <s v="Décharge"/>
    <x v="1"/>
    <s v="CONGO"/>
    <s v="ɣ"/>
  </r>
  <r>
    <d v="2018-09-04T00:00:00"/>
    <s v="Taxi Grand marché-marché Tshimba-Fond tiétié (investigation sur terrain)"/>
    <x v="0"/>
    <x v="2"/>
    <m/>
    <n v="2000"/>
    <n v="3.5631379130344931"/>
    <n v="561.303"/>
    <n v="-951173"/>
    <x v="1"/>
    <s v="Décharge"/>
    <x v="1"/>
    <s v="CONGO"/>
    <s v="ɣ"/>
  </r>
  <r>
    <d v="2018-09-04T00:00:00"/>
    <s v="Taxi Fond tié tié-Gare océan-Bureau (achat billet retour Brazzaville)"/>
    <x v="0"/>
    <x v="2"/>
    <m/>
    <n v="2000"/>
    <n v="3.5631379130344931"/>
    <n v="561.303"/>
    <n v="-953173"/>
    <x v="1"/>
    <s v="Décharge"/>
    <x v="1"/>
    <s v="CONGO"/>
    <s v="ɣ"/>
  </r>
  <r>
    <d v="2018-09-04T00:00:00"/>
    <s v="Taxi bureau-Gare routière (retour à Brazzaville)"/>
    <x v="0"/>
    <x v="2"/>
    <m/>
    <n v="500"/>
    <n v="0.89078447825862328"/>
    <n v="561.303"/>
    <n v="-953673"/>
    <x v="1"/>
    <s v="Décharge"/>
    <x v="1"/>
    <s v="CONGO"/>
    <s v="ɣ"/>
  </r>
  <r>
    <d v="2018-09-04T00:00:00"/>
    <s v="Food allowance mission PNR du 01 au 05 septembre 2018"/>
    <x v="9"/>
    <x v="2"/>
    <m/>
    <n v="50000"/>
    <n v="89.078447825862327"/>
    <n v="561.303"/>
    <n v="-1003673"/>
    <x v="1"/>
    <s v="Décharge"/>
    <x v="1"/>
    <s v="CONGO"/>
    <s v="ɣ"/>
  </r>
  <r>
    <d v="2018-09-04T00:00:00"/>
    <s v="Taxi domicile-bureau"/>
    <x v="0"/>
    <x v="0"/>
    <m/>
    <n v="1000"/>
    <n v="1.7815689565172466"/>
    <n v="561.303"/>
    <n v="-1004673"/>
    <x v="6"/>
    <s v="Décharge"/>
    <x v="0"/>
    <s v="CONGO"/>
    <s v="ɣ"/>
  </r>
  <r>
    <d v="2018-09-04T00:00:00"/>
    <s v="Taxi bureau-domicile"/>
    <x v="0"/>
    <x v="0"/>
    <m/>
    <n v="1000"/>
    <n v="1.7815689565172466"/>
    <n v="561.303"/>
    <n v="-1005673"/>
    <x v="6"/>
    <s v="Décharge"/>
    <x v="0"/>
    <s v="CONGO"/>
    <s v="ɣ"/>
  </r>
  <r>
    <d v="2018-09-04T00:00:00"/>
    <s v="Taxi domicile-Bureau"/>
    <x v="0"/>
    <x v="0"/>
    <m/>
    <n v="1000"/>
    <n v="1.7815689565172466"/>
    <n v="561.303"/>
    <n v="-1006673"/>
    <x v="7"/>
    <s v="Décharge"/>
    <x v="0"/>
    <s v="CONGO"/>
    <s v="ɣ"/>
  </r>
  <r>
    <d v="2018-09-04T00:00:00"/>
    <s v="Taxi Bureau-Domicile"/>
    <x v="0"/>
    <x v="0"/>
    <m/>
    <n v="1000"/>
    <n v="1.7815689565172466"/>
    <n v="561.303"/>
    <n v="-1007673"/>
    <x v="7"/>
    <s v="Décharge"/>
    <x v="0"/>
    <s v="CONGO"/>
    <s v="ɣ"/>
  </r>
  <r>
    <d v="2018-09-04T00:00:00"/>
    <s v="Taxi Labo photo-DDEF à dolisie"/>
    <x v="0"/>
    <x v="0"/>
    <m/>
    <n v="700"/>
    <n v="1.2470982695620725"/>
    <n v="561.303"/>
    <n v="-1008373"/>
    <x v="8"/>
    <s v="Décharge"/>
    <x v="0"/>
    <s v="CONGO"/>
    <s v="ɣ"/>
  </r>
  <r>
    <d v="2018-09-04T00:00:00"/>
    <s v="Impressions photos "/>
    <x v="10"/>
    <x v="4"/>
    <m/>
    <n v="3700"/>
    <n v="6.5918051391138119"/>
    <n v="561.303"/>
    <n v="-1012073"/>
    <x v="8"/>
    <s v="OUI"/>
    <x v="0"/>
    <s v="CONGO"/>
    <s v="o"/>
  </r>
  <r>
    <d v="2018-09-04T00:00:00"/>
    <s v="Taxi Grandes endemies-labo photo à dolisie"/>
    <x v="0"/>
    <x v="0"/>
    <m/>
    <n v="700"/>
    <n v="1.2470982695620725"/>
    <n v="561.303"/>
    <n v="-1012773"/>
    <x v="8"/>
    <s v="Décharge"/>
    <x v="0"/>
    <s v="CONGO"/>
    <s v="ɣ"/>
  </r>
  <r>
    <d v="2018-09-04T00:00:00"/>
    <s v="Ajout Impressions photos "/>
    <x v="10"/>
    <x v="4"/>
    <m/>
    <n v="8000"/>
    <n v="14.252551652137972"/>
    <n v="561.303"/>
    <n v="-1020773"/>
    <x v="8"/>
    <s v="OUI"/>
    <x v="0"/>
    <s v="CONGO"/>
    <s v="o"/>
  </r>
  <r>
    <d v="2018-09-04T00:00:00"/>
    <s v="Taxi Labo photo-Ddef à dolisie"/>
    <x v="0"/>
    <x v="0"/>
    <m/>
    <n v="700"/>
    <n v="1.2470982695620725"/>
    <n v="561.303"/>
    <n v="-1021473"/>
    <x v="8"/>
    <s v="Décharge"/>
    <x v="0"/>
    <s v="CONGO"/>
    <s v="ɣ"/>
  </r>
  <r>
    <d v="2018-09-04T00:00:00"/>
    <s v="Taxi Ddef-restaurant à dolisie"/>
    <x v="0"/>
    <x v="0"/>
    <m/>
    <n v="700"/>
    <n v="1.2470982695620725"/>
    <n v="561.303"/>
    <n v="-1022173"/>
    <x v="8"/>
    <s v="Décharge"/>
    <x v="0"/>
    <s v="CONGO"/>
    <s v="ɣ"/>
  </r>
  <r>
    <d v="2018-09-04T00:00:00"/>
    <s v="Taxi restaurant-hôtel à dolisie"/>
    <x v="0"/>
    <x v="0"/>
    <m/>
    <n v="700"/>
    <n v="1.2470982695620725"/>
    <n v="561.303"/>
    <n v="-1022873"/>
    <x v="8"/>
    <s v="Décharge"/>
    <x v="0"/>
    <s v="CONGO"/>
    <s v="ɣ"/>
  </r>
  <r>
    <d v="2018-09-04T00:00:00"/>
    <s v="Taxi Bureau - Nzassi pour rendez-vous avec la cible"/>
    <x v="0"/>
    <x v="2"/>
    <m/>
    <n v="2500"/>
    <n v="4.4539223912931165"/>
    <n v="561.303"/>
    <n v="-1025373"/>
    <x v="2"/>
    <s v="Décharge"/>
    <x v="1"/>
    <s v="CONGO"/>
    <s v="ɣ"/>
  </r>
  <r>
    <d v="2018-09-04T00:00:00"/>
    <s v="Achat à manger plus boisson lors de la rencontre sur terrain avec la cible"/>
    <x v="2"/>
    <x v="2"/>
    <m/>
    <n v="4500"/>
    <n v="8.0170603043276092"/>
    <n v="561.303"/>
    <n v="-1029873"/>
    <x v="2"/>
    <s v="Décharge"/>
    <x v="1"/>
    <s v="CONGO"/>
    <s v="ɣ"/>
  </r>
  <r>
    <d v="2018-09-04T00:00:00"/>
    <s v="Taxi Nzassi - Ocean du nord OCH pour achat billets PNR-BZV"/>
    <x v="0"/>
    <x v="2"/>
    <m/>
    <n v="4000"/>
    <n v="7.1262758260689862"/>
    <n v="561.303"/>
    <n v="-1033873"/>
    <x v="2"/>
    <s v="Décharge"/>
    <x v="1"/>
    <s v="CONGO"/>
    <s v="ɣ"/>
  </r>
  <r>
    <d v="2018-09-04T00:00:00"/>
    <s v="Achat billet PNR-BZV"/>
    <x v="0"/>
    <x v="2"/>
    <m/>
    <n v="12000"/>
    <n v="21.378827478206958"/>
    <n v="561.303"/>
    <n v="-1045873"/>
    <x v="2"/>
    <s v="OUI"/>
    <x v="1"/>
    <s v="CONGO"/>
    <s v="n"/>
  </r>
  <r>
    <d v="2018-09-04T00:00:00"/>
    <s v="Taxi OCH - Marché d'art du plateau voir une cible"/>
    <x v="0"/>
    <x v="2"/>
    <m/>
    <n v="1000"/>
    <n v="1.7815689565172466"/>
    <n v="561.303"/>
    <n v="-1046873"/>
    <x v="2"/>
    <s v="Décharge"/>
    <x v="1"/>
    <s v="CONGO"/>
    <s v="ɣ"/>
  </r>
  <r>
    <d v="2018-09-04T00:00:00"/>
    <s v="Achat boisson lors de la rencontre avec une cible"/>
    <x v="2"/>
    <x v="2"/>
    <m/>
    <n v="3000"/>
    <n v="5.3447068695517395"/>
    <n v="561.303"/>
    <n v="-1049873"/>
    <x v="2"/>
    <s v="Décharge"/>
    <x v="1"/>
    <s v="CONGO"/>
    <s v="ɣ"/>
  </r>
  <r>
    <d v="2018-09-04T00:00:00"/>
    <s v="Taxi marché du plateau - bureau"/>
    <x v="0"/>
    <x v="2"/>
    <m/>
    <n v="1000"/>
    <n v="1.7815689565172466"/>
    <n v="561.303"/>
    <n v="-1050873"/>
    <x v="2"/>
    <s v="Décharge"/>
    <x v="1"/>
    <s v="CONGO"/>
    <s v="ɣ"/>
  </r>
  <r>
    <d v="2018-09-04T00:00:00"/>
    <s v="Taxi bureau - bord bord rencontrer une cible"/>
    <x v="0"/>
    <x v="2"/>
    <m/>
    <n v="1000"/>
    <n v="1.7815689565172466"/>
    <n v="561.303"/>
    <n v="-1051873"/>
    <x v="2"/>
    <s v="Décharge"/>
    <x v="1"/>
    <s v="CONGO"/>
    <s v="ɣ"/>
  </r>
  <r>
    <d v="2018-09-04T00:00:00"/>
    <s v="Achat boisson lors de la rencontre avec une cible"/>
    <x v="2"/>
    <x v="2"/>
    <m/>
    <n v="2500"/>
    <n v="4.4539223912931165"/>
    <n v="561.303"/>
    <n v="-1054373"/>
    <x v="2"/>
    <s v="Décharge"/>
    <x v="1"/>
    <s v="CONGO"/>
    <s v="ɣ"/>
  </r>
  <r>
    <d v="2018-09-04T00:00:00"/>
    <s v="Taxi bord bord - bureau"/>
    <x v="0"/>
    <x v="2"/>
    <m/>
    <n v="1000"/>
    <n v="1.7815689565172466"/>
    <n v="561.303"/>
    <n v="-1055373"/>
    <x v="2"/>
    <s v="Décharge"/>
    <x v="1"/>
    <s v="CONGO"/>
    <s v="ɣ"/>
  </r>
  <r>
    <d v="2018-09-05T00:00:00"/>
    <s v="Achat billet PNR-Brazzaville (retour à Brazzaville)"/>
    <x v="0"/>
    <x v="2"/>
    <m/>
    <n v="12000"/>
    <n v="21.378827478206958"/>
    <n v="561.303"/>
    <n v="-1067373"/>
    <x v="1"/>
    <s v="050906302018--54"/>
    <x v="1"/>
    <s v="CONGO"/>
    <s v="o"/>
  </r>
  <r>
    <d v="2018-09-05T00:00:00"/>
    <s v="Taxi à Ouesso: Hôtel-Cour d'Appel "/>
    <x v="0"/>
    <x v="0"/>
    <m/>
    <n v="500"/>
    <n v="0.89078447825862328"/>
    <n v="561.303"/>
    <n v="-1067873"/>
    <x v="0"/>
    <s v="Décharge"/>
    <x v="0"/>
    <s v="CONGO"/>
    <s v="ɣ"/>
  </r>
  <r>
    <d v="2018-09-05T00:00:00"/>
    <s v="Taxi à Ouesso: Cour d'Appel -Agence Océan du Nord"/>
    <x v="0"/>
    <x v="0"/>
    <m/>
    <n v="500"/>
    <n v="0.89078447825862328"/>
    <n v="561.303"/>
    <n v="-1068373"/>
    <x v="0"/>
    <s v="Décharge"/>
    <x v="0"/>
    <s v="CONGO"/>
    <s v="ɣ"/>
  </r>
  <r>
    <d v="2018-09-05T00:00:00"/>
    <s v="Taxi à Ouesso: Agence Océan du nord-Agence Séoul"/>
    <x v="0"/>
    <x v="0"/>
    <m/>
    <n v="500"/>
    <n v="0.89078447825862328"/>
    <n v="561.303"/>
    <n v="-1068873"/>
    <x v="0"/>
    <s v="Décharge"/>
    <x v="0"/>
    <s v="CONGO"/>
    <s v="ɣ"/>
  </r>
  <r>
    <d v="2018-09-05T00:00:00"/>
    <s v="Taxi à Ouesso: Agence Séoul-Agence Trans Afrique"/>
    <x v="0"/>
    <x v="0"/>
    <m/>
    <n v="500"/>
    <n v="0.89078447825862328"/>
    <n v="561.303"/>
    <n v="-1069373"/>
    <x v="0"/>
    <s v="Décharge"/>
    <x v="0"/>
    <s v="CONGO"/>
    <s v="ɣ"/>
  </r>
  <r>
    <d v="2018-09-05T00:00:00"/>
    <s v="Taxi à Ouesso: Agence Trans Afrique-Agence Séaoul"/>
    <x v="0"/>
    <x v="0"/>
    <m/>
    <n v="500"/>
    <n v="0.89078447825862328"/>
    <n v="561.303"/>
    <n v="-1069873"/>
    <x v="0"/>
    <s v="Décharge"/>
    <x v="0"/>
    <s v="CONGO"/>
    <s v="ɣ"/>
  </r>
  <r>
    <d v="2018-09-05T00:00:00"/>
    <s v="Achat billet Ouesso-Brazzaville (réservation pour vendredi 07) à Séoul Expresse"/>
    <x v="0"/>
    <x v="0"/>
    <m/>
    <n v="15000"/>
    <n v="26.723534347758697"/>
    <n v="561.303"/>
    <n v="-1084873"/>
    <x v="0"/>
    <s v="OUI"/>
    <x v="0"/>
    <s v="CONGO"/>
    <s v="o"/>
  </r>
  <r>
    <d v="2018-09-05T00:00:00"/>
    <s v="Taxi Agence Séoul Expresse-Hôtel"/>
    <x v="0"/>
    <x v="0"/>
    <m/>
    <n v="500"/>
    <n v="0.89078447825862328"/>
    <n v="561.303"/>
    <n v="-1085373"/>
    <x v="0"/>
    <s v="Décharge"/>
    <x v="0"/>
    <s v="CONGO"/>
    <s v="ɣ"/>
  </r>
  <r>
    <d v="2018-09-05T00:00:00"/>
    <s v="Taxi à Ouesso: Hôtel-Restaurant"/>
    <x v="0"/>
    <x v="0"/>
    <m/>
    <n v="500"/>
    <n v="0.89078447825862328"/>
    <n v="561.303"/>
    <n v="-1085873"/>
    <x v="0"/>
    <s v="Décharge"/>
    <x v="0"/>
    <s v="CONGO"/>
    <s v="ɣ"/>
  </r>
  <r>
    <d v="2018-09-05T00:00:00"/>
    <s v="Taxi à Ouesso: Restaurant-Hôtel"/>
    <x v="0"/>
    <x v="0"/>
    <m/>
    <n v="500"/>
    <n v="0.89078447825862328"/>
    <n v="561.303"/>
    <n v="-1086373"/>
    <x v="0"/>
    <s v="Décharge"/>
    <x v="0"/>
    <s v="CONGO"/>
    <s v="ɣ"/>
  </r>
  <r>
    <d v="2018-09-05T00:00:00"/>
    <s v="Frais de transfert à Dalia/DOLISIE"/>
    <x v="3"/>
    <x v="4"/>
    <m/>
    <n v="11200"/>
    <n v="19.95357231299316"/>
    <n v="561.303"/>
    <n v="-1097573"/>
    <x v="4"/>
    <s v="75/GCF"/>
    <x v="0"/>
    <s v="CONGO"/>
    <s v="o"/>
  </r>
  <r>
    <d v="2018-09-05T00:00:00"/>
    <s v="Bonus du d'Août 2018-Mésange CIGNAS"/>
    <x v="7"/>
    <x v="0"/>
    <m/>
    <n v="15000"/>
    <n v="26.723534347758697"/>
    <n v="561.303"/>
    <n v="-1112573"/>
    <x v="4"/>
    <n v="14"/>
    <x v="0"/>
    <s v="CONGO"/>
    <s v="o"/>
  </r>
  <r>
    <d v="2018-09-05T00:00:00"/>
    <s v="Bonus de responsabilité du mois d'Août 2018-Mésange CIGNAS"/>
    <x v="7"/>
    <x v="0"/>
    <m/>
    <n v="20000"/>
    <n v="35.631379130344932"/>
    <n v="561.303"/>
    <n v="-1132573"/>
    <x v="4"/>
    <n v="15"/>
    <x v="0"/>
    <s v="CONGO"/>
    <s v="o"/>
  </r>
  <r>
    <d v="2018-09-05T00:00:00"/>
    <s v="Bonus Assistante à la Coordination du mois  d'Août 2018-Mésange CIGNAS"/>
    <x v="7"/>
    <x v="0"/>
    <m/>
    <n v="20000"/>
    <n v="35.631379130344932"/>
    <n v="561.303"/>
    <n v="-1152573"/>
    <x v="4"/>
    <n v="17"/>
    <x v="0"/>
    <s v="CONGO"/>
    <s v="o"/>
  </r>
  <r>
    <d v="2018-09-05T00:00:00"/>
    <s v="Bonus du mois d'Août 2018-Evariste LELOUSSI"/>
    <x v="7"/>
    <x v="5"/>
    <m/>
    <n v="5000"/>
    <n v="8.907844782586233"/>
    <n v="561.303"/>
    <n v="-1157573"/>
    <x v="4"/>
    <n v="18"/>
    <x v="0"/>
    <s v="CONGO"/>
    <s v="o"/>
  </r>
  <r>
    <d v="2018-09-05T00:00:00"/>
    <s v="Bonus du mois d'Août 2018-Crépin IBOUILI"/>
    <x v="7"/>
    <x v="0"/>
    <m/>
    <n v="18000"/>
    <n v="32.068241217310437"/>
    <n v="561.303"/>
    <n v="-1175573"/>
    <x v="4"/>
    <n v="19"/>
    <x v="0"/>
    <s v="CONGO"/>
    <s v="o"/>
  </r>
  <r>
    <d v="2018-09-05T00:00:00"/>
    <s v="Bonusdu mois d'Août 2018-Bley BEMY"/>
    <x v="7"/>
    <x v="0"/>
    <m/>
    <n v="15000"/>
    <n v="26.723534347758697"/>
    <n v="561.303"/>
    <n v="-1190573"/>
    <x v="4"/>
    <n v="20"/>
    <x v="0"/>
    <s v="CONGO"/>
    <s v="o"/>
  </r>
  <r>
    <d v="2018-09-05T00:00:00"/>
    <s v="Bonus du mois d'Août 2018-Dieudonné IBOUANGA"/>
    <x v="7"/>
    <x v="0"/>
    <m/>
    <n v="10000"/>
    <n v="17.815689565172466"/>
    <n v="561.303"/>
    <n v="-1200573"/>
    <x v="4"/>
    <n v="21"/>
    <x v="0"/>
    <s v="CONGO"/>
    <s v="o"/>
  </r>
  <r>
    <d v="2018-09-05T00:00:00"/>
    <s v="Bonus du mois d'Août 2018-Jospin KAYA"/>
    <x v="7"/>
    <x v="0"/>
    <m/>
    <n v="20000"/>
    <n v="35.631379130344932"/>
    <n v="561.303"/>
    <n v="-1220573"/>
    <x v="4"/>
    <n v="22"/>
    <x v="0"/>
    <s v="CONGO"/>
    <s v="o"/>
  </r>
  <r>
    <d v="2018-09-05T00:00:00"/>
    <s v="Bonus du mois d'Août 2018-Gaudet MALANDA"/>
    <x v="7"/>
    <x v="0"/>
    <m/>
    <n v="20000"/>
    <n v="35.631379130344932"/>
    <n v="561.303"/>
    <n v="-1240573"/>
    <x v="4"/>
    <n v="23"/>
    <x v="0"/>
    <s v="CONGO"/>
    <s v="o"/>
  </r>
  <r>
    <d v="2018-09-05T00:00:00"/>
    <s v="Facture SNE Bureau de BZV: Juillet-Août 2018"/>
    <x v="6"/>
    <x v="4"/>
    <m/>
    <n v="43061"/>
    <n v="76.716140836589148"/>
    <n v="561.303"/>
    <n v="-1283634"/>
    <x v="4"/>
    <s v="OUI"/>
    <x v="0"/>
    <s v="CONGO"/>
    <s v="o"/>
  </r>
  <r>
    <d v="2018-09-05T00:00:00"/>
    <s v="Bonus du mois d'août 2018-Mavy MALELA"/>
    <x v="7"/>
    <x v="3"/>
    <m/>
    <n v="10000"/>
    <n v="17.815689565172466"/>
    <n v="561.303"/>
    <n v="-1293634"/>
    <x v="5"/>
    <s v="OUI"/>
    <x v="0"/>
    <s v="CONGO"/>
    <s v="o"/>
  </r>
  <r>
    <d v="2018-09-05T00:00:00"/>
    <s v="Taxi Angola libre-Bureau-Ouenze (arrivé à Brazzaville)"/>
    <x v="0"/>
    <x v="2"/>
    <m/>
    <n v="2000"/>
    <n v="3.5631379130344931"/>
    <n v="561.303"/>
    <n v="-1295634"/>
    <x v="1"/>
    <s v="Décharge"/>
    <x v="1"/>
    <s v="CONGO"/>
    <s v="ɣ"/>
  </r>
  <r>
    <d v="2018-09-05T00:00:00"/>
    <s v="Taxi domicile-bureau"/>
    <x v="0"/>
    <x v="0"/>
    <m/>
    <n v="1000"/>
    <n v="1.7815689565172466"/>
    <n v="561.303"/>
    <n v="-1296634"/>
    <x v="6"/>
    <s v="Décharge"/>
    <x v="0"/>
    <s v="CONGO"/>
    <s v="ɣ"/>
  </r>
  <r>
    <d v="2018-09-05T00:00:00"/>
    <s v="Taxi bureau-domicile"/>
    <x v="0"/>
    <x v="0"/>
    <m/>
    <n v="1000"/>
    <n v="1.7815689565172466"/>
    <n v="561.303"/>
    <n v="-1297634"/>
    <x v="6"/>
    <s v="Décharge"/>
    <x v="0"/>
    <s v="CONGO"/>
    <s v="ɣ"/>
  </r>
  <r>
    <d v="2018-09-05T00:00:00"/>
    <s v="Taxi domicile-Bureau"/>
    <x v="0"/>
    <x v="0"/>
    <m/>
    <n v="1000"/>
    <n v="1.7815689565172466"/>
    <n v="561.303"/>
    <n v="-1298634"/>
    <x v="7"/>
    <s v="Décharge"/>
    <x v="0"/>
    <s v="CONGO"/>
    <s v="ɣ"/>
  </r>
  <r>
    <d v="2018-09-05T00:00:00"/>
    <s v="Taxi Bureau-Domicile"/>
    <x v="0"/>
    <x v="0"/>
    <m/>
    <n v="1000"/>
    <n v="1.7815689565172466"/>
    <n v="561.303"/>
    <n v="-1299634"/>
    <x v="7"/>
    <s v="Décharge"/>
    <x v="0"/>
    <s v="CONGO"/>
    <s v="ɣ"/>
  </r>
  <r>
    <d v="2018-09-05T00:00:00"/>
    <s v="Taxi hôtel-DDEF à dolisie"/>
    <x v="0"/>
    <x v="0"/>
    <m/>
    <n v="700"/>
    <n v="1.2470982695620725"/>
    <n v="561.303"/>
    <n v="-1300334"/>
    <x v="8"/>
    <s v="Décharge"/>
    <x v="0"/>
    <s v="CONGO"/>
    <s v="ɣ"/>
  </r>
  <r>
    <d v="2018-09-05T00:00:00"/>
    <s v="Taxi Ddef-restaurant à dolisie"/>
    <x v="0"/>
    <x v="0"/>
    <m/>
    <n v="700"/>
    <n v="1.2470982695620725"/>
    <n v="561.303"/>
    <n v="-1301034"/>
    <x v="8"/>
    <s v="Décharge"/>
    <x v="0"/>
    <s v="CONGO"/>
    <s v="ɣ"/>
  </r>
  <r>
    <d v="2018-09-05T00:00:00"/>
    <s v="Taxi restaurant-hôtel à dolisie"/>
    <x v="0"/>
    <x v="0"/>
    <m/>
    <n v="700"/>
    <n v="1.2470982695620725"/>
    <n v="561.303"/>
    <n v="-1301734"/>
    <x v="8"/>
    <s v="Décharge"/>
    <x v="0"/>
    <s v="CONGO"/>
    <s v="ɣ"/>
  </r>
  <r>
    <d v="2018-09-05T00:00:00"/>
    <s v="Food Allowance mission de PNR du 01 au 05/09/2018"/>
    <x v="9"/>
    <x v="2"/>
    <m/>
    <n v="50000"/>
    <n v="89.078447825862327"/>
    <n v="561.303"/>
    <n v="-1351734"/>
    <x v="2"/>
    <s v="Décharge"/>
    <x v="1"/>
    <s v="CONGO"/>
    <s v="ɣ"/>
  </r>
  <r>
    <d v="2018-09-05T00:00:00"/>
    <s v="Taxi à Dolisie(le soir ) : Hôtel - restaurant - hôtel "/>
    <x v="0"/>
    <x v="0"/>
    <m/>
    <n v="1400"/>
    <n v="2.494196539124145"/>
    <n v="561.303"/>
    <n v="-1353134"/>
    <x v="9"/>
    <s v="Décharge "/>
    <x v="0"/>
    <s v="CONGO"/>
    <s v="ɣ"/>
  </r>
  <r>
    <d v="2018-09-05T00:00:00"/>
    <s v="Maitre Audrey MALONGA MBOKO pour solde contrat d'engagement d'avocat du 05 Juin 2018  /CHQ N 03593825"/>
    <x v="11"/>
    <x v="0"/>
    <m/>
    <n v="375000"/>
    <n v="668.08835869396739"/>
    <n v="561.303"/>
    <n v="-1728134"/>
    <x v="10"/>
    <n v="3593838"/>
    <x v="0"/>
    <s v="CONGO"/>
    <s v="o"/>
  </r>
  <r>
    <d v="2018-09-05T00:00:00"/>
    <s v="FRAIS RET.DEPLACE Chq n°03593838"/>
    <x v="5"/>
    <x v="4"/>
    <m/>
    <n v="3401"/>
    <n v="6.0591160211151553"/>
    <n v="561.303"/>
    <n v="-1731535"/>
    <x v="10"/>
    <n v="3593838"/>
    <x v="0"/>
    <s v="CONGO"/>
    <s v="o"/>
  </r>
  <r>
    <d v="2018-09-05T00:00:00"/>
    <s v="Virement Grant USFWS"/>
    <x v="12"/>
    <x v="6"/>
    <n v="10908260"/>
    <m/>
    <n v="0"/>
    <n v="561.303"/>
    <n v="9176725"/>
    <x v="10"/>
    <s v="Relevé"/>
    <x v="0"/>
    <s v="CONGO"/>
    <s v="o"/>
  </r>
  <r>
    <d v="2018-09-06T00:00:00"/>
    <s v="Taxi à Ouesso: Hôtel-TGI "/>
    <x v="0"/>
    <x v="0"/>
    <m/>
    <n v="500"/>
    <n v="0.89078447825862328"/>
    <n v="561.303"/>
    <n v="9176225"/>
    <x v="0"/>
    <s v="Décharge"/>
    <x v="0"/>
    <s v="CONGO"/>
    <s v="ɣ"/>
  </r>
  <r>
    <d v="2018-09-06T00:00:00"/>
    <s v="Taxi à Ouesso: TGI -DDEF-SAN"/>
    <x v="0"/>
    <x v="0"/>
    <m/>
    <n v="500"/>
    <n v="0.89078447825862328"/>
    <n v="561.303"/>
    <n v="9175725"/>
    <x v="0"/>
    <s v="Décharge"/>
    <x v="0"/>
    <s v="CONGO"/>
    <s v="ɣ"/>
  </r>
  <r>
    <d v="2018-09-06T00:00:00"/>
    <s v="Taxi à Ouesso: DDEF-SAN-Résidence"/>
    <x v="0"/>
    <x v="0"/>
    <m/>
    <n v="500"/>
    <n v="0.89078447825862328"/>
    <n v="561.303"/>
    <n v="9175225"/>
    <x v="0"/>
    <s v="Décharge"/>
    <x v="0"/>
    <s v="CONGO"/>
    <s v="ɣ"/>
  </r>
  <r>
    <d v="2018-09-06T00:00:00"/>
    <s v="Taxi à Ouesso: Résidence-Hôtel"/>
    <x v="0"/>
    <x v="0"/>
    <m/>
    <n v="500"/>
    <n v="0.89078447825862328"/>
    <n v="561.303"/>
    <n v="9174725"/>
    <x v="0"/>
    <s v="Décharge"/>
    <x v="0"/>
    <s v="CONGO"/>
    <s v="ɣ"/>
  </r>
  <r>
    <d v="2018-09-06T00:00:00"/>
    <s v="Taxi à Ouesso: Hôtel-Agence Charden Farell"/>
    <x v="0"/>
    <x v="0"/>
    <m/>
    <n v="500"/>
    <n v="0.89078447825862328"/>
    <n v="561.303"/>
    <n v="9174225"/>
    <x v="0"/>
    <s v="Décharge"/>
    <x v="0"/>
    <s v="CONGO"/>
    <s v="ɣ"/>
  </r>
  <r>
    <d v="2018-09-06T00:00:00"/>
    <s v="Taxi à Ouesso: Agence Charden Farell-Hôtel"/>
    <x v="0"/>
    <x v="0"/>
    <m/>
    <n v="500"/>
    <n v="0.89078447825862328"/>
    <n v="561.303"/>
    <n v="9173725"/>
    <x v="0"/>
    <s v="Décharge"/>
    <x v="0"/>
    <s v="CONGO"/>
    <s v="ɣ"/>
  </r>
  <r>
    <d v="2018-09-06T00:00:00"/>
    <s v="Taxi à Ouesso: Hôtel-Restaurant"/>
    <x v="0"/>
    <x v="0"/>
    <m/>
    <n v="500"/>
    <n v="0.89078447825862328"/>
    <n v="561.303"/>
    <n v="9173225"/>
    <x v="0"/>
    <s v="Décharge"/>
    <x v="0"/>
    <s v="CONGO"/>
    <s v="ɣ"/>
  </r>
  <r>
    <d v="2018-09-06T00:00:00"/>
    <s v="Frais de transfert à Jack Bénisson/OUESSO"/>
    <x v="3"/>
    <x v="4"/>
    <m/>
    <n v="1400"/>
    <n v="2.494196539124145"/>
    <n v="561.303"/>
    <n v="9171825"/>
    <x v="4"/>
    <s v="26/GCF"/>
    <x v="0"/>
    <s v="CONGO"/>
    <s v="o"/>
  </r>
  <r>
    <d v="2018-09-06T00:00:00"/>
    <s v="Bonus du mois d'Août 2018-IT87"/>
    <x v="7"/>
    <x v="2"/>
    <m/>
    <n v="7000"/>
    <n v="12.470982695620725"/>
    <n v="561.303"/>
    <n v="9164825"/>
    <x v="4"/>
    <n v="26"/>
    <x v="1"/>
    <s v="CONGO"/>
    <s v="o"/>
  </r>
  <r>
    <d v="2018-09-06T00:00:00"/>
    <s v="Bonus du mois de Juillet 2018-IT87"/>
    <x v="7"/>
    <x v="2"/>
    <m/>
    <n v="10000"/>
    <n v="17.815689565172466"/>
    <n v="561.303"/>
    <n v="9154825"/>
    <x v="4"/>
    <n v="27"/>
    <x v="1"/>
    <s v="CONGO"/>
    <s v="o"/>
  </r>
  <r>
    <d v="2018-09-06T00:00:00"/>
    <s v="Achat 04 Classeurs rouge pour bureau PALF"/>
    <x v="10"/>
    <x v="4"/>
    <m/>
    <n v="10000"/>
    <n v="17.815689565172466"/>
    <n v="561.303"/>
    <n v="9144825"/>
    <x v="4"/>
    <n v="8"/>
    <x v="0"/>
    <s v="CONGO"/>
    <s v="o"/>
  </r>
  <r>
    <d v="2018-09-06T00:00:00"/>
    <s v="Taxi à BZV: Ministèrede l'économie forestière-bureau"/>
    <x v="0"/>
    <x v="0"/>
    <m/>
    <n v="1000"/>
    <n v="1.7815689565172466"/>
    <n v="561.303"/>
    <n v="9143825"/>
    <x v="12"/>
    <s v="Décharge"/>
    <x v="0"/>
    <s v="CONGO"/>
    <s v="ɣ"/>
  </r>
  <r>
    <d v="2018-09-06T00:00:00"/>
    <s v="Taxi Bureau PALF-Radio Rurale"/>
    <x v="0"/>
    <x v="5"/>
    <m/>
    <n v="1000"/>
    <n v="1.7815689565172466"/>
    <n v="561.303"/>
    <n v="9142825"/>
    <x v="11"/>
    <s v="Décharge"/>
    <x v="0"/>
    <s v="CONGO"/>
    <s v="ɣ"/>
  </r>
  <r>
    <d v="2018-09-06T00:00:00"/>
    <s v="Taxi Radio Rurale-TOP TV"/>
    <x v="0"/>
    <x v="5"/>
    <m/>
    <n v="1000"/>
    <n v="1.7815689565172466"/>
    <n v="561.303"/>
    <n v="9141825"/>
    <x v="11"/>
    <s v="Décharge"/>
    <x v="0"/>
    <s v="CONGO"/>
    <s v="ɣ"/>
  </r>
  <r>
    <d v="2018-09-06T00:00:00"/>
    <s v="Taxi TOP TV-Bureau PALF"/>
    <x v="0"/>
    <x v="5"/>
    <m/>
    <n v="1000"/>
    <n v="1.7815689565172466"/>
    <n v="561.303"/>
    <n v="9140825"/>
    <x v="11"/>
    <s v="Décharge"/>
    <x v="0"/>
    <s v="CONGO"/>
    <s v="ɣ"/>
  </r>
  <r>
    <d v="2018-09-06T00:00:00"/>
    <s v="Taxi domicile-bureau"/>
    <x v="0"/>
    <x v="0"/>
    <m/>
    <n v="1000"/>
    <n v="1.7815689565172466"/>
    <n v="561.303"/>
    <n v="9139825"/>
    <x v="6"/>
    <s v="Décharge"/>
    <x v="0"/>
    <s v="CONGO"/>
    <s v="ɣ"/>
  </r>
  <r>
    <d v="2018-09-06T00:00:00"/>
    <s v="Taxi bureau-domicile"/>
    <x v="0"/>
    <x v="0"/>
    <m/>
    <n v="1000"/>
    <n v="1.7815689565172466"/>
    <n v="561.303"/>
    <n v="9138825"/>
    <x v="6"/>
    <s v="Décharge"/>
    <x v="0"/>
    <s v="CONGO"/>
    <s v="ɣ"/>
  </r>
  <r>
    <d v="2018-09-06T00:00:00"/>
    <s v="Taxi domicile-Bureau"/>
    <x v="0"/>
    <x v="0"/>
    <m/>
    <n v="1000"/>
    <n v="1.7815689565172466"/>
    <n v="561.303"/>
    <n v="9137825"/>
    <x v="7"/>
    <s v="Décharge"/>
    <x v="0"/>
    <s v="CONGO"/>
    <s v="ɣ"/>
  </r>
  <r>
    <d v="2018-09-06T00:00:00"/>
    <s v="Taxi Bureau-Domicile"/>
    <x v="0"/>
    <x v="0"/>
    <m/>
    <n v="1000"/>
    <n v="1.7815689565172466"/>
    <n v="561.303"/>
    <n v="9136825"/>
    <x v="7"/>
    <s v="Décharge"/>
    <x v="0"/>
    <s v="CONGO"/>
    <s v="ɣ"/>
  </r>
  <r>
    <d v="2018-09-06T00:00:00"/>
    <s v="Taxi hôtel-CSI à dolisie"/>
    <x v="0"/>
    <x v="0"/>
    <m/>
    <n v="700"/>
    <n v="1.2470982695620725"/>
    <n v="561.303"/>
    <n v="9136125"/>
    <x v="8"/>
    <s v="Décharge"/>
    <x v="0"/>
    <s v="CONGO"/>
    <s v="ɣ"/>
  </r>
  <r>
    <d v="2018-09-06T00:00:00"/>
    <s v="Taxi CSI-Ddef à dolisie"/>
    <x v="0"/>
    <x v="0"/>
    <m/>
    <n v="700"/>
    <n v="1.2470982695620725"/>
    <n v="561.303"/>
    <n v="9135425"/>
    <x v="8"/>
    <s v="Décharge"/>
    <x v="0"/>
    <s v="CONGO"/>
    <s v="ɣ"/>
  </r>
  <r>
    <d v="2018-09-06T00:00:00"/>
    <s v="Taxi TGI-DDPN à dolisie"/>
    <x v="0"/>
    <x v="0"/>
    <m/>
    <n v="700"/>
    <n v="1.2470982695620725"/>
    <n v="561.303"/>
    <n v="9134725"/>
    <x v="8"/>
    <s v="Décharge"/>
    <x v="0"/>
    <s v="CONGO"/>
    <s v="ɣ"/>
  </r>
  <r>
    <d v="2018-09-06T00:00:00"/>
    <s v="Taxi DDPN-Zone militaire à dolisie"/>
    <x v="0"/>
    <x v="0"/>
    <m/>
    <n v="700"/>
    <n v="1.2470982695620725"/>
    <n v="561.303"/>
    <n v="9134025"/>
    <x v="8"/>
    <s v="Décharge"/>
    <x v="0"/>
    <s v="CONGO"/>
    <s v="ɣ"/>
  </r>
  <r>
    <d v="2018-09-06T00:00:00"/>
    <s v="Taxi Zone militaire-Prefecture à dolisie"/>
    <x v="0"/>
    <x v="0"/>
    <m/>
    <n v="700"/>
    <n v="1.2470982695620725"/>
    <n v="561.303"/>
    <n v="9133325"/>
    <x v="8"/>
    <s v="Décharge"/>
    <x v="0"/>
    <s v="CONGO"/>
    <s v="ɣ"/>
  </r>
  <r>
    <d v="2018-09-06T00:00:00"/>
    <s v="Taxi gendarmerie-charden farell à dolisie"/>
    <x v="0"/>
    <x v="0"/>
    <m/>
    <n v="700"/>
    <n v="1.2470982695620725"/>
    <n v="561.303"/>
    <n v="9132625"/>
    <x v="8"/>
    <s v="Décharge"/>
    <x v="0"/>
    <s v="CONGO"/>
    <s v="ɣ"/>
  </r>
  <r>
    <d v="2018-09-06T00:00:00"/>
    <s v="Taxi Charden farell-hôtel à dolisie"/>
    <x v="0"/>
    <x v="0"/>
    <m/>
    <n v="700"/>
    <n v="1.2470982695620725"/>
    <n v="561.303"/>
    <n v="9131925"/>
    <x v="8"/>
    <s v="Décharge"/>
    <x v="0"/>
    <s v="CONGO"/>
    <s v="ɣ"/>
  </r>
  <r>
    <d v="2018-09-06T00:00:00"/>
    <s v="Taxi hôtel-restaurant à dolisie"/>
    <x v="0"/>
    <x v="0"/>
    <m/>
    <n v="700"/>
    <n v="1.2470982695620725"/>
    <n v="561.303"/>
    <n v="9131225"/>
    <x v="8"/>
    <s v="Décharge"/>
    <x v="0"/>
    <s v="CONGO"/>
    <s v="ɣ"/>
  </r>
  <r>
    <d v="2018-09-06T00:00:00"/>
    <s v="Taxi restaurant-hôtel à dolisie"/>
    <x v="0"/>
    <x v="0"/>
    <m/>
    <n v="700"/>
    <n v="1.2470982695620725"/>
    <n v="561.303"/>
    <n v="9130525"/>
    <x v="8"/>
    <s v="Décharge"/>
    <x v="0"/>
    <s v="CONGO"/>
    <s v="ɣ"/>
  </r>
  <r>
    <d v="2018-09-06T00:00:00"/>
    <s v="Taxi à Dolisie : Hôtel - DDEF finaliser la procédure "/>
    <x v="0"/>
    <x v="0"/>
    <m/>
    <n v="700"/>
    <n v="1.2470982695620725"/>
    <n v="561.303"/>
    <n v="9129825"/>
    <x v="9"/>
    <s v="Décharge "/>
    <x v="0"/>
    <s v="CONGO"/>
    <s v="ɣ"/>
  </r>
  <r>
    <d v="2018-09-06T00:00:00"/>
    <s v="Taxi à Dolisie: DDEF- TGI avec l'agent EF déposer la procédure cas chimpanzé "/>
    <x v="0"/>
    <x v="0"/>
    <m/>
    <n v="500"/>
    <n v="0.89078447825862328"/>
    <n v="561.303"/>
    <n v="9129325"/>
    <x v="9"/>
    <s v="Décharge "/>
    <x v="0"/>
    <s v="CONGO"/>
    <s v="ɣ"/>
  </r>
  <r>
    <d v="2018-09-06T00:00:00"/>
    <s v="Taxi à Dolisie : TGI - hôtel "/>
    <x v="0"/>
    <x v="0"/>
    <m/>
    <n v="700"/>
    <n v="1.2470982695620725"/>
    <n v="561.303"/>
    <n v="9128625"/>
    <x v="9"/>
    <s v="Décharge "/>
    <x v="0"/>
    <s v="CONGO"/>
    <s v="ɣ"/>
  </r>
  <r>
    <d v="2018-09-06T00:00:00"/>
    <s v="Taxi à Dolisie : Hôtel - restaurant - hôtel "/>
    <x v="0"/>
    <x v="0"/>
    <m/>
    <n v="1400"/>
    <n v="2.494196539124145"/>
    <n v="561.303"/>
    <n v="9127225"/>
    <x v="9"/>
    <s v="Décharge "/>
    <x v="0"/>
    <s v="CONGO"/>
    <s v="ɣ"/>
  </r>
  <r>
    <d v="2018-09-06T00:00:00"/>
    <s v="Reglement facture Congo Telecom-Août 2018/CHQ n°03593838"/>
    <x v="13"/>
    <x v="4"/>
    <m/>
    <n v="89175"/>
    <n v="158.87141169742546"/>
    <n v="561.303"/>
    <n v="9038050"/>
    <x v="10"/>
    <n v="3593839"/>
    <x v="0"/>
    <s v="CONGO"/>
    <s v="o"/>
  </r>
  <r>
    <d v="2018-09-06T00:00:00"/>
    <s v="FRAIS RET.DEPLACE Chq n°03593840"/>
    <x v="5"/>
    <x v="4"/>
    <m/>
    <n v="3401"/>
    <n v="6.0591160211151553"/>
    <n v="561.303"/>
    <n v="9034649"/>
    <x v="10"/>
    <n v="3593840"/>
    <x v="0"/>
    <s v="CONGO"/>
    <s v="o"/>
  </r>
  <r>
    <d v="2018-09-07T00:00:00"/>
    <s v="Taxi Bureau-Cabinet de Me Séverin pour retirer la décharge "/>
    <x v="0"/>
    <x v="0"/>
    <m/>
    <n v="1000"/>
    <n v="1.7815689565172466"/>
    <n v="561.303"/>
    <n v="9033649"/>
    <x v="13"/>
    <s v="Décharge"/>
    <x v="0"/>
    <s v="CONGO"/>
    <s v="ɣ"/>
  </r>
  <r>
    <d v="2018-09-07T00:00:00"/>
    <s v="Taxi Cabinet de Me Séverin-Cabinet de Me Malonga pour le retrait de la décharge"/>
    <x v="0"/>
    <x v="0"/>
    <m/>
    <n v="1000"/>
    <n v="1.7815689565172466"/>
    <n v="561.303"/>
    <n v="9032649"/>
    <x v="13"/>
    <s v="Décharge"/>
    <x v="0"/>
    <s v="CONGO"/>
    <s v="ɣ"/>
  </r>
  <r>
    <d v="2018-09-07T00:00:00"/>
    <s v="Taxi Cabinet de Me Malonga-domicile"/>
    <x v="0"/>
    <x v="0"/>
    <m/>
    <n v="1000"/>
    <n v="1.7815689565172466"/>
    <n v="561.303"/>
    <n v="9031649"/>
    <x v="13"/>
    <s v="Décharge"/>
    <x v="0"/>
    <s v="CONGO"/>
    <s v="ɣ"/>
  </r>
  <r>
    <d v="2018-09-07T00:00:00"/>
    <s v="Taxi à Ouesso: Hôtel-Agence Séoul Expresse"/>
    <x v="0"/>
    <x v="0"/>
    <m/>
    <n v="500"/>
    <n v="0.89078447825862328"/>
    <n v="561.303"/>
    <n v="9031149"/>
    <x v="0"/>
    <s v="Décharge"/>
    <x v="0"/>
    <s v="CONGO"/>
    <s v="ɣ"/>
  </r>
  <r>
    <d v="2018-09-07T00:00:00"/>
    <s v="Taxi Agence Séoul Express-Domicile"/>
    <x v="0"/>
    <x v="0"/>
    <m/>
    <n v="1000"/>
    <n v="1.7815689565172466"/>
    <n v="561.303"/>
    <n v="9030149"/>
    <x v="0"/>
    <s v="Décharge"/>
    <x v="0"/>
    <s v="CONGO"/>
    <s v="ɣ"/>
  </r>
  <r>
    <d v="2018-09-07T00:00:00"/>
    <s v="Taxi à Ouesso: Restaurant-Hôtel"/>
    <x v="0"/>
    <x v="0"/>
    <m/>
    <n v="500"/>
    <n v="0.89078447825862328"/>
    <n v="561.303"/>
    <n v="9029649"/>
    <x v="0"/>
    <s v="Décharge"/>
    <x v="0"/>
    <s v="CONGO"/>
    <s v="ɣ"/>
  </r>
  <r>
    <d v="2018-09-07T00:00:00"/>
    <s v="Paiement Frais d'hôtel pour 19 nuitées à Ouesso du 19 Août au 07 Septembre 2018"/>
    <x v="9"/>
    <x v="0"/>
    <m/>
    <n v="285000"/>
    <n v="507.74715260741527"/>
    <n v="561.303"/>
    <n v="8744649"/>
    <x v="0"/>
    <n v="37"/>
    <x v="0"/>
    <s v="CONGO"/>
    <s v="o"/>
  </r>
  <r>
    <d v="2018-09-07T00:00:00"/>
    <s v="Food allowance  à Ouesso du 19 Août au 07 Septembre 2018"/>
    <x v="9"/>
    <x v="0"/>
    <m/>
    <n v="190000"/>
    <n v="338.49810173827683"/>
    <n v="561.303"/>
    <n v="8554649"/>
    <x v="0"/>
    <s v="Décharge"/>
    <x v="0"/>
    <s v="CONGO"/>
    <s v="ɣ"/>
  </r>
  <r>
    <d v="2018-09-07T00:00:00"/>
    <s v="Avance sur salaire du mois d'Août 2018- Perrine ODIER"/>
    <x v="1"/>
    <x v="3"/>
    <m/>
    <n v="90000"/>
    <n v="160.34120608655218"/>
    <n v="561.303"/>
    <n v="8464649"/>
    <x v="4"/>
    <n v="30"/>
    <x v="0"/>
    <s v="CONGO"/>
    <s v="o"/>
  </r>
  <r>
    <d v="2018-09-07T00:00:00"/>
    <s v="Taxi domicile-bureau"/>
    <x v="0"/>
    <x v="0"/>
    <m/>
    <n v="1000"/>
    <n v="1.7815689565172466"/>
    <n v="561.303"/>
    <n v="8463649"/>
    <x v="6"/>
    <s v="Décharge"/>
    <x v="0"/>
    <s v="CONGO"/>
    <s v="ɣ"/>
  </r>
  <r>
    <d v="2018-09-07T00:00:00"/>
    <s v="Taxi bureau-domicile"/>
    <x v="0"/>
    <x v="0"/>
    <m/>
    <n v="1000"/>
    <n v="1.7815689565172466"/>
    <n v="561.303"/>
    <n v="8462649"/>
    <x v="6"/>
    <s v="Décharge"/>
    <x v="0"/>
    <s v="CONGO"/>
    <s v="ɣ"/>
  </r>
  <r>
    <d v="2018-09-07T00:00:00"/>
    <s v="Taxi domicile-Bureau"/>
    <x v="0"/>
    <x v="0"/>
    <m/>
    <n v="1000"/>
    <n v="1.7815689565172466"/>
    <n v="561.303"/>
    <n v="8461649"/>
    <x v="7"/>
    <s v="Décharge"/>
    <x v="0"/>
    <s v="CONGO"/>
    <s v="ɣ"/>
  </r>
  <r>
    <d v="2018-09-07T00:00:00"/>
    <s v="Taxi bureau-domicile"/>
    <x v="0"/>
    <x v="0"/>
    <m/>
    <n v="1000"/>
    <n v="1.7815689565172466"/>
    <n v="561.303"/>
    <n v="8460649"/>
    <x v="7"/>
    <s v="Décharge"/>
    <x v="0"/>
    <s v="CONGO"/>
    <s v="ɣ"/>
  </r>
  <r>
    <d v="2018-09-07T00:00:00"/>
    <s v="Taxi hôtel-DDEF à dolisie"/>
    <x v="0"/>
    <x v="0"/>
    <m/>
    <n v="700"/>
    <n v="1.2470982695620725"/>
    <n v="561.303"/>
    <n v="8459949"/>
    <x v="8"/>
    <s v="Décharge"/>
    <x v="0"/>
    <s v="CONGO"/>
    <s v="ɣ"/>
  </r>
  <r>
    <d v="2018-09-07T00:00:00"/>
    <s v="Taxi Ddef-Grandes endémies à dolisie"/>
    <x v="0"/>
    <x v="0"/>
    <m/>
    <n v="700"/>
    <n v="1.2470982695620725"/>
    <n v="561.303"/>
    <n v="8459249"/>
    <x v="8"/>
    <s v="Décharge"/>
    <x v="0"/>
    <s v="CONGO"/>
    <s v="ɣ"/>
  </r>
  <r>
    <d v="2018-09-07T00:00:00"/>
    <s v="Taxi Grandes endemies-hôtel à dolisie"/>
    <x v="0"/>
    <x v="0"/>
    <m/>
    <n v="700"/>
    <n v="1.2470982695620725"/>
    <n v="561.303"/>
    <n v="8458549"/>
    <x v="8"/>
    <s v="Décharge"/>
    <x v="0"/>
    <s v="CONGO"/>
    <s v="ɣ"/>
  </r>
  <r>
    <d v="2018-09-07T00:00:00"/>
    <s v="Taxi hôtel-restaurant à dolisie"/>
    <x v="0"/>
    <x v="0"/>
    <m/>
    <n v="700"/>
    <n v="1.2470982695620725"/>
    <n v="561.303"/>
    <n v="8457849"/>
    <x v="8"/>
    <s v="Décharge"/>
    <x v="0"/>
    <s v="CONGO"/>
    <s v="ɣ"/>
  </r>
  <r>
    <d v="2018-09-07T00:00:00"/>
    <s v="Taxi restaurant-hôtel à dolisie"/>
    <x v="0"/>
    <x v="0"/>
    <m/>
    <n v="700"/>
    <n v="1.2470982695620725"/>
    <n v="561.303"/>
    <n v="8457149"/>
    <x v="8"/>
    <s v="Décharge"/>
    <x v="0"/>
    <s v="CONGO"/>
    <s v="ɣ"/>
  </r>
  <r>
    <d v="2018-09-07T00:00:00"/>
    <s v="Taxi hôtel-restaurant à dolisie"/>
    <x v="0"/>
    <x v="0"/>
    <m/>
    <n v="700"/>
    <n v="1.2470982695620725"/>
    <n v="561.303"/>
    <n v="8456449"/>
    <x v="8"/>
    <s v="Décharge"/>
    <x v="0"/>
    <s v="CONGO"/>
    <s v="ɣ"/>
  </r>
  <r>
    <d v="2018-09-07T00:00:00"/>
    <s v="Taxi restaurant-hôtel à dolisie"/>
    <x v="0"/>
    <x v="0"/>
    <m/>
    <n v="700"/>
    <n v="1.2470982695620725"/>
    <n v="561.303"/>
    <n v="8455749"/>
    <x v="8"/>
    <s v="Décharge"/>
    <x v="0"/>
    <s v="CONGO"/>
    <s v="ɣ"/>
  </r>
  <r>
    <d v="2018-09-07T00:00:00"/>
    <s v="Taxi Bureau - Avenue Loutassi pour recherche et achat des chaisses de bureau"/>
    <x v="0"/>
    <x v="2"/>
    <m/>
    <n v="1000"/>
    <n v="1.7815689565172466"/>
    <n v="561.303"/>
    <n v="8454749"/>
    <x v="2"/>
    <s v="Décharge"/>
    <x v="1"/>
    <s v="CONGO"/>
    <s v="ɣ"/>
  </r>
  <r>
    <d v="2018-09-07T00:00:00"/>
    <s v="Taxi Avenue.Loutassi - Moukondo pour recherche des chaisses de bureau"/>
    <x v="0"/>
    <x v="2"/>
    <m/>
    <n v="1000"/>
    <n v="1.7815689565172466"/>
    <n v="561.303"/>
    <n v="8453749"/>
    <x v="2"/>
    <s v="Décharge"/>
    <x v="1"/>
    <s v="CONGO"/>
    <s v="ɣ"/>
  </r>
  <r>
    <d v="2018-09-07T00:00:00"/>
    <s v="Taxi Moukondo - Marché total pour recherche et achat des chaises de bureau"/>
    <x v="0"/>
    <x v="2"/>
    <m/>
    <n v="1000"/>
    <n v="1.7815689565172466"/>
    <n v="561.303"/>
    <n v="8452749"/>
    <x v="2"/>
    <s v="Décharge"/>
    <x v="1"/>
    <s v="CONGO"/>
    <s v="ɣ"/>
  </r>
  <r>
    <d v="2018-09-07T00:00:00"/>
    <s v="Taxi Marché total - Moungali pour recherche et achat des chaises de bureau"/>
    <x v="0"/>
    <x v="2"/>
    <m/>
    <n v="1000"/>
    <n v="1.7815689565172466"/>
    <n v="561.303"/>
    <n v="8451749"/>
    <x v="2"/>
    <s v="Décharge"/>
    <x v="1"/>
    <s v="CONGO"/>
    <s v="ɣ"/>
  </r>
  <r>
    <d v="2018-09-07T00:00:00"/>
    <s v="Taxi Moungali - Bureau"/>
    <x v="0"/>
    <x v="2"/>
    <m/>
    <n v="1000"/>
    <n v="1.7815689565172466"/>
    <n v="561.303"/>
    <n v="8450749"/>
    <x v="2"/>
    <s v="Décharge"/>
    <x v="1"/>
    <s v="CONGO"/>
    <s v="ɣ"/>
  </r>
  <r>
    <d v="2018-09-07T00:00:00"/>
    <s v="Taxi à Dolisie : DDF - océan en vue d'acheter les billets retour  BZV  "/>
    <x v="0"/>
    <x v="0"/>
    <m/>
    <n v="700"/>
    <n v="1.2470982695620725"/>
    <n v="561.303"/>
    <n v="8450049"/>
    <x v="9"/>
    <s v="Décharge "/>
    <x v="0"/>
    <s v="CONGO"/>
    <s v="ɣ"/>
  </r>
  <r>
    <d v="2018-09-07T00:00:00"/>
    <s v="Taxi à Dolisie : Océan - trans Afrique pour enfin trouver les billets "/>
    <x v="0"/>
    <x v="0"/>
    <m/>
    <n v="700"/>
    <n v="1.2470982695620725"/>
    <n v="561.303"/>
    <n v="8449349"/>
    <x v="9"/>
    <s v="Décharge "/>
    <x v="0"/>
    <s v="CONGO"/>
    <s v="ɣ"/>
  </r>
  <r>
    <d v="2018-09-07T00:00:00"/>
    <s v="Achat Billet retour DOLISIE-BZV Herick "/>
    <x v="0"/>
    <x v="0"/>
    <m/>
    <n v="10000"/>
    <n v="17.815689565172466"/>
    <n v="561.303"/>
    <n v="8439349"/>
    <x v="9"/>
    <s v="Oui"/>
    <x v="0"/>
    <s v="CONGO"/>
    <s v="o"/>
  </r>
  <r>
    <d v="2018-09-07T00:00:00"/>
    <s v="Achat Billet retour DOLISIE-BZV Dalia "/>
    <x v="0"/>
    <x v="0"/>
    <m/>
    <n v="10000"/>
    <n v="17.815689565172466"/>
    <n v="561.303"/>
    <n v="8429349"/>
    <x v="9"/>
    <s v="Oui"/>
    <x v="0"/>
    <s v="CONGO"/>
    <s v="o"/>
  </r>
  <r>
    <d v="2018-09-07T00:00:00"/>
    <s v="Taxi à Dolisie : Trans Afrique - restaurant - hôtel "/>
    <x v="0"/>
    <x v="0"/>
    <m/>
    <n v="1400"/>
    <n v="2.494196539124145"/>
    <n v="561.303"/>
    <n v="8427949"/>
    <x v="9"/>
    <s v="Décharge "/>
    <x v="0"/>
    <s v="CONGO"/>
    <s v="ɣ"/>
  </r>
  <r>
    <d v="2018-09-07T00:00:00"/>
    <s v="Paiement frais d'hôtel Nuitées à Dolisie du 03 au 08 septembre 2018  "/>
    <x v="9"/>
    <x v="0"/>
    <m/>
    <n v="75000"/>
    <n v="133.61767173879349"/>
    <n v="561.303"/>
    <n v="8352949"/>
    <x v="9"/>
    <n v="60"/>
    <x v="0"/>
    <s v="CONGO"/>
    <s v="o"/>
  </r>
  <r>
    <d v="2018-09-08T00:00:00"/>
    <s v="Paiement frais d'hôtel à dolisie du 03 au 08 septembre soit 5 nuitées "/>
    <x v="9"/>
    <x v="0"/>
    <m/>
    <n v="75000"/>
    <n v="133.61767173879349"/>
    <n v="561.303"/>
    <n v="8277949"/>
    <x v="8"/>
    <n v="52"/>
    <x v="0"/>
    <s v="CONGO"/>
    <s v="o"/>
  </r>
  <r>
    <d v="2018-09-08T00:00:00"/>
    <s v="Food allowance à dolisie du 03 au 08 septembre soit  6 jours"/>
    <x v="9"/>
    <x v="0"/>
    <m/>
    <n v="60000"/>
    <n v="106.89413739103479"/>
    <n v="561.303"/>
    <n v="8217949"/>
    <x v="8"/>
    <s v="Décharge"/>
    <x v="0"/>
    <s v="CONGO"/>
    <s v="ɣ"/>
  </r>
  <r>
    <d v="2018-09-08T00:00:00"/>
    <s v="Taxi hôtel-agence trans afrique à dolisie"/>
    <x v="0"/>
    <x v="0"/>
    <m/>
    <n v="700"/>
    <n v="1.2470982695620725"/>
    <n v="561.303"/>
    <n v="8217249"/>
    <x v="8"/>
    <s v="Décharge"/>
    <x v="0"/>
    <s v="CONGO"/>
    <s v="ɣ"/>
  </r>
  <r>
    <d v="2018-09-08T00:00:00"/>
    <s v="Taxi agence trans Afrique-domicile"/>
    <x v="0"/>
    <x v="0"/>
    <m/>
    <n v="1000"/>
    <n v="1.7815689565172466"/>
    <n v="561.303"/>
    <n v="8216249"/>
    <x v="8"/>
    <s v="Décharge"/>
    <x v="0"/>
    <s v="CONGO"/>
    <s v="ɣ"/>
  </r>
  <r>
    <d v="2018-09-08T00:00:00"/>
    <s v="Food allowance à Dolisie du 03 au 08 septembre "/>
    <x v="9"/>
    <x v="0"/>
    <m/>
    <n v="60000"/>
    <n v="106.89413739103479"/>
    <n v="561.303"/>
    <n v="8156249"/>
    <x v="9"/>
    <s v="Décharge "/>
    <x v="0"/>
    <s v="CONGO"/>
    <s v="ɣ"/>
  </r>
  <r>
    <d v="2018-09-10T00:00:00"/>
    <s v="Taxi domicile-bureau"/>
    <x v="0"/>
    <x v="0"/>
    <m/>
    <n v="1000"/>
    <n v="1.7815689565172466"/>
    <n v="561.303"/>
    <n v="8155249"/>
    <x v="6"/>
    <s v="Décharge"/>
    <x v="0"/>
    <s v="CONGO"/>
    <s v="ɣ"/>
  </r>
  <r>
    <d v="2018-09-10T00:00:00"/>
    <s v="Bonus du mois d'Août 2018-Jack Bénisson"/>
    <x v="7"/>
    <x v="0"/>
    <m/>
    <n v="10000"/>
    <n v="17.815689565172466"/>
    <n v="561.303"/>
    <n v="8145249"/>
    <x v="4"/>
    <n v="33"/>
    <x v="0"/>
    <s v="CONGO"/>
    <s v="o"/>
  </r>
  <r>
    <d v="2018-09-10T00:00:00"/>
    <s v="Bonus pour suivi juridique affaire PNOK-OUESSO/Jack Bénisson"/>
    <x v="7"/>
    <x v="0"/>
    <m/>
    <n v="30000"/>
    <n v="53.447068695517395"/>
    <n v="561.303"/>
    <n v="8115249"/>
    <x v="4"/>
    <n v="34"/>
    <x v="0"/>
    <s v="CONGO"/>
    <s v="o"/>
  </r>
  <r>
    <d v="2018-09-10T00:00:00"/>
    <s v="Taxi à BZV:Bureau-parquet pour suivi courriers et circulaire avec Perrine"/>
    <x v="0"/>
    <x v="0"/>
    <m/>
    <n v="1000"/>
    <n v="1.7815689565172466"/>
    <n v="561.303"/>
    <n v="8114249"/>
    <x v="12"/>
    <s v="Décharge"/>
    <x v="0"/>
    <s v="CONGO"/>
    <s v="ɣ"/>
  </r>
  <r>
    <d v="2018-09-10T00:00:00"/>
    <s v="Taxi à BZV: Ministère EF- bureau"/>
    <x v="0"/>
    <x v="0"/>
    <m/>
    <n v="1000"/>
    <n v="1.7815689565172466"/>
    <n v="561.303"/>
    <n v="8113249"/>
    <x v="12"/>
    <s v="Décharge"/>
    <x v="0"/>
    <s v="CONGO"/>
    <s v="ɣ"/>
  </r>
  <r>
    <d v="2018-09-10T00:00:00"/>
    <s v="Taxi Bureau Ministère de la Justice &gt; Bureau "/>
    <x v="0"/>
    <x v="3"/>
    <m/>
    <n v="2000"/>
    <n v="3.5631379130344931"/>
    <n v="561.303"/>
    <n v="8111249"/>
    <x v="5"/>
    <s v="décharge"/>
    <x v="0"/>
    <s v="CONGO"/>
    <s v="ɣ"/>
  </r>
  <r>
    <d v="2018-09-10T00:00:00"/>
    <s v="Taxi Bureau-Mpila-Moungali-Bureau (rencontrer les informateurs)"/>
    <x v="0"/>
    <x v="2"/>
    <m/>
    <n v="3000"/>
    <n v="5.3447068695517395"/>
    <n v="561.303"/>
    <n v="8108249"/>
    <x v="1"/>
    <s v="Décharge"/>
    <x v="1"/>
    <s v="CONGO"/>
    <s v="ɣ"/>
  </r>
  <r>
    <d v="2018-09-10T00:00:00"/>
    <s v="Achat boisson et transport (rencontre avec les informateurs)"/>
    <x v="2"/>
    <x v="2"/>
    <m/>
    <n v="5000"/>
    <n v="8.907844782586233"/>
    <n v="561.303"/>
    <n v="8103249"/>
    <x v="1"/>
    <s v="Décharge"/>
    <x v="1"/>
    <s v="CONGO"/>
    <s v="ɣ"/>
  </r>
  <r>
    <d v="2018-09-10T00:00:00"/>
    <s v="Taxi domicile - bureau"/>
    <x v="0"/>
    <x v="2"/>
    <m/>
    <n v="1000"/>
    <n v="1.7815689565172466"/>
    <n v="561.303"/>
    <n v="8102249"/>
    <x v="14"/>
    <s v="Decharge"/>
    <x v="1"/>
    <s v="CONGO"/>
    <s v="ɣ"/>
  </r>
  <r>
    <d v="2018-09-10T00:00:00"/>
    <s v="Food allowance pendant la pause"/>
    <x v="1"/>
    <x v="2"/>
    <m/>
    <n v="1000"/>
    <n v="1.7815689565172466"/>
    <n v="561.303"/>
    <n v="8101249"/>
    <x v="14"/>
    <s v="Decharge"/>
    <x v="1"/>
    <s v="CONGO"/>
    <s v="ɣ"/>
  </r>
  <r>
    <d v="2018-09-10T00:00:00"/>
    <s v="Taxi bureau-domicile"/>
    <x v="0"/>
    <x v="2"/>
    <m/>
    <n v="1000"/>
    <n v="1.7815689565172466"/>
    <n v="561.303"/>
    <n v="8100249"/>
    <x v="14"/>
    <s v="Decharge"/>
    <x v="1"/>
    <s v="CONGO"/>
    <s v="ɣ"/>
  </r>
  <r>
    <d v="2018-09-10T00:00:00"/>
    <s v="Achat d'un litre de Javel et 1 litre de savon pax"/>
    <x v="10"/>
    <x v="4"/>
    <m/>
    <n v="3500"/>
    <n v="6.2354913478103624"/>
    <n v="561.303"/>
    <n v="8096749"/>
    <x v="6"/>
    <s v="Décharge"/>
    <x v="0"/>
    <s v="CONGO"/>
    <s v="ɣ"/>
  </r>
  <r>
    <d v="2018-09-10T00:00:00"/>
    <s v="Frais d'envoie du courrier"/>
    <x v="4"/>
    <x v="4"/>
    <m/>
    <n v="1000"/>
    <n v="1.7815689565172466"/>
    <n v="561.303"/>
    <n v="8095749"/>
    <x v="6"/>
    <n v="2198"/>
    <x v="0"/>
    <s v="CONGO"/>
    <s v="o"/>
  </r>
  <r>
    <d v="2018-09-10T00:00:00"/>
    <s v="Taxi bureau-agence océan du nord de talangai pour deposer le courrier adressé au procureur général de ouesso"/>
    <x v="0"/>
    <x v="0"/>
    <m/>
    <n v="1000"/>
    <n v="1.7815689565172466"/>
    <n v="561.303"/>
    <n v="8094749"/>
    <x v="6"/>
    <s v="Décharge"/>
    <x v="0"/>
    <s v="CONGO"/>
    <s v="ɣ"/>
  </r>
  <r>
    <d v="2018-09-10T00:00:00"/>
    <s v="Taxi agence Océan du nord-bureau"/>
    <x v="0"/>
    <x v="0"/>
    <m/>
    <n v="1000"/>
    <n v="1.7815689565172466"/>
    <n v="561.303"/>
    <n v="8093749"/>
    <x v="6"/>
    <s v="Décharge"/>
    <x v="0"/>
    <s v="CONGO"/>
    <s v="ɣ"/>
  </r>
  <r>
    <d v="2018-09-10T00:00:00"/>
    <s v="Taxi bureau-domicile"/>
    <x v="0"/>
    <x v="0"/>
    <m/>
    <n v="1000"/>
    <n v="1.7815689565172466"/>
    <n v="561.303"/>
    <n v="8092749"/>
    <x v="6"/>
    <s v="Décharge"/>
    <x v="0"/>
    <s v="CONGO"/>
    <s v="ɣ"/>
  </r>
  <r>
    <d v="2018-09-10T00:00:00"/>
    <s v="Taxi domicile-bureau"/>
    <x v="0"/>
    <x v="0"/>
    <m/>
    <n v="1000"/>
    <n v="1.7815689565172466"/>
    <n v="561.303"/>
    <n v="8091749"/>
    <x v="7"/>
    <s v="Décharge"/>
    <x v="0"/>
    <s v="CONGO"/>
    <s v="ɣ"/>
  </r>
  <r>
    <d v="2018-09-10T00:00:00"/>
    <s v="Taxi bureau-domicile"/>
    <x v="0"/>
    <x v="0"/>
    <m/>
    <n v="1000"/>
    <n v="1.7815689565172466"/>
    <n v="561.303"/>
    <n v="8090749"/>
    <x v="7"/>
    <s v="Décharge"/>
    <x v="0"/>
    <s v="CONGO"/>
    <s v="ɣ"/>
  </r>
  <r>
    <d v="2018-09-10T00:00:00"/>
    <s v="Taxi domicile-bureau"/>
    <x v="0"/>
    <x v="0"/>
    <m/>
    <n v="1000"/>
    <n v="1.7815689565172466"/>
    <n v="561.303"/>
    <n v="8089749"/>
    <x v="8"/>
    <s v="Décharge"/>
    <x v="0"/>
    <s v="CONGO"/>
    <s v="ɣ"/>
  </r>
  <r>
    <d v="2018-09-10T00:00:00"/>
    <s v="Taxi bureau-domicile"/>
    <x v="0"/>
    <x v="0"/>
    <m/>
    <n v="1000"/>
    <n v="1.7815689565172466"/>
    <n v="561.303"/>
    <n v="8088749"/>
    <x v="8"/>
    <s v="Décharge"/>
    <x v="0"/>
    <s v="CONGO"/>
    <s v="ɣ"/>
  </r>
  <r>
    <d v="2018-09-10T00:00:00"/>
    <s v="Taxi Bureau - Moungali pour repérage de bijouterie "/>
    <x v="0"/>
    <x v="2"/>
    <m/>
    <n v="1000"/>
    <n v="1.7815689565172466"/>
    <n v="561.303"/>
    <n v="8087749"/>
    <x v="2"/>
    <s v="Décharge"/>
    <x v="1"/>
    <s v="CONGO"/>
    <s v="ɣ"/>
  </r>
  <r>
    <d v="2018-09-10T00:00:00"/>
    <s v="Achat d'une bouteille d'eau plus gateau a la patisserie Bourgeois"/>
    <x v="2"/>
    <x v="2"/>
    <m/>
    <n v="2000"/>
    <n v="3.5631379130344931"/>
    <n v="561.303"/>
    <n v="8085749"/>
    <x v="2"/>
    <s v="Décharge"/>
    <x v="1"/>
    <s v="CONGO"/>
    <s v="ɣ"/>
  </r>
  <r>
    <d v="2018-09-10T00:00:00"/>
    <s v="Taxi Moungali - bureau"/>
    <x v="0"/>
    <x v="2"/>
    <m/>
    <n v="1000"/>
    <n v="1.7815689565172466"/>
    <n v="561.303"/>
    <n v="8084749"/>
    <x v="2"/>
    <s v="Décharge"/>
    <x v="1"/>
    <s v="CONGO"/>
    <s v="ɣ"/>
  </r>
  <r>
    <d v="2018-09-11T00:00:00"/>
    <s v="Taxi Bureau-Moungali-Mikalou-Bureau (évaluation de l'enquêteur en test)"/>
    <x v="0"/>
    <x v="2"/>
    <m/>
    <n v="3000"/>
    <n v="5.3447068695517395"/>
    <n v="561.303"/>
    <n v="8081749"/>
    <x v="1"/>
    <s v="Décharge"/>
    <x v="1"/>
    <s v="CONGO"/>
    <s v="ɣ"/>
  </r>
  <r>
    <d v="2018-09-11T00:00:00"/>
    <s v="Achat repas (test sur terrain avec le nouveau enquêteur)"/>
    <x v="2"/>
    <x v="2"/>
    <m/>
    <n v="3000"/>
    <n v="5.3447068695517395"/>
    <n v="561.303"/>
    <n v="8078749"/>
    <x v="1"/>
    <s v="Décharge"/>
    <x v="1"/>
    <s v="CONGO"/>
    <s v="ɣ"/>
  </r>
  <r>
    <d v="2018-09-11T00:00:00"/>
    <s v="Taxi domicile - bureau"/>
    <x v="0"/>
    <x v="2"/>
    <m/>
    <n v="1000"/>
    <n v="1.7815689565172466"/>
    <n v="561.303"/>
    <n v="8077749"/>
    <x v="14"/>
    <s v="Decharge"/>
    <x v="1"/>
    <s v="CONGO"/>
    <s v="ɣ"/>
  </r>
  <r>
    <d v="2018-09-11T00:00:00"/>
    <s v="Taxi bureau-moungali:investigation aupres du bijoutier de la rue bandzas"/>
    <x v="0"/>
    <x v="2"/>
    <m/>
    <n v="1000"/>
    <n v="1.7815689565172466"/>
    <n v="561.303"/>
    <n v="8076749"/>
    <x v="14"/>
    <s v="Decharge"/>
    <x v="1"/>
    <s v="CONGO"/>
    <s v="ɣ"/>
  </r>
  <r>
    <d v="2018-09-11T00:00:00"/>
    <s v="Taxi moungali-bureau"/>
    <x v="0"/>
    <x v="2"/>
    <m/>
    <n v="1000"/>
    <n v="1.7815689565172466"/>
    <n v="561.303"/>
    <n v="8075749"/>
    <x v="14"/>
    <s v="Decharge"/>
    <x v="1"/>
    <s v="CONGO"/>
    <s v="ɣ"/>
  </r>
  <r>
    <d v="2018-09-11T00:00:00"/>
    <s v="Taxi bureau-bacongo:identification des restaurant qui vendent la viande de brousse sauvage"/>
    <x v="0"/>
    <x v="2"/>
    <m/>
    <n v="1000"/>
    <n v="1.7815689565172466"/>
    <n v="561.303"/>
    <n v="8074749"/>
    <x v="14"/>
    <s v="Decharge"/>
    <x v="1"/>
    <s v="CONGO"/>
    <s v="ɣ"/>
  </r>
  <r>
    <d v="2018-09-11T00:00:00"/>
    <s v="Taxi bacongo-bureau"/>
    <x v="0"/>
    <x v="2"/>
    <m/>
    <n v="1000"/>
    <n v="1.7815689565172466"/>
    <n v="561.303"/>
    <n v="8073749"/>
    <x v="14"/>
    <s v="Decharge"/>
    <x v="1"/>
    <s v="CONGO"/>
    <s v="ɣ"/>
  </r>
  <r>
    <d v="2018-09-11T00:00:00"/>
    <s v="Food allowance pendant la pause"/>
    <x v="1"/>
    <x v="2"/>
    <m/>
    <n v="1000"/>
    <n v="1.7815689565172466"/>
    <n v="561.303"/>
    <n v="8072749"/>
    <x v="14"/>
    <s v="Decharge"/>
    <x v="1"/>
    <s v="CONGO"/>
    <s v="ɣ"/>
  </r>
  <r>
    <d v="2018-09-11T00:00:00"/>
    <s v="Achat carte sim MTN"/>
    <x v="10"/>
    <x v="4"/>
    <m/>
    <n v="1000"/>
    <n v="1.7815689565172466"/>
    <n v="561.303"/>
    <n v="8071749"/>
    <x v="14"/>
    <s v="Decharge"/>
    <x v="0"/>
    <s v="CONGO"/>
    <s v="ɣ"/>
  </r>
  <r>
    <d v="2018-09-11T00:00:00"/>
    <s v="Taxi bureau-domicile"/>
    <x v="0"/>
    <x v="2"/>
    <m/>
    <n v="1000"/>
    <n v="1.7815689565172466"/>
    <n v="561.303"/>
    <n v="8070749"/>
    <x v="14"/>
    <s v="Decharge"/>
    <x v="1"/>
    <s v="CONGO"/>
    <s v="ɣ"/>
  </r>
  <r>
    <d v="2018-09-11T00:00:00"/>
    <s v="Taxi domicile-bureau"/>
    <x v="0"/>
    <x v="0"/>
    <m/>
    <n v="1000"/>
    <n v="1.7815689565172466"/>
    <n v="561.303"/>
    <n v="8069749"/>
    <x v="6"/>
    <s v="Décharge"/>
    <x v="0"/>
    <s v="CONGO"/>
    <s v="ɣ"/>
  </r>
  <r>
    <d v="2018-09-11T00:00:00"/>
    <s v="Taxi bureau-Restaurant Mamati pour renseignements sur le menu relatif au repas qui était prévu pour les agents PALF"/>
    <x v="0"/>
    <x v="0"/>
    <m/>
    <n v="1000"/>
    <n v="1.7815689565172466"/>
    <n v="561.303"/>
    <n v="8068749"/>
    <x v="6"/>
    <s v="Décharge"/>
    <x v="0"/>
    <s v="CONGO"/>
    <s v="ɣ"/>
  </r>
  <r>
    <d v="2018-09-11T00:00:00"/>
    <s v="Taxi Mamati restaurant-bureau"/>
    <x v="0"/>
    <x v="0"/>
    <m/>
    <n v="1000"/>
    <n v="1.7815689565172466"/>
    <n v="561.303"/>
    <n v="8067749"/>
    <x v="6"/>
    <s v="Décharge"/>
    <x v="0"/>
    <s v="CONGO"/>
    <s v="ɣ"/>
  </r>
  <r>
    <d v="2018-09-11T00:00:00"/>
    <s v="Taxi bureau-domicile"/>
    <x v="0"/>
    <x v="0"/>
    <m/>
    <n v="1000"/>
    <n v="1.7815689565172466"/>
    <n v="561.303"/>
    <n v="8066749"/>
    <x v="6"/>
    <s v="Décharge"/>
    <x v="0"/>
    <s v="CONGO"/>
    <s v="ɣ"/>
  </r>
  <r>
    <d v="2018-09-11T00:00:00"/>
    <s v="Taxi domicile-bureau"/>
    <x v="0"/>
    <x v="0"/>
    <m/>
    <n v="1000"/>
    <n v="1.7815689565172466"/>
    <n v="561.303"/>
    <n v="8065749"/>
    <x v="7"/>
    <s v="Décharge"/>
    <x v="0"/>
    <s v="CONGO"/>
    <s v="ɣ"/>
  </r>
  <r>
    <d v="2018-09-11T00:00:00"/>
    <s v="Taxi bureau-domicile"/>
    <x v="0"/>
    <x v="0"/>
    <m/>
    <n v="1000"/>
    <n v="1.7815689565172466"/>
    <n v="561.303"/>
    <n v="8064749"/>
    <x v="7"/>
    <s v="Décharge"/>
    <x v="0"/>
    <s v="CONGO"/>
    <s v="ɣ"/>
  </r>
  <r>
    <d v="2018-09-11T00:00:00"/>
    <s v="Taxi domicile-bureau"/>
    <x v="0"/>
    <x v="0"/>
    <m/>
    <n v="1000"/>
    <n v="1.7815689565172466"/>
    <n v="561.303"/>
    <n v="8063749"/>
    <x v="8"/>
    <s v="Décharge"/>
    <x v="0"/>
    <s v="CONGO"/>
    <s v="ɣ"/>
  </r>
  <r>
    <d v="2018-09-11T00:00:00"/>
    <s v="Taxi bureau-domicile"/>
    <x v="0"/>
    <x v="0"/>
    <m/>
    <n v="1000"/>
    <n v="1.7815689565172466"/>
    <n v="561.303"/>
    <n v="8062749"/>
    <x v="8"/>
    <s v="Décharge"/>
    <x v="0"/>
    <s v="CONGO"/>
    <s v="ɣ"/>
  </r>
  <r>
    <d v="2018-09-11T00:00:00"/>
    <s v="Taxi Bureau - Poto-Poto pour recherche de la bijouterie"/>
    <x v="0"/>
    <x v="2"/>
    <m/>
    <n v="1000"/>
    <n v="1.7815689565172466"/>
    <n v="561.303"/>
    <n v="8061749"/>
    <x v="2"/>
    <s v="Décharge"/>
    <x v="1"/>
    <s v="CONGO"/>
    <s v="ɣ"/>
  </r>
  <r>
    <d v="2018-09-11T00:00:00"/>
    <s v="Taxi Poto-poto - Point Hollandais pour recherche de la bijouterie"/>
    <x v="0"/>
    <x v="2"/>
    <m/>
    <n v="1000"/>
    <n v="1.7815689565172466"/>
    <n v="561.303"/>
    <n v="8060749"/>
    <x v="2"/>
    <s v="Décharge"/>
    <x v="1"/>
    <s v="CONGO"/>
    <s v="ɣ"/>
  </r>
  <r>
    <d v="2018-09-11T00:00:00"/>
    <s v="Achat du jus a la cave  lors du repérage des lieux"/>
    <x v="2"/>
    <x v="2"/>
    <m/>
    <n v="1000"/>
    <n v="1.7815689565172466"/>
    <n v="561.303"/>
    <n v="8059749"/>
    <x v="2"/>
    <s v="Décharge"/>
    <x v="1"/>
    <s v="CONGO"/>
    <s v="ɣ"/>
  </r>
  <r>
    <d v="2018-09-11T00:00:00"/>
    <s v="Taxi Point Hollandais - Rond point Koulounda pour recherche de la bijouterie"/>
    <x v="0"/>
    <x v="2"/>
    <m/>
    <n v="1000"/>
    <n v="1.7815689565172466"/>
    <n v="561.303"/>
    <n v="8058749"/>
    <x v="2"/>
    <s v="Décharge"/>
    <x v="1"/>
    <s v="CONGO"/>
    <s v="ɣ"/>
  </r>
  <r>
    <d v="2018-09-11T00:00:00"/>
    <s v="Taxi Rond point Koulounda - Bureau"/>
    <x v="0"/>
    <x v="2"/>
    <m/>
    <n v="1000"/>
    <n v="1.7815689565172466"/>
    <n v="561.303"/>
    <n v="8057749"/>
    <x v="2"/>
    <s v="Décharge"/>
    <x v="1"/>
    <s v="CONGO"/>
    <s v="ɣ"/>
  </r>
  <r>
    <d v="2018-09-11T00:00:00"/>
    <s v="Salaire du mois d'août 2018-Jack Bénisson MALONGA MERSY/CHQ N 03593830"/>
    <x v="1"/>
    <x v="0"/>
    <m/>
    <n v="193600"/>
    <n v="344.91174998173892"/>
    <n v="561.303"/>
    <n v="7864149"/>
    <x v="10"/>
    <n v="3593830"/>
    <x v="0"/>
    <s v="CONGO"/>
    <s v="o"/>
  </r>
  <r>
    <d v="2018-09-11T00:00:00"/>
    <s v="FRAIS RET.DEPLACE Chq n°03593830"/>
    <x v="5"/>
    <x v="4"/>
    <m/>
    <n v="3401"/>
    <n v="6.0591160211151553"/>
    <n v="561.303"/>
    <n v="7860748"/>
    <x v="10"/>
    <n v="3593830"/>
    <x v="0"/>
    <s v="CONGO"/>
    <s v="o"/>
  </r>
  <r>
    <d v="2018-09-12T00:00:00"/>
    <s v="Facture restaurant team PALF (Journée de l'activisme)"/>
    <x v="1"/>
    <x v="1"/>
    <m/>
    <n v="90700"/>
    <n v="161.58830435611426"/>
    <n v="561.303"/>
    <n v="7770048"/>
    <x v="4"/>
    <n v="1"/>
    <x v="0"/>
    <s v="CONGO"/>
    <s v="o"/>
  </r>
  <r>
    <d v="2018-09-12T00:00:00"/>
    <s v="Taxi à BZV: Bureau-cabinet Maitre Malonga/ Cabinet-bureau"/>
    <x v="0"/>
    <x v="0"/>
    <m/>
    <n v="2000"/>
    <n v="3.5631379130344931"/>
    <n v="561.303"/>
    <n v="7768048"/>
    <x v="12"/>
    <s v="Décharge"/>
    <x v="0"/>
    <s v="CONGO"/>
    <s v="ɣ"/>
  </r>
  <r>
    <d v="2018-09-12T00:00:00"/>
    <s v="Taxi bureau-Talangaï-Moungali (rencontre avec une cible"/>
    <x v="0"/>
    <x v="2"/>
    <m/>
    <n v="2500"/>
    <n v="4.4539223912931165"/>
    <n v="561.303"/>
    <n v="7765548"/>
    <x v="1"/>
    <s v="Décharge"/>
    <x v="1"/>
    <s v="CONGO"/>
    <s v="ɣ"/>
  </r>
  <r>
    <d v="2018-09-12T00:00:00"/>
    <s v="Taxi Moungali-Bureau (retour au bureau)"/>
    <x v="0"/>
    <x v="2"/>
    <m/>
    <n v="1000"/>
    <n v="1.7815689565172466"/>
    <n v="561.303"/>
    <n v="7764548"/>
    <x v="1"/>
    <s v="Décharge"/>
    <x v="1"/>
    <s v="CONGO"/>
    <s v="ɣ"/>
  </r>
  <r>
    <d v="2018-09-12T00:00:00"/>
    <s v="Taxi Bureau-Moukondo-Poto poto (2ème Test pour le Bi92)"/>
    <x v="0"/>
    <x v="2"/>
    <m/>
    <n v="2000"/>
    <n v="3.5631379130344931"/>
    <n v="561.303"/>
    <n v="7762548"/>
    <x v="1"/>
    <s v="Décharge"/>
    <x v="1"/>
    <s v="CONGO"/>
    <s v="ɣ"/>
  </r>
  <r>
    <d v="2018-09-12T00:00:00"/>
    <s v="Achat repas (test sur terrain avec le nouveau enquêteur)"/>
    <x v="2"/>
    <x v="2"/>
    <m/>
    <n v="4000"/>
    <n v="7.1262758260689862"/>
    <n v="561.303"/>
    <n v="7758548"/>
    <x v="1"/>
    <s v="Décharge"/>
    <x v="1"/>
    <s v="CONGO"/>
    <s v="ɣ"/>
  </r>
  <r>
    <d v="2018-09-12T00:00:00"/>
    <s v="Taxi Poto-poto-Moungali-Bureau (prendre Bi92 et passé au restaurant)"/>
    <x v="0"/>
    <x v="2"/>
    <m/>
    <n v="2000"/>
    <n v="3.5631379130344931"/>
    <n v="561.303"/>
    <n v="7756548"/>
    <x v="1"/>
    <s v="Décharge"/>
    <x v="1"/>
    <s v="CONGO"/>
    <s v="ɣ"/>
  </r>
  <r>
    <d v="2018-09-12T00:00:00"/>
    <s v="Taxi  domicile-bureau"/>
    <x v="0"/>
    <x v="2"/>
    <m/>
    <n v="1000"/>
    <n v="1.7815689565172466"/>
    <n v="561.303"/>
    <n v="7755548"/>
    <x v="14"/>
    <s v="Decharge"/>
    <x v="1"/>
    <s v="CONGO"/>
    <s v="ɣ"/>
  </r>
  <r>
    <d v="2018-09-12T00:00:00"/>
    <s v="Taxi bureau-poto poto:investigation aupres du bijoutier de la rue likouala"/>
    <x v="0"/>
    <x v="2"/>
    <m/>
    <n v="1000"/>
    <n v="1.7815689565172466"/>
    <n v="561.303"/>
    <n v="7754548"/>
    <x v="14"/>
    <s v="Decharge"/>
    <x v="1"/>
    <s v="CONGO"/>
    <s v="ɣ"/>
  </r>
  <r>
    <d v="2018-09-12T00:00:00"/>
    <s v="Taxi poto poto-bureau"/>
    <x v="0"/>
    <x v="2"/>
    <m/>
    <n v="1000"/>
    <n v="1.7815689565172466"/>
    <n v="561.303"/>
    <n v="7753548"/>
    <x v="14"/>
    <s v="Decharge"/>
    <x v="1"/>
    <s v="CONGO"/>
    <s v="ɣ"/>
  </r>
  <r>
    <d v="2018-09-12T00:00:00"/>
    <s v="Achat de deux tasse de café dans le cafetariat avec le bijoutier"/>
    <x v="2"/>
    <x v="2"/>
    <m/>
    <n v="1000"/>
    <n v="1.7815689565172466"/>
    <n v="561.303"/>
    <n v="7752548"/>
    <x v="14"/>
    <s v="Decharge"/>
    <x v="1"/>
    <s v="CONGO"/>
    <s v="ɣ"/>
  </r>
  <r>
    <d v="2018-09-12T00:00:00"/>
    <s v="Food allowance pendant la pause"/>
    <x v="1"/>
    <x v="2"/>
    <m/>
    <n v="1000"/>
    <n v="1.7815689565172466"/>
    <n v="561.303"/>
    <n v="7751548"/>
    <x v="14"/>
    <s v="Decharge"/>
    <x v="1"/>
    <s v="CONGO"/>
    <s v="ɣ"/>
  </r>
  <r>
    <d v="2018-09-12T00:00:00"/>
    <s v="Taxi bureau- domicile"/>
    <x v="0"/>
    <x v="2"/>
    <m/>
    <n v="1000"/>
    <n v="1.7815689565172466"/>
    <n v="561.303"/>
    <n v="7750548"/>
    <x v="14"/>
    <s v="Decharge"/>
    <x v="1"/>
    <s v="CONGO"/>
    <s v="ɣ"/>
  </r>
  <r>
    <d v="2018-09-12T00:00:00"/>
    <s v="Taxi domicile-bureau"/>
    <x v="0"/>
    <x v="0"/>
    <m/>
    <n v="1000"/>
    <n v="1.7815689565172466"/>
    <n v="561.303"/>
    <n v="7749548"/>
    <x v="6"/>
    <s v="Décharge"/>
    <x v="0"/>
    <s v="CONGO"/>
    <s v="ɣ"/>
  </r>
  <r>
    <d v="2018-09-12T00:00:00"/>
    <s v="Taxi bureau-domicile"/>
    <x v="0"/>
    <x v="0"/>
    <m/>
    <n v="1000"/>
    <n v="1.7815689565172466"/>
    <n v="561.303"/>
    <n v="7748548"/>
    <x v="6"/>
    <s v="Décharge"/>
    <x v="0"/>
    <s v="CONGO"/>
    <s v="ɣ"/>
  </r>
  <r>
    <d v="2018-09-12T00:00:00"/>
    <s v="Taxi domicile-Bureau"/>
    <x v="0"/>
    <x v="0"/>
    <m/>
    <n v="1000"/>
    <n v="1.7815689565172466"/>
    <n v="561.303"/>
    <n v="7747548"/>
    <x v="7"/>
    <s v="Décharge"/>
    <x v="0"/>
    <s v="CONGO"/>
    <s v="ɣ"/>
  </r>
  <r>
    <d v="2018-09-12T00:00:00"/>
    <s v="Taxi bureau-domicile"/>
    <x v="0"/>
    <x v="0"/>
    <m/>
    <n v="1000"/>
    <n v="1.7815689565172466"/>
    <n v="561.303"/>
    <n v="7746548"/>
    <x v="7"/>
    <s v="Décharge"/>
    <x v="0"/>
    <s v="CONGO"/>
    <s v="ɣ"/>
  </r>
  <r>
    <d v="2018-09-12T00:00:00"/>
    <s v="Taxi domicile-bureau"/>
    <x v="0"/>
    <x v="0"/>
    <m/>
    <n v="1000"/>
    <n v="1.7815689565172466"/>
    <n v="561.303"/>
    <n v="7745548"/>
    <x v="8"/>
    <s v="Décharge"/>
    <x v="0"/>
    <s v="CONGO"/>
    <s v="ɣ"/>
  </r>
  <r>
    <d v="2018-09-12T00:00:00"/>
    <s v="Taxi bureau-domicile"/>
    <x v="0"/>
    <x v="0"/>
    <m/>
    <n v="1000"/>
    <n v="1.7815689565172466"/>
    <n v="561.303"/>
    <n v="7744548"/>
    <x v="8"/>
    <s v="Décharge"/>
    <x v="0"/>
    <s v="CONGO"/>
    <s v="ɣ"/>
  </r>
  <r>
    <d v="2018-09-13T00:00:00"/>
    <s v="Recharge crédit MTN"/>
    <x v="8"/>
    <x v="4"/>
    <m/>
    <n v="150000"/>
    <n v="267.23534347758698"/>
    <n v="561.303"/>
    <n v="7594548"/>
    <x v="4"/>
    <s v="OUI"/>
    <x v="0"/>
    <s v="CONGO"/>
    <s v="o"/>
  </r>
  <r>
    <d v="2018-09-13T00:00:00"/>
    <s v="Recharge crédit AIRTEL"/>
    <x v="8"/>
    <x v="4"/>
    <m/>
    <n v="100000"/>
    <n v="178.15689565172465"/>
    <n v="561.303"/>
    <n v="7494548"/>
    <x v="4"/>
    <s v="OUI"/>
    <x v="0"/>
    <s v="CONGO"/>
    <s v="o"/>
  </r>
  <r>
    <d v="2018-09-13T00:00:00"/>
    <s v="Bonus du mois d'Août 2018-Hérick TCHICAYA"/>
    <x v="7"/>
    <x v="0"/>
    <m/>
    <n v="20000"/>
    <n v="35.631379130344932"/>
    <n v="561.303"/>
    <n v="7474548"/>
    <x v="4"/>
    <n v="41"/>
    <x v="0"/>
    <s v="CONGO"/>
    <s v="o"/>
  </r>
  <r>
    <d v="2018-09-13T00:00:00"/>
    <s v="Bonus de responsabilité du mois d'Août 2018-Hérick TCHICAYA"/>
    <x v="7"/>
    <x v="0"/>
    <m/>
    <n v="25000"/>
    <n v="44.539223912931163"/>
    <n v="561.303"/>
    <n v="7449548"/>
    <x v="4"/>
    <n v="42"/>
    <x v="0"/>
    <s v="CONGO"/>
    <s v="o"/>
  </r>
  <r>
    <d v="2018-09-13T00:00:00"/>
    <s v="Bonus du mois d'Août 2018-Dalia OYONTSIO"/>
    <x v="7"/>
    <x v="0"/>
    <m/>
    <n v="20000"/>
    <n v="35.631379130344932"/>
    <n v="561.303"/>
    <n v="7429548"/>
    <x v="4"/>
    <n v="44"/>
    <x v="0"/>
    <s v="CONGO"/>
    <s v="o"/>
  </r>
  <r>
    <d v="2018-09-13T00:00:00"/>
    <s v="Taxi bureau-Beach-Mpila (formailtés mission Kinshasa)"/>
    <x v="0"/>
    <x v="2"/>
    <m/>
    <n v="2000"/>
    <n v="3.5631379130344931"/>
    <n v="561.303"/>
    <n v="7427548"/>
    <x v="1"/>
    <s v="Décharge"/>
    <x v="1"/>
    <s v="CONGO"/>
    <s v="ɣ"/>
  </r>
  <r>
    <d v="2018-09-13T00:00:00"/>
    <s v="Taxi Mpila-la corniche-Bureau (voir si le gars des perroquets sont toujours là)"/>
    <x v="0"/>
    <x v="2"/>
    <m/>
    <n v="2000"/>
    <n v="3.5631379130344931"/>
    <n v="561.303"/>
    <n v="7425548"/>
    <x v="1"/>
    <s v="Décharge"/>
    <x v="1"/>
    <s v="CONGO"/>
    <s v="ɣ"/>
  </r>
  <r>
    <d v="2018-09-13T00:00:00"/>
    <s v="Taxi domicile - bureau"/>
    <x v="0"/>
    <x v="2"/>
    <m/>
    <n v="1000"/>
    <n v="1.7815689565172466"/>
    <n v="561.303"/>
    <n v="7424548"/>
    <x v="14"/>
    <s v="Decharge"/>
    <x v="1"/>
    <s v="CONGO"/>
    <s v="ɣ"/>
  </r>
  <r>
    <d v="2018-09-13T00:00:00"/>
    <s v="Taxi bureau-mikalou:identifier les tradi praticiens en leur proposant l'achat de la peau de panthere"/>
    <x v="0"/>
    <x v="2"/>
    <m/>
    <n v="1000"/>
    <n v="1.7815689565172466"/>
    <n v="561.303"/>
    <n v="7423548"/>
    <x v="14"/>
    <s v="Decharge"/>
    <x v="1"/>
    <s v="CONGO"/>
    <s v="ɣ"/>
  </r>
  <r>
    <d v="2018-09-13T00:00:00"/>
    <s v="Taxi mikalou-texaco pour identifier les tradi praticiens en les proposant l'achat d'une peau de panthère"/>
    <x v="0"/>
    <x v="2"/>
    <m/>
    <n v="1000"/>
    <n v="1.7815689565172466"/>
    <n v="561.303"/>
    <n v="7422548"/>
    <x v="14"/>
    <s v="Decharge"/>
    <x v="1"/>
    <s v="CONGO"/>
    <s v="ɣ"/>
  </r>
  <r>
    <d v="2018-09-13T00:00:00"/>
    <s v="Taxi texaco-total pour identifier les tradi praticiens tout en les proposant l'achat de la peau de panthère"/>
    <x v="0"/>
    <x v="2"/>
    <m/>
    <n v="1000"/>
    <n v="1.7815689565172466"/>
    <n v="561.303"/>
    <n v="7421548"/>
    <x v="14"/>
    <s v="Decharge"/>
    <x v="1"/>
    <s v="CONGO"/>
    <s v="ɣ"/>
  </r>
  <r>
    <d v="2018-09-13T00:00:00"/>
    <s v="Taxi total-bureau"/>
    <x v="0"/>
    <x v="2"/>
    <m/>
    <n v="1000"/>
    <n v="1.7815689565172466"/>
    <n v="561.303"/>
    <n v="7420548"/>
    <x v="14"/>
    <s v="Decharge"/>
    <x v="1"/>
    <s v="CONGO"/>
    <s v="ɣ"/>
  </r>
  <r>
    <d v="2018-09-13T00:00:00"/>
    <s v="Food allowance pendant la pause"/>
    <x v="1"/>
    <x v="2"/>
    <m/>
    <n v="1000"/>
    <n v="1.7815689565172466"/>
    <n v="561.303"/>
    <n v="7419548"/>
    <x v="14"/>
    <s v="Decharge"/>
    <x v="1"/>
    <s v="CONGO"/>
    <s v="ɣ"/>
  </r>
  <r>
    <d v="2018-09-13T00:00:00"/>
    <s v="Taxi bureau-domicile"/>
    <x v="0"/>
    <x v="2"/>
    <m/>
    <n v="1000"/>
    <n v="1.7815689565172466"/>
    <n v="561.303"/>
    <n v="7418548"/>
    <x v="14"/>
    <s v="Decharge"/>
    <x v="1"/>
    <s v="CONGO"/>
    <s v="ɣ"/>
  </r>
  <r>
    <d v="2018-09-13T00:00:00"/>
    <s v="Achat quatre (4)cartes sim:2 mtn,2 Airtel une sim donnée à i23c et moi j'ai gardé trois dont une j'utulise"/>
    <x v="10"/>
    <x v="4"/>
    <m/>
    <n v="2000"/>
    <n v="3.5631379130344931"/>
    <n v="561.303"/>
    <n v="7416548"/>
    <x v="14"/>
    <s v="Decharge"/>
    <x v="0"/>
    <s v="CONGO"/>
    <s v="ɣ"/>
  </r>
  <r>
    <d v="2018-09-13T00:00:00"/>
    <s v="Taxi domicile-bureau"/>
    <x v="0"/>
    <x v="0"/>
    <m/>
    <n v="1000"/>
    <n v="1.7815689565172466"/>
    <n v="561.303"/>
    <n v="7415548"/>
    <x v="6"/>
    <s v="Décharge"/>
    <x v="0"/>
    <s v="CONGO"/>
    <s v="ɣ"/>
  </r>
  <r>
    <d v="2018-09-13T00:00:00"/>
    <s v="Taxi bureau-domicile"/>
    <x v="0"/>
    <x v="0"/>
    <m/>
    <n v="1000"/>
    <n v="1.7815689565172466"/>
    <n v="561.303"/>
    <n v="7414548"/>
    <x v="6"/>
    <s v="Décharge"/>
    <x v="0"/>
    <s v="CONGO"/>
    <s v="ɣ"/>
  </r>
  <r>
    <d v="2018-09-13T00:00:00"/>
    <s v="Taxi domicile-bureau"/>
    <x v="0"/>
    <x v="0"/>
    <m/>
    <n v="1000"/>
    <n v="1.7815689565172466"/>
    <n v="561.303"/>
    <n v="7413548"/>
    <x v="7"/>
    <s v="Décharge"/>
    <x v="0"/>
    <s v="CONGO"/>
    <s v="ɣ"/>
  </r>
  <r>
    <d v="2018-09-13T00:00:00"/>
    <s v="Taxi bureau agence océan du nord acheter les billets de Mavy et moi pour PNR"/>
    <x v="0"/>
    <x v="0"/>
    <m/>
    <n v="1000"/>
    <n v="1.7815689565172466"/>
    <n v="561.303"/>
    <n v="7412548"/>
    <x v="7"/>
    <s v="Décharge"/>
    <x v="0"/>
    <s v="CONGO"/>
    <s v="ɣ"/>
  </r>
  <r>
    <d v="2018-09-13T00:00:00"/>
    <s v="Taxi bureau-domicile"/>
    <x v="0"/>
    <x v="0"/>
    <m/>
    <n v="1000"/>
    <n v="1.7815689565172466"/>
    <n v="561.303"/>
    <n v="7411548"/>
    <x v="7"/>
    <s v="Décharge"/>
    <x v="0"/>
    <s v="CONGO"/>
    <s v="ɣ"/>
  </r>
  <r>
    <d v="2018-09-13T00:00:00"/>
    <s v="Taxi agence océan du nord-bureau après l'achat des billets de mavy et moi pour PNR"/>
    <x v="0"/>
    <x v="0"/>
    <m/>
    <n v="1000"/>
    <n v="1.7815689565172466"/>
    <n v="561.303"/>
    <n v="7410548"/>
    <x v="7"/>
    <s v="Décharge"/>
    <x v="0"/>
    <s v="CONGO"/>
    <s v="ɣ"/>
  </r>
  <r>
    <d v="2018-09-13T00:00:00"/>
    <s v="Taxi domicile-bureau"/>
    <x v="0"/>
    <x v="0"/>
    <m/>
    <n v="1000"/>
    <n v="1.7815689565172466"/>
    <n v="561.303"/>
    <n v="7409548"/>
    <x v="8"/>
    <s v="Décharge"/>
    <x v="0"/>
    <s v="CONGO"/>
    <s v="ɣ"/>
  </r>
  <r>
    <d v="2018-09-13T00:00:00"/>
    <s v="Taxi bureau-domicile"/>
    <x v="0"/>
    <x v="0"/>
    <m/>
    <n v="1000"/>
    <n v="1.7815689565172466"/>
    <n v="561.303"/>
    <n v="7408548"/>
    <x v="8"/>
    <s v="Décharge"/>
    <x v="0"/>
    <s v="CONGO"/>
    <s v="ɣ"/>
  </r>
  <r>
    <d v="2018-09-14T00:00:00"/>
    <s v="Achat billet BZV-PNR/Mavy MALELA"/>
    <x v="0"/>
    <x v="3"/>
    <m/>
    <n v="12000"/>
    <n v="21.378827478206958"/>
    <n v="561.303"/>
    <n v="7396548"/>
    <x v="4"/>
    <s v="140906302018--37"/>
    <x v="0"/>
    <s v="CONGO"/>
    <s v="o"/>
  </r>
  <r>
    <d v="2018-09-14T00:00:00"/>
    <s v="Achat billet BZV-PNR/Gaudet MALANDA"/>
    <x v="0"/>
    <x v="0"/>
    <m/>
    <n v="12000"/>
    <n v="21.378827478206958"/>
    <n v="561.303"/>
    <n v="7384548"/>
    <x v="4"/>
    <s v="140906302018--36"/>
    <x v="0"/>
    <s v="CONGO"/>
    <s v="o"/>
  </r>
  <r>
    <d v="2018-09-14T00:00:00"/>
    <s v="Food allowance mission PNR du 14 au 19 Septembre 2018"/>
    <x v="9"/>
    <x v="3"/>
    <m/>
    <n v="60000"/>
    <n v="106.89413739103479"/>
    <n v="561.303"/>
    <n v="7324548"/>
    <x v="4"/>
    <s v="Décharge"/>
    <x v="0"/>
    <s v="CONGO"/>
    <s v="ɣ"/>
  </r>
  <r>
    <d v="2018-09-14T00:00:00"/>
    <s v="Transport mission PNR pour 06 Jours à raison de 5000 FCFA la journée"/>
    <x v="0"/>
    <x v="3"/>
    <m/>
    <n v="30000"/>
    <n v="53.447068695517395"/>
    <n v="561.303"/>
    <n v="7294548"/>
    <x v="4"/>
    <s v="Décharge"/>
    <x v="0"/>
    <s v="CONGO"/>
    <s v="ɣ"/>
  </r>
  <r>
    <d v="2018-09-14T00:00:00"/>
    <s v="Facture SNE Bureau de PNR: Juillet-Août 2018"/>
    <x v="6"/>
    <x v="4"/>
    <m/>
    <n v="14000"/>
    <n v="24.94196539124145"/>
    <n v="561.303"/>
    <n v="7280548"/>
    <x v="4"/>
    <s v="OUI"/>
    <x v="0"/>
    <s v="CONGO"/>
    <s v="o"/>
  </r>
  <r>
    <d v="2018-09-14T00:00:00"/>
    <s v="Achat Billet retour sur BZV/Mavy MALELA"/>
    <x v="0"/>
    <x v="3"/>
    <m/>
    <n v="12000"/>
    <n v="21.378827478206958"/>
    <n v="561.303"/>
    <n v="7268548"/>
    <x v="4"/>
    <s v="OUI"/>
    <x v="0"/>
    <s v="CONGO"/>
    <s v="o"/>
  </r>
  <r>
    <d v="2018-09-14T00:00:00"/>
    <s v="Taxi à BZV: bureau-ministère de la justice avec perrine voir le conseiller des juridictions"/>
    <x v="0"/>
    <x v="0"/>
    <m/>
    <n v="1000"/>
    <n v="1.7815689565172466"/>
    <n v="561.303"/>
    <n v="7267548"/>
    <x v="12"/>
    <s v="Décharge"/>
    <x v="0"/>
    <s v="CONGO"/>
    <s v="ɣ"/>
  </r>
  <r>
    <d v="2018-09-14T00:00:00"/>
    <s v="Taxi Ministère de la Justice -ONEMO - TGI - Bureau "/>
    <x v="0"/>
    <x v="3"/>
    <m/>
    <n v="3000"/>
    <n v="5.3447068695517395"/>
    <n v="561.303"/>
    <n v="7264548"/>
    <x v="5"/>
    <s v="décharge"/>
    <x v="0"/>
    <s v="CONGO"/>
    <s v="ɣ"/>
  </r>
  <r>
    <d v="2018-09-14T00:00:00"/>
    <s v="Taxi Bureau PALF-Banque BCI"/>
    <x v="0"/>
    <x v="5"/>
    <m/>
    <n v="1000"/>
    <n v="1.7815689565172466"/>
    <n v="561.303"/>
    <n v="7263548"/>
    <x v="11"/>
    <s v="Décharge"/>
    <x v="0"/>
    <s v="CONGO"/>
    <s v="ɣ"/>
  </r>
  <r>
    <d v="2018-09-14T00:00:00"/>
    <s v="Taxi Banque BCI-Radio Rurale"/>
    <x v="0"/>
    <x v="5"/>
    <m/>
    <n v="1000"/>
    <n v="1.7815689565172466"/>
    <n v="561.303"/>
    <n v="7262548"/>
    <x v="11"/>
    <s v="Décharge"/>
    <x v="0"/>
    <s v="CONGO"/>
    <s v="ɣ"/>
  </r>
  <r>
    <d v="2018-09-14T00:00:00"/>
    <s v="Taxi Radio Rurale-Vox.cg"/>
    <x v="0"/>
    <x v="5"/>
    <m/>
    <n v="1000"/>
    <n v="1.7815689565172466"/>
    <n v="561.303"/>
    <n v="7261548"/>
    <x v="11"/>
    <s v="Décharge"/>
    <x v="0"/>
    <s v="CONGO"/>
    <s v="ɣ"/>
  </r>
  <r>
    <d v="2018-09-14T00:00:00"/>
    <s v="Taxi Vox.cg-TOP TV"/>
    <x v="0"/>
    <x v="5"/>
    <m/>
    <n v="1000"/>
    <n v="1.7815689565172466"/>
    <n v="561.303"/>
    <n v="7260548"/>
    <x v="11"/>
    <s v="Décharge"/>
    <x v="0"/>
    <s v="CONGO"/>
    <s v="ɣ"/>
  </r>
  <r>
    <d v="2018-09-14T00:00:00"/>
    <s v="Taxi TOP TV-Groupecongomedias"/>
    <x v="0"/>
    <x v="5"/>
    <m/>
    <n v="1000"/>
    <n v="1.7815689565172466"/>
    <n v="561.303"/>
    <n v="7259548"/>
    <x v="11"/>
    <s v="Décharge"/>
    <x v="0"/>
    <s v="CONGO"/>
    <s v="ɣ"/>
  </r>
  <r>
    <d v="2018-09-14T00:00:00"/>
    <s v="Taxi Groupecongomedias-Times.cd"/>
    <x v="0"/>
    <x v="5"/>
    <m/>
    <n v="1000"/>
    <n v="1.7815689565172466"/>
    <n v="561.303"/>
    <n v="7258548"/>
    <x v="11"/>
    <s v="Décharge"/>
    <x v="0"/>
    <s v="CONGO"/>
    <s v="ɣ"/>
  </r>
  <r>
    <d v="2018-09-14T00:00:00"/>
    <s v="Taxi times.cd-ES TV"/>
    <x v="0"/>
    <x v="5"/>
    <m/>
    <n v="1000"/>
    <n v="1.7815689565172466"/>
    <n v="561.303"/>
    <n v="7257548"/>
    <x v="11"/>
    <s v="Décharge"/>
    <x v="0"/>
    <s v="CONGO"/>
    <s v="ɣ"/>
  </r>
  <r>
    <d v="2018-09-14T00:00:00"/>
    <s v="Taxi ES TV-Bureau PALF"/>
    <x v="0"/>
    <x v="5"/>
    <m/>
    <n v="1000"/>
    <n v="1.7815689565172466"/>
    <n v="561.303"/>
    <n v="7256548"/>
    <x v="11"/>
    <s v="Décharge"/>
    <x v="0"/>
    <s v="CONGO"/>
    <s v="ɣ"/>
  </r>
  <r>
    <d v="2018-09-14T00:00:00"/>
    <s v="Taxi Talangaï-Beach (départ pour Kinshasa)"/>
    <x v="0"/>
    <x v="2"/>
    <m/>
    <n v="1500"/>
    <n v="2.6723534347758697"/>
    <n v="561.303"/>
    <n v="7255048"/>
    <x v="1"/>
    <s v="Décharge"/>
    <x v="1"/>
    <s v="CONGO"/>
    <s v="ɣ"/>
  </r>
  <r>
    <d v="2018-09-14T00:00:00"/>
    <s v="Achat billet cannot rapide (formalités de départ pour Kinshasa)"/>
    <x v="0"/>
    <x v="2"/>
    <m/>
    <n v="11000"/>
    <n v="19.59725852168971"/>
    <n v="561.303"/>
    <n v="7244048"/>
    <x v="1"/>
    <n v="11157"/>
    <x v="1"/>
    <s v="CONGO"/>
    <s v="o"/>
  </r>
  <r>
    <d v="2018-09-14T00:00:00"/>
    <s v="Cachet de sortie (formalités de départ pour Kinshasa)"/>
    <x v="14"/>
    <x v="2"/>
    <m/>
    <n v="5000"/>
    <n v="8.907844782586233"/>
    <n v="561.303"/>
    <n v="7239048"/>
    <x v="1"/>
    <s v="Décharge"/>
    <x v="1"/>
    <s v="CONGO"/>
    <s v="ɣ"/>
  </r>
  <r>
    <d v="2018-09-14T00:00:00"/>
    <s v="Paiement carnet de vaccination (formalités de départ pour Kinshasa)"/>
    <x v="14"/>
    <x v="2"/>
    <m/>
    <n v="4000"/>
    <n v="7.1262758260689862"/>
    <n v="561.303"/>
    <n v="7235048"/>
    <x v="1"/>
    <s v="Décharge"/>
    <x v="1"/>
    <s v="CONGO"/>
    <s v="ɣ"/>
  </r>
  <r>
    <d v="2018-09-14T00:00:00"/>
    <s v="Achat déclaration full Douane, vignette et redevance sortie(formalités de départ pour Kinshasa)"/>
    <x v="14"/>
    <x v="2"/>
    <m/>
    <n v="4000"/>
    <n v="7.1262758260689862"/>
    <n v="561.303"/>
    <n v="7231048"/>
    <x v="1"/>
    <s v="Décharge"/>
    <x v="1"/>
    <s v="CONGO"/>
    <s v="ɣ"/>
  </r>
  <r>
    <d v="2018-09-14T00:00:00"/>
    <s v="Paiement contrevention + cachet d'entrée (arrivé à Kinshasa)"/>
    <x v="14"/>
    <x v="2"/>
    <m/>
    <n v="10000"/>
    <n v="17.815689565172466"/>
    <n v="561.303"/>
    <n v="7221048"/>
    <x v="1"/>
    <s v="Décharge"/>
    <x v="1"/>
    <s v="CONGO"/>
    <s v="ɣ"/>
  </r>
  <r>
    <d v="2018-09-14T00:00:00"/>
    <s v="Achat vignette + redevance entrée (formalités de départ pour Kinshasa)"/>
    <x v="14"/>
    <x v="2"/>
    <m/>
    <n v="4000"/>
    <n v="7.1262758260689862"/>
    <n v="561.303"/>
    <n v="7217048"/>
    <x v="1"/>
    <s v="Décharge"/>
    <x v="1"/>
    <s v="CONGO"/>
    <s v="ɣ"/>
  </r>
  <r>
    <d v="2018-09-14T00:00:00"/>
    <s v="Taxi Beach-KV-Ngiri (recherche de l'hôtel)"/>
    <x v="0"/>
    <x v="2"/>
    <m/>
    <n v="3000"/>
    <n v="5.3447068695517395"/>
    <n v="561.303"/>
    <n v="7214048"/>
    <x v="1"/>
    <s v="Décharge"/>
    <x v="1"/>
    <s v="CONGO"/>
    <s v="ɣ"/>
  </r>
  <r>
    <d v="2018-09-14T00:00:00"/>
    <s v="Taxi Ngiri-Bandal-Limeté (hôtel non trouvé par rapport au prix habituel)"/>
    <x v="0"/>
    <x v="2"/>
    <m/>
    <n v="3000"/>
    <n v="5.3447068695517395"/>
    <n v="561.303"/>
    <n v="7211048"/>
    <x v="1"/>
    <s v="Décharge"/>
    <x v="1"/>
    <s v="CONGO"/>
    <s v="ɣ"/>
  </r>
  <r>
    <d v="2018-09-14T00:00:00"/>
    <s v="Taxi Limeté-Apocalypse-Lemba "/>
    <x v="0"/>
    <x v="2"/>
    <m/>
    <n v="3000"/>
    <n v="5.3447068695517395"/>
    <n v="561.303"/>
    <n v="7208048"/>
    <x v="1"/>
    <s v="Décharge"/>
    <x v="1"/>
    <s v="CONGO"/>
    <s v="ɣ"/>
  </r>
  <r>
    <d v="2018-09-14T00:00:00"/>
    <s v="Taxi Lemba-Lingwala-Kintambo (hôtel trouvé)"/>
    <x v="0"/>
    <x v="2"/>
    <m/>
    <n v="3000"/>
    <n v="5.3447068695517395"/>
    <n v="561.303"/>
    <n v="7205048"/>
    <x v="1"/>
    <s v="Décharge"/>
    <x v="1"/>
    <s v="CONGO"/>
    <s v="ɣ"/>
  </r>
  <r>
    <d v="2018-09-14T00:00:00"/>
    <s v="Achat repas et transport (rencontre avec la cible à l'hôtel)"/>
    <x v="2"/>
    <x v="2"/>
    <m/>
    <n v="7000"/>
    <n v="12.470982695620725"/>
    <n v="561.303"/>
    <n v="7198048"/>
    <x v="1"/>
    <s v="Décharge"/>
    <x v="1"/>
    <s v="CONGO"/>
    <s v="ɣ"/>
  </r>
  <r>
    <d v="2018-09-14T00:00:00"/>
    <s v="Achat carte sim (déjà identifiée)"/>
    <x v="10"/>
    <x v="4"/>
    <m/>
    <n v="1000"/>
    <n v="1.7815689565172466"/>
    <n v="561.303"/>
    <n v="7197048"/>
    <x v="1"/>
    <s v="Décharge"/>
    <x v="0"/>
    <s v="CONGO"/>
    <s v="ɣ"/>
  </r>
  <r>
    <d v="2018-09-14T00:00:00"/>
    <s v="Achat crédit (activation internet)"/>
    <x v="8"/>
    <x v="4"/>
    <m/>
    <n v="11000"/>
    <n v="19.59725852168971"/>
    <n v="561.303"/>
    <n v="7186048"/>
    <x v="1"/>
    <s v="Décharge"/>
    <x v="0"/>
    <s v="CONGO"/>
    <s v="ɣ"/>
  </r>
  <r>
    <d v="2018-09-14T00:00:00"/>
    <s v="Achat crédit (appels et sms)"/>
    <x v="8"/>
    <x v="4"/>
    <m/>
    <n v="3000"/>
    <n v="5.3447068695517395"/>
    <n v="561.303"/>
    <n v="7183048"/>
    <x v="1"/>
    <s v="Décharge"/>
    <x v="0"/>
    <s v="CONGO"/>
    <s v="ɣ"/>
  </r>
  <r>
    <d v="2018-09-14T00:00:00"/>
    <s v="Taxi domicile - bureau"/>
    <x v="0"/>
    <x v="2"/>
    <m/>
    <n v="1000"/>
    <n v="1.7815689565172466"/>
    <n v="561.303"/>
    <n v="7182048"/>
    <x v="14"/>
    <s v="Decharge"/>
    <x v="1"/>
    <s v="CONGO"/>
    <s v="ɣ"/>
  </r>
  <r>
    <d v="2018-09-14T00:00:00"/>
    <s v="Taxi bureau-mampassi:identifier les tradi praticiens tout en les proposant l'achat de la peau de panthère"/>
    <x v="0"/>
    <x v="2"/>
    <m/>
    <n v="1000"/>
    <n v="1.7815689565172466"/>
    <n v="561.303"/>
    <n v="7181048"/>
    <x v="14"/>
    <s v="Decharge"/>
    <x v="1"/>
    <s v="CONGO"/>
    <s v="ɣ"/>
  </r>
  <r>
    <d v="2018-09-14T00:00:00"/>
    <s v="Food allowance pendant la pause"/>
    <x v="1"/>
    <x v="2"/>
    <m/>
    <n v="1000"/>
    <n v="1.7815689565172466"/>
    <n v="561.303"/>
    <n v="7180048"/>
    <x v="14"/>
    <s v="Decharge"/>
    <x v="1"/>
    <s v="CONGO"/>
    <s v="ɣ"/>
  </r>
  <r>
    <d v="2018-09-14T00:00:00"/>
    <s v="Taxi mampassi-moukondo pour identifier les tradi praticiens tout en les proposant l'achat de la peau de panthère"/>
    <x v="0"/>
    <x v="2"/>
    <m/>
    <n v="1000"/>
    <n v="1.7815689565172466"/>
    <n v="561.303"/>
    <n v="7179048"/>
    <x v="14"/>
    <s v="Decharge"/>
    <x v="1"/>
    <s v="CONGO"/>
    <s v="ɣ"/>
  </r>
  <r>
    <d v="2018-09-14T00:00:00"/>
    <s v="Taxi moukondo-bureau"/>
    <x v="0"/>
    <x v="2"/>
    <m/>
    <n v="1000"/>
    <n v="1.7815689565172466"/>
    <n v="561.303"/>
    <n v="7178048"/>
    <x v="14"/>
    <s v="Decharge"/>
    <x v="1"/>
    <s v="CONGO"/>
    <s v="ɣ"/>
  </r>
  <r>
    <d v="2018-09-14T00:00:00"/>
    <s v="Achat ecran blinder et etuit telephone galaxy S4"/>
    <x v="10"/>
    <x v="4"/>
    <m/>
    <n v="4000"/>
    <n v="7.1262758260689862"/>
    <n v="561.303"/>
    <n v="7174048"/>
    <x v="14"/>
    <n v="4"/>
    <x v="0"/>
    <s v="CONGO"/>
    <s v="o"/>
  </r>
  <r>
    <d v="2018-09-14T00:00:00"/>
    <s v="Taxi bureau-domicile"/>
    <x v="0"/>
    <x v="2"/>
    <m/>
    <n v="1000"/>
    <n v="1.7815689565172466"/>
    <n v="561.303"/>
    <n v="7173048"/>
    <x v="14"/>
    <s v="Decharge"/>
    <x v="1"/>
    <s v="CONGO"/>
    <s v="ɣ"/>
  </r>
  <r>
    <d v="2018-09-14T00:00:00"/>
    <s v="Taxi domicile-bureau"/>
    <x v="0"/>
    <x v="0"/>
    <m/>
    <n v="1000"/>
    <n v="1.7815689565172466"/>
    <n v="561.303"/>
    <n v="7172048"/>
    <x v="6"/>
    <s v="Décharge"/>
    <x v="0"/>
    <s v="CONGO"/>
    <s v="ɣ"/>
  </r>
  <r>
    <d v="2018-09-14T00:00:00"/>
    <s v="Taxi bureau-domicile"/>
    <x v="0"/>
    <x v="0"/>
    <m/>
    <n v="1000"/>
    <n v="1.7815689565172466"/>
    <n v="561.303"/>
    <n v="7171048"/>
    <x v="6"/>
    <s v="Décharge"/>
    <x v="0"/>
    <s v="CONGO"/>
    <s v="ɣ"/>
  </r>
  <r>
    <d v="2018-09-14T00:00:00"/>
    <s v="Taxi domicile-bureau pour récupérer les couriers auprès de perrine"/>
    <x v="0"/>
    <x v="0"/>
    <m/>
    <n v="1000"/>
    <n v="1.7815689565172466"/>
    <n v="561.303"/>
    <n v="7170048"/>
    <x v="7"/>
    <s v="Décharge"/>
    <x v="0"/>
    <s v="CONGO"/>
    <s v="ɣ"/>
  </r>
  <r>
    <d v="2018-09-14T00:00:00"/>
    <s v="Taxi bureau-l'agence océan du nord d'angola libre "/>
    <x v="0"/>
    <x v="0"/>
    <m/>
    <n v="1000"/>
    <n v="1.7815689565172466"/>
    <n v="561.303"/>
    <n v="7169048"/>
    <x v="7"/>
    <s v="Décharge"/>
    <x v="0"/>
    <s v="CONGO"/>
    <s v="ɣ"/>
  </r>
  <r>
    <d v="2018-09-14T00:00:00"/>
    <s v="Taxi agence océan du nord de OCH- Résidence PALF"/>
    <x v="0"/>
    <x v="0"/>
    <m/>
    <n v="1000"/>
    <n v="1.7815689565172466"/>
    <n v="561.303"/>
    <n v="7168048"/>
    <x v="7"/>
    <s v="Décharge"/>
    <x v="0"/>
    <s v="CONGO"/>
    <s v="ɣ"/>
  </r>
  <r>
    <d v="2018-09-14T00:00:00"/>
    <s v="Taxi domicile-bureau"/>
    <x v="0"/>
    <x v="0"/>
    <m/>
    <n v="1000"/>
    <n v="1.7815689565172466"/>
    <n v="561.303"/>
    <n v="7167048"/>
    <x v="8"/>
    <s v="Décharge"/>
    <x v="0"/>
    <s v="CONGO"/>
    <s v="ɣ"/>
  </r>
  <r>
    <d v="2018-09-14T00:00:00"/>
    <s v="Taxi bureau-domicile"/>
    <x v="0"/>
    <x v="0"/>
    <m/>
    <n v="1000"/>
    <n v="1.7815689565172466"/>
    <n v="561.303"/>
    <n v="7166048"/>
    <x v="8"/>
    <s v="Décharge"/>
    <x v="0"/>
    <s v="CONGO"/>
    <s v="ɣ"/>
  </r>
  <r>
    <d v="2018-09-14T00:00:00"/>
    <s v="Taxi bureau - ocean du nord talangai pour achat du billet PNR-KELLE"/>
    <x v="0"/>
    <x v="2"/>
    <m/>
    <n v="1000"/>
    <n v="1.7815689565172466"/>
    <n v="561.303"/>
    <n v="7165048"/>
    <x v="2"/>
    <s v="Décharge"/>
    <x v="1"/>
    <s v="CONGO"/>
    <s v="ɣ"/>
  </r>
  <r>
    <d v="2018-09-14T00:00:00"/>
    <s v="Taxi Ocean du nord talangai - bureau"/>
    <x v="0"/>
    <x v="2"/>
    <m/>
    <n v="1000"/>
    <n v="1.7815689565172466"/>
    <n v="561.303"/>
    <n v="7164048"/>
    <x v="2"/>
    <s v="Décharge"/>
    <x v="1"/>
    <s v="CONGO"/>
    <s v="ɣ"/>
  </r>
  <r>
    <d v="2018-09-14T00:00:00"/>
    <s v="Reglement facture bonus medias portant sur la saisie d'un chimpanzé au domicile du Colonel Remy AYAYOS à Dolisie dans le Niari"/>
    <x v="7"/>
    <x v="5"/>
    <m/>
    <n v="200000"/>
    <n v="356.31379130344931"/>
    <n v="561.303"/>
    <n v="6964048"/>
    <x v="10"/>
    <n v="3593842"/>
    <x v="0"/>
    <s v="CONGO"/>
    <s v="o"/>
  </r>
  <r>
    <d v="2018-09-14T00:00:00"/>
    <s v="FRAIS RET.DEPLACE Chq n°03593837"/>
    <x v="5"/>
    <x v="4"/>
    <m/>
    <n v="3401"/>
    <n v="6.0591160211151553"/>
    <n v="561.303"/>
    <n v="6960647"/>
    <x v="10"/>
    <n v="3593842"/>
    <x v="0"/>
    <s v="CONGO"/>
    <s v="o"/>
  </r>
  <r>
    <d v="2018-09-15T00:00:00"/>
    <s v="Achat billet ocean du nord BZV-KELLE"/>
    <x v="0"/>
    <x v="2"/>
    <m/>
    <n v="17000"/>
    <n v="30.286672260793189"/>
    <n v="561.303"/>
    <n v="6943647"/>
    <x v="2"/>
    <s v="150907002018--58"/>
    <x v="1"/>
    <s v="CONGO"/>
    <s v="o"/>
  </r>
  <r>
    <d v="2018-09-15T00:00:00"/>
    <s v="Taxi Hôtel-Grand marché-Gambela (investigation sur terrain)"/>
    <x v="0"/>
    <x v="2"/>
    <m/>
    <n v="2500"/>
    <n v="4.4539223912931165"/>
    <n v="561.303"/>
    <n v="6941147"/>
    <x v="1"/>
    <s v="Décharge"/>
    <x v="1"/>
    <s v="CONGO"/>
    <s v="ɣ"/>
  </r>
  <r>
    <d v="2018-09-15T00:00:00"/>
    <s v="Taxi Gambela-Bikeko-Royal (investigation sur terrain)"/>
    <x v="0"/>
    <x v="2"/>
    <m/>
    <n v="2000"/>
    <n v="3.5631379130344931"/>
    <n v="561.303"/>
    <n v="6939147"/>
    <x v="1"/>
    <s v="Décharge"/>
    <x v="1"/>
    <s v="CONGO"/>
    <s v="ɣ"/>
  </r>
  <r>
    <d v="2018-09-15T00:00:00"/>
    <s v="Taxi Royal-Bandal-Marché raille (rencontre avec les cibles)"/>
    <x v="0"/>
    <x v="2"/>
    <m/>
    <n v="2000"/>
    <n v="3.5631379130344931"/>
    <n v="561.303"/>
    <n v="6937147"/>
    <x v="1"/>
    <s v="Décharge"/>
    <x v="1"/>
    <s v="CONGO"/>
    <s v="ɣ"/>
  </r>
  <r>
    <d v="2018-09-15T00:00:00"/>
    <s v="Achat crédit (recharge téléphonique)"/>
    <x v="8"/>
    <x v="4"/>
    <m/>
    <n v="2000"/>
    <n v="3.5631379130344931"/>
    <n v="561.303"/>
    <n v="6935147"/>
    <x v="1"/>
    <s v="Décharge"/>
    <x v="0"/>
    <s v="CONGO"/>
    <s v="ɣ"/>
  </r>
  <r>
    <d v="2018-09-15T00:00:00"/>
    <s v="Achat crédit pous les cibles (au nombre de 3)"/>
    <x v="2"/>
    <x v="2"/>
    <m/>
    <n v="3000"/>
    <n v="5.3447068695517395"/>
    <n v="561.303"/>
    <n v="6932147"/>
    <x v="1"/>
    <s v="Décharge"/>
    <x v="1"/>
    <s v="CONGO"/>
    <s v="ɣ"/>
  </r>
  <r>
    <d v="2018-09-15T00:00:00"/>
    <s v="Taxi raille-Boulevard-Hôtel (retour à l'hôtel)"/>
    <x v="0"/>
    <x v="2"/>
    <m/>
    <n v="2000"/>
    <n v="3.5631379130344931"/>
    <n v="561.303"/>
    <n v="6930147"/>
    <x v="1"/>
    <s v="Décharge"/>
    <x v="1"/>
    <s v="CONGO"/>
    <s v="ɣ"/>
  </r>
  <r>
    <d v="2018-09-15T00:00:00"/>
    <s v="Taxi hôtel-victoire-Memling (rencontre avec les cibles de chimpanzé)"/>
    <x v="0"/>
    <x v="2"/>
    <m/>
    <n v="3000"/>
    <n v="5.3447068695517395"/>
    <n v="561.303"/>
    <n v="6927147"/>
    <x v="1"/>
    <s v="Décharge"/>
    <x v="1"/>
    <s v="CONGO"/>
    <s v="ɣ"/>
  </r>
  <r>
    <d v="2018-09-15T00:00:00"/>
    <s v="Achat boisson (rencontre avec ces 3 cibles)"/>
    <x v="2"/>
    <x v="2"/>
    <m/>
    <n v="5000"/>
    <n v="8.907844782586233"/>
    <n v="561.303"/>
    <n v="6922147"/>
    <x v="1"/>
    <s v="Décharge"/>
    <x v="1"/>
    <s v="CONGO"/>
    <s v="ɣ"/>
  </r>
  <r>
    <d v="2018-09-15T00:00:00"/>
    <s v="Taxi Memling-Huilerie-Hôtel (retour à l'hôtel)"/>
    <x v="0"/>
    <x v="2"/>
    <m/>
    <n v="2500"/>
    <n v="4.4539223912931165"/>
    <n v="561.303"/>
    <n v="6919647"/>
    <x v="1"/>
    <s v="Décharge"/>
    <x v="1"/>
    <s v="CONGO"/>
    <s v="ɣ"/>
  </r>
  <r>
    <d v="2018-09-15T00:00:00"/>
    <s v="Taxi Résidence PALF-Réjoindre mavy vers l'hôtel pemba pour visiter le premier appartement avec l'agence Immobilière Walid"/>
    <x v="0"/>
    <x v="0"/>
    <m/>
    <n v="1000"/>
    <n v="1.7815689565172466"/>
    <n v="561.303"/>
    <n v="6918647"/>
    <x v="7"/>
    <s v="Décharge"/>
    <x v="0"/>
    <s v="CONGO"/>
    <s v="ɣ"/>
  </r>
  <r>
    <d v="2018-09-15T00:00:00"/>
    <s v="Taxi domicile - Océan du nordTalangai pour mission de Kéllé"/>
    <x v="0"/>
    <x v="2"/>
    <m/>
    <n v="1000"/>
    <n v="1.7815689565172466"/>
    <n v="561.303"/>
    <n v="6917647"/>
    <x v="2"/>
    <s v="décharge"/>
    <x v="1"/>
    <s v="CONGO"/>
    <s v="ɣ"/>
  </r>
  <r>
    <d v="2018-09-15T00:00:00"/>
    <s v="Taxi Moto gare routière kéllé - hôtel "/>
    <x v="0"/>
    <x v="2"/>
    <m/>
    <n v="300"/>
    <n v="0.53447068695517397"/>
    <n v="561.303"/>
    <n v="6917347"/>
    <x v="2"/>
    <s v="décharge"/>
    <x v="1"/>
    <s v="CONGO"/>
    <s v="ɣ"/>
  </r>
  <r>
    <d v="2018-09-16T00:00:00"/>
    <s v="Taxi hôtel-Golf-Victoire (rencontre avec les cibles de chimpanzé)"/>
    <x v="0"/>
    <x v="2"/>
    <m/>
    <n v="2500"/>
    <n v="4.4539223912931165"/>
    <n v="561.303"/>
    <n v="6914847"/>
    <x v="1"/>
    <s v="Décharge"/>
    <x v="1"/>
    <s v="CONGO"/>
    <s v="ɣ"/>
  </r>
  <r>
    <d v="2018-09-16T00:00:00"/>
    <s v="Taxi Victoire-Kingasani - chez la cible (voir l'animal: chimpanzé)"/>
    <x v="0"/>
    <x v="2"/>
    <m/>
    <n v="4000"/>
    <n v="7.1262758260689862"/>
    <n v="561.303"/>
    <n v="6910847"/>
    <x v="1"/>
    <s v="Décharge"/>
    <x v="1"/>
    <s v="CONGO"/>
    <s v="ɣ"/>
  </r>
  <r>
    <d v="2018-09-16T00:00:00"/>
    <s v="Taxi chez la cible-Victoire-Hôtel (retour à l'hôtel après avoir vu l'animal)"/>
    <x v="0"/>
    <x v="2"/>
    <m/>
    <n v="4000"/>
    <n v="7.1262758260689862"/>
    <n v="561.303"/>
    <n v="6906847"/>
    <x v="1"/>
    <s v="Décharge"/>
    <x v="1"/>
    <s v="CONGO"/>
    <s v="ɣ"/>
  </r>
  <r>
    <d v="2018-09-16T00:00:00"/>
    <s v="Achat crédit téléphonique (appel et sms)"/>
    <x v="8"/>
    <x v="4"/>
    <m/>
    <n v="2000"/>
    <n v="3.5631379130344931"/>
    <n v="561.303"/>
    <n v="6904847"/>
    <x v="1"/>
    <s v="Décharge"/>
    <x v="0"/>
    <s v="CONGO"/>
    <s v="ɣ"/>
  </r>
  <r>
    <d v="2018-09-16T00:00:00"/>
    <s v="Paiement transport pour les cibles"/>
    <x v="2"/>
    <x v="2"/>
    <m/>
    <n v="4000"/>
    <n v="7.1262758260689862"/>
    <n v="561.303"/>
    <n v="6900847"/>
    <x v="1"/>
    <s v="Décharge"/>
    <x v="1"/>
    <s v="CONGO"/>
    <s v="ɣ"/>
  </r>
  <r>
    <d v="2018-09-16T00:00:00"/>
    <s v="Taxi Moto hôtel - marché pour prospection"/>
    <x v="0"/>
    <x v="2"/>
    <m/>
    <n v="300"/>
    <n v="0.53447068695517397"/>
    <n v="561.303"/>
    <n v="6900547"/>
    <x v="2"/>
    <s v="décharge"/>
    <x v="1"/>
    <s v="CONGO"/>
    <s v="ɣ"/>
  </r>
  <r>
    <d v="2018-09-16T00:00:00"/>
    <s v="Taxi Moto marché - quartier Bomi pour prospection"/>
    <x v="0"/>
    <x v="2"/>
    <m/>
    <n v="300"/>
    <n v="0.53447068695517397"/>
    <n v="561.303"/>
    <n v="6900247"/>
    <x v="2"/>
    <s v="décharge"/>
    <x v="1"/>
    <s v="CONGO"/>
    <s v="ɣ"/>
  </r>
  <r>
    <d v="2018-09-16T00:00:00"/>
    <s v="Taxi Moto quartier Bomi - gare routière pour prospection"/>
    <x v="0"/>
    <x v="2"/>
    <m/>
    <n v="300"/>
    <n v="0.53447068695517397"/>
    <n v="561.303"/>
    <n v="6899947"/>
    <x v="2"/>
    <s v="décharge"/>
    <x v="1"/>
    <s v="CONGO"/>
    <s v="ɣ"/>
  </r>
  <r>
    <d v="2018-09-16T00:00:00"/>
    <s v="Taxi Moto gare routière - av de l'or pour prospection"/>
    <x v="0"/>
    <x v="2"/>
    <m/>
    <n v="300"/>
    <n v="0.53447068695517397"/>
    <n v="561.303"/>
    <n v="6899647"/>
    <x v="2"/>
    <s v="décharge"/>
    <x v="1"/>
    <s v="CONGO"/>
    <s v="ɣ"/>
  </r>
  <r>
    <d v="2018-09-16T00:00:00"/>
    <s v="Taxi Moto avenue de l'or - Quartier Makoulou pour une rencontre avec cible"/>
    <x v="0"/>
    <x v="2"/>
    <m/>
    <n v="300"/>
    <n v="0.53447068695517397"/>
    <n v="561.303"/>
    <n v="6899347"/>
    <x v="2"/>
    <s v="décharge"/>
    <x v="1"/>
    <s v="CONGO"/>
    <s v="ɣ"/>
  </r>
  <r>
    <d v="2018-09-16T00:00:00"/>
    <s v="Achat boisson lors de la rencontre avec les cibles"/>
    <x v="2"/>
    <x v="2"/>
    <m/>
    <n v="3600"/>
    <n v="6.4136482434620872"/>
    <n v="561.303"/>
    <n v="6895747"/>
    <x v="2"/>
    <s v="décharge"/>
    <x v="1"/>
    <s v="CONGO"/>
    <s v="ɣ"/>
  </r>
  <r>
    <d v="2018-09-16T00:00:00"/>
    <s v="Taxi Moto quartier Makoulou - hôtel"/>
    <x v="0"/>
    <x v="2"/>
    <m/>
    <n v="300"/>
    <n v="0.53447068695517397"/>
    <n v="561.303"/>
    <n v="6895447"/>
    <x v="2"/>
    <s v="décharge"/>
    <x v="1"/>
    <s v="CONGO"/>
    <s v="ɣ"/>
  </r>
  <r>
    <d v="2018-09-17T00:00:00"/>
    <s v="Taxi Bureau-ONEMO"/>
    <x v="0"/>
    <x v="3"/>
    <m/>
    <n v="2000"/>
    <n v="3.5631379130344931"/>
    <n v="561.303"/>
    <n v="6893447"/>
    <x v="4"/>
    <s v="décharge"/>
    <x v="0"/>
    <s v="CONGO"/>
    <s v="ɣ"/>
  </r>
  <r>
    <d v="2018-09-17T00:00:00"/>
    <s v="Taxi à BZV: bureau-agence western union du centre ville faire un transfert à I23C a Kishassa."/>
    <x v="0"/>
    <x v="0"/>
    <m/>
    <n v="1000"/>
    <n v="1.7815689565172466"/>
    <n v="561.303"/>
    <n v="6892447"/>
    <x v="15"/>
    <s v="Decharge"/>
    <x v="0"/>
    <s v="CONGO"/>
    <s v="ɣ"/>
  </r>
  <r>
    <d v="2018-09-17T00:00:00"/>
    <s v="Taxi à BZV: agence western union-bureau pour complement des frais de transfert à I23C."/>
    <x v="0"/>
    <x v="0"/>
    <m/>
    <n v="1000"/>
    <n v="1.7815689565172466"/>
    <n v="561.303"/>
    <n v="6891447"/>
    <x v="15"/>
    <s v="Decharge"/>
    <x v="0"/>
    <s v="CONGO"/>
    <s v="ɣ"/>
  </r>
  <r>
    <d v="2018-09-17T00:00:00"/>
    <s v="Taxi à BZV: bureau-agence western union centre ville pour finaliser le transfert à I23C."/>
    <x v="0"/>
    <x v="0"/>
    <m/>
    <n v="1000"/>
    <n v="1.7815689565172466"/>
    <n v="561.303"/>
    <n v="6890447"/>
    <x v="15"/>
    <s v="Decharge"/>
    <x v="0"/>
    <s v="CONGO"/>
    <s v="ɣ"/>
  </r>
  <r>
    <d v="2018-09-17T00:00:00"/>
    <s v="Frais de transfert à i23c/KINSHASA"/>
    <x v="3"/>
    <x v="4"/>
    <m/>
    <n v="27280"/>
    <n v="48.601201133790482"/>
    <n v="561.303"/>
    <n v="6863167"/>
    <x v="15"/>
    <s v="WU"/>
    <x v="0"/>
    <s v="CONGO"/>
    <s v="o"/>
  </r>
  <r>
    <d v="2018-09-17T00:00:00"/>
    <s v="Taxi à BZV: agence western union-bureau."/>
    <x v="0"/>
    <x v="0"/>
    <m/>
    <n v="1000"/>
    <n v="1.7815689565172466"/>
    <n v="561.303"/>
    <n v="6862167"/>
    <x v="15"/>
    <s v="Decharge"/>
    <x v="0"/>
    <s v="CONGO"/>
    <s v="ɣ"/>
  </r>
  <r>
    <d v="2018-09-17T00:00:00"/>
    <s v="Taxi hôtel-victoire-Lingwala (rencontre avec les cibles)"/>
    <x v="0"/>
    <x v="2"/>
    <m/>
    <n v="2000"/>
    <n v="3.5631379130344931"/>
    <n v="561.303"/>
    <n v="6860167"/>
    <x v="1"/>
    <s v="Décharge"/>
    <x v="1"/>
    <s v="CONGO"/>
    <s v="ɣ"/>
  </r>
  <r>
    <d v="2018-09-17T00:00:00"/>
    <s v="Taxi Lingwala-Batetela-Gare central (rencontre avec une cible)"/>
    <x v="0"/>
    <x v="2"/>
    <m/>
    <n v="2000"/>
    <n v="3.5631379130344931"/>
    <n v="561.303"/>
    <n v="6858167"/>
    <x v="1"/>
    <s v="Décharge"/>
    <x v="1"/>
    <s v="CONGO"/>
    <s v="ɣ"/>
  </r>
  <r>
    <d v="2018-09-17T00:00:00"/>
    <s v="Taxi Gare centrale-Lemba-marché Royal (descente sur terrain avec la cible)"/>
    <x v="0"/>
    <x v="2"/>
    <m/>
    <n v="3500"/>
    <n v="6.2354913478103624"/>
    <n v="561.303"/>
    <n v="6854667"/>
    <x v="1"/>
    <s v="Décharge"/>
    <x v="1"/>
    <s v="CONGO"/>
    <s v="ɣ"/>
  </r>
  <r>
    <d v="2018-09-17T00:00:00"/>
    <s v="Taxi marché Royal-Chez Guy-Marché Royal (voir les produits)"/>
    <x v="0"/>
    <x v="2"/>
    <m/>
    <n v="2500"/>
    <n v="4.4539223912931165"/>
    <n v="561.303"/>
    <n v="6852167"/>
    <x v="1"/>
    <s v="Décharge"/>
    <x v="1"/>
    <s v="CONGO"/>
    <s v="ɣ"/>
  </r>
  <r>
    <d v="2018-09-17T00:00:00"/>
    <s v="Achat bierre (rencontre avec les cibles)"/>
    <x v="2"/>
    <x v="2"/>
    <m/>
    <n v="5000"/>
    <n v="8.907844782586233"/>
    <n v="561.303"/>
    <n v="6847167"/>
    <x v="1"/>
    <s v="Décharge"/>
    <x v="1"/>
    <s v="CONGO"/>
    <s v="ɣ"/>
  </r>
  <r>
    <d v="2018-09-17T00:00:00"/>
    <s v="Taxi Royal-Gambela-Grand marché (voir les cibles)"/>
    <x v="0"/>
    <x v="2"/>
    <m/>
    <n v="2000"/>
    <n v="3.5631379130344931"/>
    <n v="561.303"/>
    <n v="6845167"/>
    <x v="1"/>
    <s v="Décharge"/>
    <x v="1"/>
    <s v="CONGO"/>
    <s v="ɣ"/>
  </r>
  <r>
    <d v="2018-09-17T00:00:00"/>
    <s v="Taxi grand marché-Victoire-Masina (rencontrer les cibles)"/>
    <x v="0"/>
    <x v="2"/>
    <m/>
    <n v="2500"/>
    <n v="4.4539223912931165"/>
    <n v="561.303"/>
    <n v="6842667"/>
    <x v="1"/>
    <s v="Décharge"/>
    <x v="1"/>
    <s v="CONGO"/>
    <s v="ɣ"/>
  </r>
  <r>
    <d v="2018-09-17T00:00:00"/>
    <s v="Achat boisson et transport (rencontre avec les 2 cibles)"/>
    <x v="2"/>
    <x v="2"/>
    <m/>
    <n v="4000"/>
    <n v="7.1262758260689862"/>
    <n v="561.303"/>
    <n v="6838667"/>
    <x v="1"/>
    <s v="Décharge"/>
    <x v="1"/>
    <s v="CONGO"/>
    <s v="ɣ"/>
  </r>
  <r>
    <d v="2018-09-17T00:00:00"/>
    <s v="Taxi Masina-Limeté-Victoire-Magasin (retour à l'hôtel)"/>
    <x v="0"/>
    <x v="2"/>
    <m/>
    <n v="3000"/>
    <n v="5.3447068695517395"/>
    <n v="561.303"/>
    <n v="6835667"/>
    <x v="1"/>
    <s v="Décharge"/>
    <x v="1"/>
    <s v="CONGO"/>
    <s v="ɣ"/>
  </r>
  <r>
    <d v="2018-09-17T00:00:00"/>
    <s v="Achat crédit téléphonique (crédit appels &amp; sms)"/>
    <x v="8"/>
    <x v="4"/>
    <m/>
    <n v="2000"/>
    <n v="3.5631379130344931"/>
    <n v="561.303"/>
    <n v="6833667"/>
    <x v="1"/>
    <s v="Décharge"/>
    <x v="0"/>
    <s v="CONGO"/>
    <s v="ɣ"/>
  </r>
  <r>
    <d v="2018-09-17T00:00:00"/>
    <s v="Taxi domicile -bureau"/>
    <x v="0"/>
    <x v="2"/>
    <m/>
    <n v="1000"/>
    <n v="1.7815689565172466"/>
    <n v="561.303"/>
    <n v="6832667"/>
    <x v="14"/>
    <s v="Decharge"/>
    <x v="1"/>
    <s v="CONGO"/>
    <s v="ɣ"/>
  </r>
  <r>
    <d v="2018-09-17T00:00:00"/>
    <s v="Food allowance pendant la pause"/>
    <x v="1"/>
    <x v="2"/>
    <m/>
    <n v="1000"/>
    <n v="1.7815689565172466"/>
    <n v="561.303"/>
    <n v="6831667"/>
    <x v="14"/>
    <s v="Decharge"/>
    <x v="1"/>
    <s v="CONGO"/>
    <s v="ɣ"/>
  </r>
  <r>
    <d v="2018-09-17T00:00:00"/>
    <s v="Taxi bureau-domicile"/>
    <x v="0"/>
    <x v="2"/>
    <m/>
    <n v="1000"/>
    <n v="1.7815689565172466"/>
    <n v="561.303"/>
    <n v="6830667"/>
    <x v="14"/>
    <s v="Decharge"/>
    <x v="1"/>
    <s v="CONGO"/>
    <s v="ɣ"/>
  </r>
  <r>
    <d v="2018-09-17T00:00:00"/>
    <s v="Taxi domicile-bureau"/>
    <x v="0"/>
    <x v="0"/>
    <m/>
    <n v="1000"/>
    <n v="1.7815689565172466"/>
    <n v="561.303"/>
    <n v="6829667"/>
    <x v="6"/>
    <s v="Décharge"/>
    <x v="0"/>
    <s v="CONGO"/>
    <s v="ɣ"/>
  </r>
  <r>
    <d v="2018-09-17T00:00:00"/>
    <s v="Taxi bureau-domicile"/>
    <x v="0"/>
    <x v="0"/>
    <m/>
    <n v="1000"/>
    <n v="1.7815689565172466"/>
    <n v="561.303"/>
    <n v="6828667"/>
    <x v="6"/>
    <s v="Décharge"/>
    <x v="0"/>
    <s v="CONGO"/>
    <s v="ɣ"/>
  </r>
  <r>
    <d v="2018-09-17T00:00:00"/>
    <s v="Taxi Résidence PALF de pointe noire-Direction departementale de l'économie forestière"/>
    <x v="0"/>
    <x v="0"/>
    <m/>
    <n v="1000"/>
    <n v="1.7815689565172466"/>
    <n v="561.303"/>
    <n v="6827667"/>
    <x v="7"/>
    <s v="Décharge"/>
    <x v="0"/>
    <s v="CONGO"/>
    <s v="ɣ"/>
  </r>
  <r>
    <d v="2018-09-17T00:00:00"/>
    <s v="Taxi Economie forestière-Cour d'Appel de pointe noire"/>
    <x v="0"/>
    <x v="0"/>
    <m/>
    <n v="1000"/>
    <n v="1.7815689565172466"/>
    <n v="561.303"/>
    <n v="6826667"/>
    <x v="7"/>
    <s v="Décharge"/>
    <x v="0"/>
    <s v="CONGO"/>
    <s v="ɣ"/>
  </r>
  <r>
    <d v="2018-09-17T00:00:00"/>
    <s v="Taxi Cour d'Appel-Economie forestière"/>
    <x v="0"/>
    <x v="0"/>
    <m/>
    <n v="1000"/>
    <n v="1.7815689565172466"/>
    <n v="561.303"/>
    <n v="6825667"/>
    <x v="7"/>
    <s v="Décharge"/>
    <x v="0"/>
    <s v="CONGO"/>
    <s v="ɣ"/>
  </r>
  <r>
    <d v="2018-09-17T00:00:00"/>
    <s v="Taxi Economie forestière- Résidence PALF PNR"/>
    <x v="0"/>
    <x v="0"/>
    <m/>
    <n v="1000"/>
    <n v="1.7815689565172466"/>
    <n v="561.303"/>
    <n v="6824667"/>
    <x v="7"/>
    <s v="Décharge"/>
    <x v="0"/>
    <s v="CONGO"/>
    <s v="ɣ"/>
  </r>
  <r>
    <d v="2018-09-17T00:00:00"/>
    <s v="Frais de visites des appartements à l'agence immobilière Walid"/>
    <x v="4"/>
    <x v="4"/>
    <m/>
    <n v="5000"/>
    <n v="8.907844782586233"/>
    <n v="561.303"/>
    <n v="6819667"/>
    <x v="7"/>
    <n v="358"/>
    <x v="0"/>
    <s v="CONGO"/>
    <s v="o"/>
  </r>
  <r>
    <d v="2018-09-17T00:00:00"/>
    <s v="Taxi domicile-bureau"/>
    <x v="0"/>
    <x v="0"/>
    <m/>
    <n v="1000"/>
    <n v="1.7815689565172466"/>
    <n v="561.303"/>
    <n v="6818667"/>
    <x v="8"/>
    <s v="Décharge"/>
    <x v="0"/>
    <s v="CONGO"/>
    <s v="ɣ"/>
  </r>
  <r>
    <d v="2018-09-17T00:00:00"/>
    <s v="Frais de transfert à Mavy/PNR"/>
    <x v="3"/>
    <x v="4"/>
    <m/>
    <n v="3000"/>
    <n v="5.3447068695517395"/>
    <n v="561.303"/>
    <n v="6815667"/>
    <x v="8"/>
    <s v="29/GCF"/>
    <x v="0"/>
    <s v="CONGO"/>
    <s v="o"/>
  </r>
  <r>
    <d v="2018-09-17T00:00:00"/>
    <s v="Taxi bureau-ambassade de la RDC"/>
    <x v="0"/>
    <x v="0"/>
    <m/>
    <n v="1000"/>
    <n v="1.7815689565172466"/>
    <n v="561.303"/>
    <n v="6814667"/>
    <x v="8"/>
    <s v="Décharge"/>
    <x v="0"/>
    <s v="CONGO"/>
    <s v="ɣ"/>
  </r>
  <r>
    <d v="2018-09-17T00:00:00"/>
    <s v="Taxi ambassade de la RDC-ambassade de la RCA"/>
    <x v="0"/>
    <x v="0"/>
    <m/>
    <n v="1000"/>
    <n v="1.7815689565172466"/>
    <n v="561.303"/>
    <n v="6813667"/>
    <x v="8"/>
    <s v="Décharge"/>
    <x v="0"/>
    <s v="CONGO"/>
    <s v="ɣ"/>
  </r>
  <r>
    <d v="2018-09-17T00:00:00"/>
    <s v="Taxi ambassade de la RCA-bureau"/>
    <x v="0"/>
    <x v="0"/>
    <m/>
    <n v="1000"/>
    <n v="1.7815689565172466"/>
    <n v="561.303"/>
    <n v="6812667"/>
    <x v="8"/>
    <s v="Décharge"/>
    <x v="0"/>
    <s v="CONGO"/>
    <s v="ɣ"/>
  </r>
  <r>
    <d v="2018-09-17T00:00:00"/>
    <s v="Taxi bureau-domicile"/>
    <x v="0"/>
    <x v="0"/>
    <m/>
    <n v="1000"/>
    <n v="1.7815689565172466"/>
    <n v="561.303"/>
    <n v="6811667"/>
    <x v="8"/>
    <s v="Décharge"/>
    <x v="0"/>
    <s v="CONGO"/>
    <s v="ɣ"/>
  </r>
  <r>
    <d v="2018-09-17T00:00:00"/>
    <s v="Taxi Moto hôtel - marché de kéllé pour investigations"/>
    <x v="0"/>
    <x v="2"/>
    <m/>
    <n v="300"/>
    <n v="0.53447068695517397"/>
    <n v="561.303"/>
    <n v="6811367"/>
    <x v="2"/>
    <s v="décharge"/>
    <x v="1"/>
    <s v="CONGO"/>
    <s v="ɣ"/>
  </r>
  <r>
    <d v="2018-09-17T00:00:00"/>
    <s v="Taxi Moto marché de kéllé - rivière de kéllé pour investigations"/>
    <x v="0"/>
    <x v="2"/>
    <m/>
    <n v="300"/>
    <n v="0.53447068695517397"/>
    <n v="561.303"/>
    <n v="6811067"/>
    <x v="2"/>
    <s v="décharge"/>
    <x v="1"/>
    <s v="CONGO"/>
    <s v="ɣ"/>
  </r>
  <r>
    <d v="2018-09-17T00:00:00"/>
    <s v="Taxi Moto rivière de kéllé - école primaire d'Essengue pour investigation"/>
    <x v="0"/>
    <x v="2"/>
    <m/>
    <n v="300"/>
    <n v="0.53447068695517397"/>
    <n v="561.303"/>
    <n v="6810767"/>
    <x v="2"/>
    <s v="décharge"/>
    <x v="1"/>
    <s v="CONGO"/>
    <s v="ɣ"/>
  </r>
  <r>
    <d v="2018-09-17T00:00:00"/>
    <s v="Taxi Moto école primaire Essengue - quartier Eleli pour la rencontre avec une cible"/>
    <x v="0"/>
    <x v="2"/>
    <m/>
    <n v="300"/>
    <n v="0.53447068695517397"/>
    <n v="561.303"/>
    <n v="6810467"/>
    <x v="2"/>
    <s v="décharge"/>
    <x v="1"/>
    <s v="CONGO"/>
    <s v="ɣ"/>
  </r>
  <r>
    <d v="2018-09-17T00:00:00"/>
    <s v="Achat boisson lors de la rencontre avec la cible"/>
    <x v="2"/>
    <x v="2"/>
    <m/>
    <n v="2800"/>
    <n v="4.9883930782482899"/>
    <n v="561.303"/>
    <n v="6807667"/>
    <x v="2"/>
    <s v="décharge"/>
    <x v="1"/>
    <s v="CONGO"/>
    <s v="ɣ"/>
  </r>
  <r>
    <d v="2018-09-17T00:00:00"/>
    <s v="Taxi Moto Quartier Eleli - quartier Lembile pour aller chez la cible"/>
    <x v="0"/>
    <x v="2"/>
    <m/>
    <n v="300"/>
    <n v="0.53447068695517397"/>
    <n v="561.303"/>
    <n v="6807367"/>
    <x v="2"/>
    <s v="décharge"/>
    <x v="1"/>
    <s v="CONGO"/>
    <s v="ɣ"/>
  </r>
  <r>
    <d v="2018-09-17T00:00:00"/>
    <s v="Achat boisson lors du rendez-vous avec la cible"/>
    <x v="2"/>
    <x v="2"/>
    <m/>
    <n v="2500"/>
    <n v="4.4539223912931165"/>
    <n v="561.303"/>
    <n v="6804867"/>
    <x v="2"/>
    <s v="décharge"/>
    <x v="1"/>
    <s v="CONGO"/>
    <s v="ɣ"/>
  </r>
  <r>
    <d v="2018-09-17T00:00:00"/>
    <s v="Taxi Moto Quartier Lembile - av. Ngambie pour prospection"/>
    <x v="0"/>
    <x v="2"/>
    <m/>
    <n v="300"/>
    <n v="0.53447068695517397"/>
    <n v="561.303"/>
    <n v="6804567"/>
    <x v="2"/>
    <s v="décharge"/>
    <x v="1"/>
    <s v="CONGO"/>
    <s v="ɣ"/>
  </r>
  <r>
    <d v="2018-09-17T00:00:00"/>
    <s v="Taxi Moto av. Ngambie - Ocean du nord pour achat billet kéllé-Makoua"/>
    <x v="0"/>
    <x v="2"/>
    <m/>
    <n v="300"/>
    <n v="0.53447068695517397"/>
    <n v="561.303"/>
    <n v="6804267"/>
    <x v="2"/>
    <s v="décharge"/>
    <x v="1"/>
    <s v="CONGO"/>
    <s v="ɣ"/>
  </r>
  <r>
    <d v="2018-09-17T00:00:00"/>
    <s v="Achat du billet ocean du nord kéllé-Makoua"/>
    <x v="0"/>
    <x v="2"/>
    <m/>
    <n v="7000"/>
    <n v="12.470982695620725"/>
    <n v="561.303"/>
    <n v="6797267"/>
    <x v="2"/>
    <s v="décharge"/>
    <x v="1"/>
    <s v="CONGO"/>
    <s v="ɣ"/>
  </r>
  <r>
    <d v="2018-09-17T00:00:00"/>
    <s v="Taxi Moto Océan du nord - hôtel"/>
    <x v="0"/>
    <x v="2"/>
    <m/>
    <n v="300"/>
    <n v="0.53447068695517397"/>
    <n v="561.303"/>
    <n v="6796967"/>
    <x v="2"/>
    <s v="décharge"/>
    <x v="1"/>
    <s v="CONGO"/>
    <s v="ɣ"/>
  </r>
  <r>
    <d v="2018-09-18T00:00:00"/>
    <s v="Taxi à BZV: bureau-DGST pour l'etablissement du certificat d'hebergement de Mr  Luc Mathot (EAGLE)."/>
    <x v="0"/>
    <x v="0"/>
    <m/>
    <n v="1000"/>
    <n v="1.7815689565172466"/>
    <n v="561.303"/>
    <n v="6795967"/>
    <x v="15"/>
    <s v="Decharge"/>
    <x v="0"/>
    <s v="CONGO"/>
    <s v="ɣ"/>
  </r>
  <r>
    <d v="2018-09-18T00:00:00"/>
    <s v="Taxi à BZV: DGST-DDST à Mpila pour l'etablissement du certificat d'hebergement de Mr Luc Mathot (EAGLE)."/>
    <x v="0"/>
    <x v="0"/>
    <m/>
    <n v="1000"/>
    <n v="1.7815689565172466"/>
    <n v="561.303"/>
    <n v="6794967"/>
    <x v="15"/>
    <s v="Decharge"/>
    <x v="0"/>
    <s v="CONGO"/>
    <s v="ɣ"/>
  </r>
  <r>
    <d v="2018-09-18T00:00:00"/>
    <s v="Frais de l'établissement du Certificat d'hebergement de Mr Luc Mathot (EAGLE)."/>
    <x v="14"/>
    <x v="4"/>
    <m/>
    <n v="30000"/>
    <n v="53.447068695517395"/>
    <n v="561.303"/>
    <n v="6764967"/>
    <x v="15"/>
    <n v="32"/>
    <x v="0"/>
    <s v="CONGO"/>
    <s v="o"/>
  </r>
  <r>
    <d v="2018-09-18T00:00:00"/>
    <s v="Taxi à BZV: DDST-Bureau"/>
    <x v="0"/>
    <x v="0"/>
    <m/>
    <n v="1000"/>
    <n v="1.7815689565172466"/>
    <n v="561.303"/>
    <n v="6763967"/>
    <x v="15"/>
    <s v="Decharge"/>
    <x v="0"/>
    <s v="CONGO"/>
    <s v="ɣ"/>
  </r>
  <r>
    <d v="2018-09-18T00:00:00"/>
    <s v="Taxi à BZV: bureau-DDST pour le retrait du certificat d'hebergement de Mr Luc Mathot."/>
    <x v="0"/>
    <x v="0"/>
    <m/>
    <n v="1000"/>
    <n v="1.7815689565172466"/>
    <n v="561.303"/>
    <n v="6762967"/>
    <x v="15"/>
    <s v="Decharge"/>
    <x v="0"/>
    <s v="CONGO"/>
    <s v="ɣ"/>
  </r>
  <r>
    <d v="2018-09-18T00:00:00"/>
    <s v="Taxi à BZV: DDST-DGST pour renseignement au sujet de la durée d'un sejour au dela de six mois."/>
    <x v="0"/>
    <x v="0"/>
    <m/>
    <n v="1000"/>
    <n v="1.7815689565172466"/>
    <n v="561.303"/>
    <n v="6761967"/>
    <x v="15"/>
    <s v="Decharge"/>
    <x v="0"/>
    <s v="CONGO"/>
    <s v="ɣ"/>
  </r>
  <r>
    <d v="2018-09-18T00:00:00"/>
    <s v="Taxi à BZV: DGST-DDST à Mpila pour les renseignements des pieces à fournir pour un titre de resident."/>
    <x v="0"/>
    <x v="0"/>
    <m/>
    <n v="1000"/>
    <n v="1.7815689565172466"/>
    <n v="561.303"/>
    <n v="6760967"/>
    <x v="15"/>
    <s v="Decharge"/>
    <x v="0"/>
    <s v="CONGO"/>
    <s v="ɣ"/>
  </r>
  <r>
    <d v="2018-09-18T00:00:00"/>
    <s v="Taxi à BZV: DDST après les renseignements-Bureau"/>
    <x v="0"/>
    <x v="0"/>
    <m/>
    <n v="1000"/>
    <n v="1.7815689565172466"/>
    <n v="561.303"/>
    <n v="6759967"/>
    <x v="15"/>
    <s v="Decharge"/>
    <x v="0"/>
    <s v="CONGO"/>
    <s v="ɣ"/>
  </r>
  <r>
    <d v="2018-09-18T00:00:00"/>
    <s v="Frais de transfert à IT87/MAKOUA"/>
    <x v="3"/>
    <x v="4"/>
    <m/>
    <n v="4000"/>
    <n v="7.1262758260689862"/>
    <n v="561.303"/>
    <n v="6755967"/>
    <x v="11"/>
    <s v="66/GCF"/>
    <x v="0"/>
    <s v="CONGO"/>
    <s v="o"/>
  </r>
  <r>
    <d v="2018-09-18T00:00:00"/>
    <s v="Taxi hôtel-Royal-Gambela (voir les cibles)"/>
    <x v="0"/>
    <x v="2"/>
    <m/>
    <n v="2000"/>
    <n v="3.5631379130344931"/>
    <n v="561.303"/>
    <n v="6753967"/>
    <x v="1"/>
    <s v="Décharge"/>
    <x v="1"/>
    <s v="CONGO"/>
    <s v="ɣ"/>
  </r>
  <r>
    <d v="2018-09-18T00:00:00"/>
    <s v="Taxi Gambela-Yolo-Masina (investigation sur terrain et recupération du transfert)"/>
    <x v="0"/>
    <x v="2"/>
    <m/>
    <n v="3000"/>
    <n v="5.3447068695517395"/>
    <n v="561.303"/>
    <n v="6750967"/>
    <x v="1"/>
    <s v="Décharge"/>
    <x v="1"/>
    <s v="CONGO"/>
    <s v="ɣ"/>
  </r>
  <r>
    <d v="2018-09-18T00:00:00"/>
    <s v="Taxi Masina-Limeté-Bandal (rencontrer une cible au nom de JC)"/>
    <x v="0"/>
    <x v="2"/>
    <m/>
    <n v="2000"/>
    <n v="3.5631379130344931"/>
    <n v="561.303"/>
    <n v="6748967"/>
    <x v="1"/>
    <s v="Décharge"/>
    <x v="1"/>
    <s v="CONGO"/>
    <s v="ɣ"/>
  </r>
  <r>
    <d v="2018-09-18T00:00:00"/>
    <s v="Achat crédit téléphonique pour les appels"/>
    <x v="8"/>
    <x v="4"/>
    <m/>
    <n v="3000"/>
    <n v="5.3447068695517395"/>
    <n v="561.303"/>
    <n v="6745967"/>
    <x v="1"/>
    <s v="Décharge"/>
    <x v="0"/>
    <s v="CONGO"/>
    <s v="ɣ"/>
  </r>
  <r>
    <d v="2018-09-18T00:00:00"/>
    <s v="Taxi Bandal-Bikeko-Yolo (rencontrer 3 cibles)"/>
    <x v="0"/>
    <x v="2"/>
    <m/>
    <n v="2000"/>
    <n v="3.5631379130344931"/>
    <n v="561.303"/>
    <n v="6743967"/>
    <x v="1"/>
    <s v="Décharge"/>
    <x v="1"/>
    <s v="CONGO"/>
    <s v="ɣ"/>
  </r>
  <r>
    <d v="2018-09-18T00:00:00"/>
    <s v="Achat boisson pour les cibles"/>
    <x v="2"/>
    <x v="2"/>
    <m/>
    <n v="4600"/>
    <n v="8.195217199979334"/>
    <n v="561.303"/>
    <n v="6739367"/>
    <x v="1"/>
    <s v="Décharge"/>
    <x v="1"/>
    <s v="CONGO"/>
    <s v="ɣ"/>
  </r>
  <r>
    <d v="2018-09-18T00:00:00"/>
    <s v="Taxi Yolo-Victoire-Gare centrale (voir une cible)"/>
    <x v="0"/>
    <x v="2"/>
    <m/>
    <n v="2000"/>
    <n v="3.5631379130344931"/>
    <n v="561.303"/>
    <n v="6737367"/>
    <x v="1"/>
    <s v="Décharge"/>
    <x v="1"/>
    <s v="CONGO"/>
    <s v="ɣ"/>
  </r>
  <r>
    <d v="2018-09-18T00:00:00"/>
    <s v="Taxi gare centrale-Barumbu-24-Hôtel (investigation et retour à l'hôtel)"/>
    <x v="0"/>
    <x v="2"/>
    <m/>
    <n v="3000"/>
    <n v="5.3447068695517395"/>
    <n v="561.303"/>
    <n v="6734367"/>
    <x v="1"/>
    <s v="Décharge"/>
    <x v="1"/>
    <s v="CONGO"/>
    <s v="ɣ"/>
  </r>
  <r>
    <d v="2018-09-18T00:00:00"/>
    <s v="Taxi hôtel-UPN-Hôtel (rencontrer une cible)"/>
    <x v="0"/>
    <x v="2"/>
    <m/>
    <n v="2000"/>
    <n v="3.5631379130344931"/>
    <n v="561.303"/>
    <n v="6732367"/>
    <x v="1"/>
    <s v="Décharge"/>
    <x v="1"/>
    <s v="CONGO"/>
    <s v="ɣ"/>
  </r>
  <r>
    <d v="2018-09-18T00:00:00"/>
    <s v="Taxi domicile bureau"/>
    <x v="0"/>
    <x v="2"/>
    <m/>
    <n v="1000"/>
    <n v="1.7815689565172466"/>
    <n v="561.303"/>
    <n v="6731367"/>
    <x v="14"/>
    <s v="Decharge"/>
    <x v="1"/>
    <s v="CONGO"/>
    <s v="ɣ"/>
  </r>
  <r>
    <d v="2018-09-18T00:00:00"/>
    <s v="Taxi bureau-port pour identifier les porteurs et dechargeurs prendre leur contact pour une utulisation ultérieur"/>
    <x v="0"/>
    <x v="2"/>
    <m/>
    <n v="1000"/>
    <n v="1.7815689565172466"/>
    <n v="561.303"/>
    <n v="6730367"/>
    <x v="14"/>
    <s v="Decharge"/>
    <x v="1"/>
    <s v="CONGO"/>
    <s v="ɣ"/>
  </r>
  <r>
    <d v="2018-09-18T00:00:00"/>
    <s v="Taxi port-corniche:identifier les vendeurs de chiens et peroquet et prendre leur contact"/>
    <x v="0"/>
    <x v="2"/>
    <m/>
    <n v="1000"/>
    <n v="1.7815689565172466"/>
    <n v="561.303"/>
    <n v="6729367"/>
    <x v="14"/>
    <s v="Decharge"/>
    <x v="1"/>
    <s v="CONGO"/>
    <s v="ɣ"/>
  </r>
  <r>
    <d v="2018-09-18T00:00:00"/>
    <s v="Taxi corniche-lycée thomas sankara pour identification les tradi praticiens tout en leur proposant l'achat de la peau de panthère"/>
    <x v="0"/>
    <x v="2"/>
    <m/>
    <n v="1000"/>
    <n v="1.7815689565172466"/>
    <n v="561.303"/>
    <n v="6728367"/>
    <x v="14"/>
    <s v="Decharge"/>
    <x v="1"/>
    <s v="CONGO"/>
    <s v="ɣ"/>
  </r>
  <r>
    <d v="2018-09-18T00:00:00"/>
    <s v="Taxi lycée-mikalou voir un contact qui m'avait appelé pour discuter a propos de la peau de panthère"/>
    <x v="0"/>
    <x v="2"/>
    <m/>
    <n v="1000"/>
    <n v="1.7815689565172466"/>
    <n v="561.303"/>
    <n v="6727367"/>
    <x v="14"/>
    <s v="Decharge"/>
    <x v="1"/>
    <s v="CONGO"/>
    <s v="ɣ"/>
  </r>
  <r>
    <d v="2018-09-18T00:00:00"/>
    <s v="Taxi mikalou-bureau"/>
    <x v="0"/>
    <x v="2"/>
    <m/>
    <n v="1000"/>
    <n v="1.7815689565172466"/>
    <n v="561.303"/>
    <n v="6726367"/>
    <x v="14"/>
    <s v="Decharge"/>
    <x v="1"/>
    <s v="CONGO"/>
    <s v="ɣ"/>
  </r>
  <r>
    <d v="2018-09-18T00:00:00"/>
    <s v="Food allowance pendant la pause"/>
    <x v="1"/>
    <x v="2"/>
    <m/>
    <n v="1000"/>
    <n v="1.7815689565172466"/>
    <n v="561.303"/>
    <n v="6725367"/>
    <x v="14"/>
    <s v="Decharge"/>
    <x v="1"/>
    <s v="CONGO"/>
    <s v="ɣ"/>
  </r>
  <r>
    <d v="2018-09-18T00:00:00"/>
    <s v="Taxi bureau-domicile"/>
    <x v="0"/>
    <x v="2"/>
    <m/>
    <n v="1000"/>
    <n v="1.7815689565172466"/>
    <n v="561.303"/>
    <n v="6724367"/>
    <x v="14"/>
    <s v="Decharge"/>
    <x v="1"/>
    <s v="CONGO"/>
    <s v="ɣ"/>
  </r>
  <r>
    <d v="2018-09-18T00:00:00"/>
    <s v="Taxi domicile-bureau"/>
    <x v="0"/>
    <x v="0"/>
    <m/>
    <n v="1000"/>
    <n v="1.7815689565172466"/>
    <n v="561.303"/>
    <n v="6723367"/>
    <x v="6"/>
    <s v="Décharge"/>
    <x v="0"/>
    <s v="CONGO"/>
    <s v="ɣ"/>
  </r>
  <r>
    <d v="2018-09-18T00:00:00"/>
    <s v="Taxi bureau-agence ocean du nord pour achat des billets"/>
    <x v="0"/>
    <x v="0"/>
    <m/>
    <n v="1000"/>
    <n v="1.7815689565172466"/>
    <n v="561.303"/>
    <n v="6722367"/>
    <x v="6"/>
    <s v="Décharge"/>
    <x v="0"/>
    <s v="CONGO"/>
    <s v="ɣ"/>
  </r>
  <r>
    <d v="2018-09-18T00:00:00"/>
    <s v="Taxi agence ocean du nord-bureau"/>
    <x v="0"/>
    <x v="0"/>
    <m/>
    <n v="1000"/>
    <n v="1.7815689565172466"/>
    <n v="561.303"/>
    <n v="6721367"/>
    <x v="6"/>
    <s v="Décharge"/>
    <x v="0"/>
    <s v="CONGO"/>
    <s v="ɣ"/>
  </r>
  <r>
    <d v="2018-09-18T00:00:00"/>
    <s v="Achat Billet Océan du Nord BZV-DOLISIE pour Maitre MALONGA MBOKO Audrey"/>
    <x v="11"/>
    <x v="0"/>
    <m/>
    <n v="10000"/>
    <n v="17.815689565172466"/>
    <n v="561.303"/>
    <n v="6711367"/>
    <x v="6"/>
    <s v="OUI"/>
    <x v="0"/>
    <s v="CONGO"/>
    <s v="n"/>
  </r>
  <r>
    <d v="2018-09-18T00:00:00"/>
    <s v="Taxi bureau-domicile"/>
    <x v="0"/>
    <x v="0"/>
    <m/>
    <n v="1000"/>
    <n v="1.7815689565172466"/>
    <n v="561.303"/>
    <n v="6710367"/>
    <x v="6"/>
    <s v="Décharge"/>
    <x v="0"/>
    <s v="CONGO"/>
    <s v="ɣ"/>
  </r>
  <r>
    <d v="2018-09-18T00:00:00"/>
    <s v="Taxi àPNR:Résidence palf-Economie forestière"/>
    <x v="0"/>
    <x v="0"/>
    <m/>
    <n v="1000"/>
    <n v="1.7815689565172466"/>
    <n v="561.303"/>
    <n v="6709367"/>
    <x v="7"/>
    <s v="Décharge"/>
    <x v="0"/>
    <s v="CONGO"/>
    <s v="ɣ"/>
  </r>
  <r>
    <d v="2018-09-18T00:00:00"/>
    <s v="Taxi Economie forestière-Cour d'Appel de pointe noire"/>
    <x v="0"/>
    <x v="0"/>
    <m/>
    <n v="1000"/>
    <n v="1.7815689565172466"/>
    <n v="561.303"/>
    <n v="6708367"/>
    <x v="7"/>
    <s v="Décharge"/>
    <x v="0"/>
    <s v="CONGO"/>
    <s v="ɣ"/>
  </r>
  <r>
    <d v="2018-09-18T00:00:00"/>
    <s v="Taxi Cour d'Appel-Economie forestière"/>
    <x v="0"/>
    <x v="0"/>
    <m/>
    <n v="1000"/>
    <n v="1.7815689565172466"/>
    <n v="561.303"/>
    <n v="6707367"/>
    <x v="7"/>
    <s v="Décharge"/>
    <x v="0"/>
    <s v="CONGO"/>
    <s v="ɣ"/>
  </r>
  <r>
    <d v="2018-09-18T00:00:00"/>
    <s v="Taxi Economie forestière-Agence océan du nord"/>
    <x v="0"/>
    <x v="0"/>
    <m/>
    <n v="1000"/>
    <n v="1.7815689565172466"/>
    <n v="561.303"/>
    <n v="6706367"/>
    <x v="7"/>
    <s v="Décharge"/>
    <x v="0"/>
    <s v="CONGO"/>
    <s v="ɣ"/>
  </r>
  <r>
    <d v="2018-09-18T00:00:00"/>
    <s v="Taxi agence océan du nord-aeroport pour rétirer les recus des billets d'avion"/>
    <x v="0"/>
    <x v="0"/>
    <m/>
    <n v="1000"/>
    <n v="1.7815689565172466"/>
    <n v="561.303"/>
    <n v="6705367"/>
    <x v="7"/>
    <s v="Décharge"/>
    <x v="0"/>
    <s v="CONGO"/>
    <s v="ɣ"/>
  </r>
  <r>
    <d v="2018-09-18T00:00:00"/>
    <s v="Taxi aeroport-résidence PALF pointe noire"/>
    <x v="0"/>
    <x v="0"/>
    <m/>
    <n v="1000"/>
    <n v="1.7815689565172466"/>
    <n v="561.303"/>
    <n v="6704367"/>
    <x v="7"/>
    <s v="Décharge"/>
    <x v="0"/>
    <s v="CONGO"/>
    <s v="ɣ"/>
  </r>
  <r>
    <d v="2018-09-18T00:00:00"/>
    <s v="Food Allowance mission pointe noire du 14  au 18 septembre 2018"/>
    <x v="9"/>
    <x v="0"/>
    <m/>
    <n v="50000"/>
    <n v="89.078447825862327"/>
    <n v="561.303"/>
    <n v="6654367"/>
    <x v="7"/>
    <s v="Décharge"/>
    <x v="0"/>
    <s v="CONGO"/>
    <s v="ɣ"/>
  </r>
  <r>
    <d v="2018-09-18T00:00:00"/>
    <s v="Taxi domicile-bureau"/>
    <x v="0"/>
    <x v="0"/>
    <m/>
    <n v="1000"/>
    <n v="1.7815689565172466"/>
    <n v="561.303"/>
    <n v="6653367"/>
    <x v="8"/>
    <s v="Décharge"/>
    <x v="0"/>
    <s v="CONGO"/>
    <s v="ɣ"/>
  </r>
  <r>
    <d v="2018-09-18T00:00:00"/>
    <s v="Taxi bureau-domicile"/>
    <x v="0"/>
    <x v="0"/>
    <m/>
    <n v="1000"/>
    <n v="1.7815689565172466"/>
    <n v="561.303"/>
    <n v="6652367"/>
    <x v="8"/>
    <s v="Décharge"/>
    <x v="0"/>
    <s v="CONGO"/>
    <s v="ɣ"/>
  </r>
  <r>
    <d v="2018-09-18T00:00:00"/>
    <s v="Paiement frais d'hôtel 3 nuitées/ mission de kéllé du 15 au 18/09/18"/>
    <x v="9"/>
    <x v="2"/>
    <m/>
    <n v="45000"/>
    <n v="80.170603043276088"/>
    <n v="561.303"/>
    <n v="6607367"/>
    <x v="2"/>
    <s v="oui"/>
    <x v="1"/>
    <s v="CONGO"/>
    <s v="o"/>
  </r>
  <r>
    <d v="2018-09-18T00:00:00"/>
    <s v="Taxi Moto hôtel - océan du nord kéllé pour voyage sur Makoua"/>
    <x v="0"/>
    <x v="2"/>
    <m/>
    <n v="300"/>
    <n v="0.53447068695517397"/>
    <n v="561.303"/>
    <n v="6607067"/>
    <x v="2"/>
    <s v="décharge"/>
    <x v="1"/>
    <s v="CONGO"/>
    <s v="ɣ"/>
  </r>
  <r>
    <d v="2018-09-18T00:00:00"/>
    <s v="Achat billet Etoumbi-Makoua après avoir ratté le bus dû au conflit de contrôle avec la police"/>
    <x v="0"/>
    <x v="2"/>
    <m/>
    <n v="4000"/>
    <n v="7.1262758260689862"/>
    <n v="561.303"/>
    <n v="6603067"/>
    <x v="2"/>
    <s v="décharge"/>
    <x v="1"/>
    <s v="CONGO"/>
    <s v="ɣ"/>
  </r>
  <r>
    <d v="2018-09-18T00:00:00"/>
    <s v="Taxi Moto gendarmerie d'etoumbi-ocean du nord etoumbi-gare routière pour voyage sur Makoua"/>
    <x v="0"/>
    <x v="2"/>
    <m/>
    <n v="600"/>
    <n v="1.0689413739103479"/>
    <n v="561.303"/>
    <n v="6602467"/>
    <x v="2"/>
    <s v="décharge"/>
    <x v="1"/>
    <s v="CONGO"/>
    <s v="ɣ"/>
  </r>
  <r>
    <d v="2018-09-18T00:00:00"/>
    <s v="Taxi Moto océan du nord - hôtel /mission d'investigation"/>
    <x v="0"/>
    <x v="2"/>
    <m/>
    <n v="300"/>
    <n v="0.53447068695517397"/>
    <n v="561.303"/>
    <n v="6602167"/>
    <x v="2"/>
    <s v="décharge"/>
    <x v="1"/>
    <s v="CONGO"/>
    <s v="ɣ"/>
  </r>
  <r>
    <d v="2018-09-19T00:00:00"/>
    <s v="Achat billet océan du nord Makoua-BZV"/>
    <x v="0"/>
    <x v="2"/>
    <m/>
    <n v="12000"/>
    <n v="21.378827478206958"/>
    <n v="561.303"/>
    <n v="6590167"/>
    <x v="2"/>
    <s v="OUI"/>
    <x v="1"/>
    <s v="CONGO"/>
    <s v="o"/>
  </r>
  <r>
    <d v="2018-09-19T00:00:00"/>
    <s v="Taxi bureau-Cabinet de maître Malonga Audrey pour lui remettre le budget pour la mission sur Dolisie au sujet de l'affaire Siombo et Ndinga du 20 au 22 septembre 2018."/>
    <x v="0"/>
    <x v="0"/>
    <m/>
    <n v="1000"/>
    <n v="1.7815689565172466"/>
    <n v="561.303"/>
    <n v="6589167"/>
    <x v="15"/>
    <s v="Decharge"/>
    <x v="0"/>
    <s v="CONGO"/>
    <s v="ɣ"/>
  </r>
  <r>
    <d v="2018-09-19T00:00:00"/>
    <s v="Frais de mission pour Dolisie du 20 au 22 septembre /Maître Malonga Audrey."/>
    <x v="11"/>
    <x v="0"/>
    <m/>
    <n v="90500"/>
    <n v="161.23199056481081"/>
    <n v="561.303"/>
    <n v="6498667"/>
    <x v="15"/>
    <s v="oui"/>
    <x v="0"/>
    <s v="CONGO"/>
    <s v="o"/>
  </r>
  <r>
    <d v="2018-09-19T00:00:00"/>
    <s v="Taxi à BZV: cabinet de maître Malonga au centre ville-Bureau."/>
    <x v="0"/>
    <x v="0"/>
    <m/>
    <n v="1000"/>
    <n v="1.7815689565172466"/>
    <n v="561.303"/>
    <n v="6497667"/>
    <x v="15"/>
    <s v="Decharge"/>
    <x v="0"/>
    <s v="CONGO"/>
    <s v="ɣ"/>
  </r>
  <r>
    <d v="2018-09-19T00:00:00"/>
    <s v="Taxi Mairie de Bacongo-Labo Photo "/>
    <x v="0"/>
    <x v="5"/>
    <m/>
    <n v="1000"/>
    <n v="1.7815689565172466"/>
    <n v="561.303"/>
    <n v="6496667"/>
    <x v="11"/>
    <s v="Décharge"/>
    <x v="0"/>
    <s v="CONGO"/>
    <s v="ɣ"/>
  </r>
  <r>
    <d v="2018-09-19T00:00:00"/>
    <s v="Impression des cartes photos format Identité de Mr Luc Mathot (EAGLE)"/>
    <x v="10"/>
    <x v="4"/>
    <m/>
    <n v="1000"/>
    <n v="1.7815689565172466"/>
    <n v="561.303"/>
    <n v="6495667"/>
    <x v="11"/>
    <n v="1"/>
    <x v="0"/>
    <s v="CONGO"/>
    <s v="o"/>
  </r>
  <r>
    <d v="2018-09-19T00:00:00"/>
    <s v="Taxi Labo Photo-Casino"/>
    <x v="0"/>
    <x v="5"/>
    <m/>
    <n v="1000"/>
    <n v="1.7815689565172466"/>
    <n v="561.303"/>
    <n v="6494667"/>
    <x v="11"/>
    <s v="Décharge"/>
    <x v="0"/>
    <s v="CONGO"/>
    <s v="ɣ"/>
  </r>
  <r>
    <d v="2018-09-19T00:00:00"/>
    <s v="Achat papier hygienique pour le bureau PALF"/>
    <x v="10"/>
    <x v="4"/>
    <m/>
    <n v="7770"/>
    <n v="13.842790792139006"/>
    <n v="561.303"/>
    <n v="6486897"/>
    <x v="11"/>
    <s v="Oui"/>
    <x v="0"/>
    <s v="CONGO"/>
    <s v="o"/>
  </r>
  <r>
    <d v="2018-09-19T00:00:00"/>
    <s v="Taxi Casino-Bureau PALF"/>
    <x v="0"/>
    <x v="5"/>
    <m/>
    <n v="1000"/>
    <n v="1.7815689565172466"/>
    <n v="561.303"/>
    <n v="6485897"/>
    <x v="11"/>
    <s v="Décharge"/>
    <x v="0"/>
    <s v="CONGO"/>
    <s v="ɣ"/>
  </r>
  <r>
    <d v="2018-09-19T00:00:00"/>
    <s v="Taxi hôtel-Pavillon 5-Grand marché (rencontrer la cible)"/>
    <x v="0"/>
    <x v="2"/>
    <m/>
    <n v="3000"/>
    <n v="5.3447068695517395"/>
    <n v="561.303"/>
    <n v="6482897"/>
    <x v="1"/>
    <s v="Décharge"/>
    <x v="1"/>
    <s v="CONGO"/>
    <s v="ɣ"/>
  </r>
  <r>
    <d v="2018-09-19T00:00:00"/>
    <s v="Taxi grand marché-Royal-Victoire (rencontrer les cibles)"/>
    <x v="0"/>
    <x v="2"/>
    <m/>
    <n v="2000"/>
    <n v="3.5631379130344931"/>
    <n v="561.303"/>
    <n v="6480897"/>
    <x v="1"/>
    <s v="Décharge"/>
    <x v="1"/>
    <s v="CONGO"/>
    <s v="ɣ"/>
  </r>
  <r>
    <d v="2018-09-19T00:00:00"/>
    <s v="Taxi victoire-Bikeko-Cohette (investigation sur terrain)"/>
    <x v="0"/>
    <x v="2"/>
    <m/>
    <n v="2000"/>
    <n v="3.5631379130344931"/>
    <n v="561.303"/>
    <n v="6478897"/>
    <x v="1"/>
    <s v="Décharge"/>
    <x v="1"/>
    <s v="CONGO"/>
    <s v="ɣ"/>
  </r>
  <r>
    <d v="2018-09-19T00:00:00"/>
    <s v="Taxi Cohette-Lufungula-Batetela (investigation sur terrain)"/>
    <x v="0"/>
    <x v="2"/>
    <m/>
    <n v="2000"/>
    <n v="3.5631379130344931"/>
    <n v="561.303"/>
    <n v="6476897"/>
    <x v="1"/>
    <s v="Décharge"/>
    <x v="1"/>
    <s v="CONGO"/>
    <s v="ɣ"/>
  </r>
  <r>
    <d v="2018-09-19T00:00:00"/>
    <s v="Taxi batetela-Q1-Siant thérèse (descente ensemble avec les cibles)"/>
    <x v="0"/>
    <x v="2"/>
    <m/>
    <n v="3000"/>
    <n v="5.3447068695517395"/>
    <n v="561.303"/>
    <n v="6473897"/>
    <x v="1"/>
    <s v="Décharge"/>
    <x v="1"/>
    <s v="CONGO"/>
    <s v="ɣ"/>
  </r>
  <r>
    <d v="2018-09-19T00:00:00"/>
    <s v="Taxi Saint thérèse-Victoire-Kabinda (rencontre avec la cible)"/>
    <x v="0"/>
    <x v="2"/>
    <m/>
    <n v="2000"/>
    <n v="3.5631379130344931"/>
    <n v="561.303"/>
    <n v="6471897"/>
    <x v="1"/>
    <s v="Décharge"/>
    <x v="1"/>
    <s v="CONGO"/>
    <s v="ɣ"/>
  </r>
  <r>
    <d v="2018-09-19T00:00:00"/>
    <s v="Achat crédit téléphonique pour les appels &amp; sms"/>
    <x v="8"/>
    <x v="4"/>
    <m/>
    <n v="3000"/>
    <n v="5.3447068695517395"/>
    <n v="561.303"/>
    <n v="6468897"/>
    <x v="1"/>
    <s v="Décharge"/>
    <x v="0"/>
    <s v="CONGO"/>
    <s v="ɣ"/>
  </r>
  <r>
    <d v="2018-09-19T00:00:00"/>
    <s v="Taxi Kabinda-Gare centrale-Magasin (investigation sur terrain et retour à l'hôtel)"/>
    <x v="0"/>
    <x v="2"/>
    <m/>
    <n v="2000"/>
    <n v="3.5631379130344931"/>
    <n v="561.303"/>
    <n v="6466897"/>
    <x v="1"/>
    <s v="Décharge"/>
    <x v="1"/>
    <s v="CONGO"/>
    <s v="ɣ"/>
  </r>
  <r>
    <d v="2018-09-19T00:00:00"/>
    <s v="Taxi Magasin-Hôtel (retour à l'hôtel)"/>
    <x v="0"/>
    <x v="2"/>
    <m/>
    <n v="1000"/>
    <n v="1.7815689565172466"/>
    <n v="561.303"/>
    <n v="6465897"/>
    <x v="1"/>
    <s v="Décharge"/>
    <x v="1"/>
    <s v="CONGO"/>
    <s v="ɣ"/>
  </r>
  <r>
    <d v="2018-09-19T00:00:00"/>
    <s v="Taxi domicile-bureau"/>
    <x v="0"/>
    <x v="2"/>
    <m/>
    <n v="1000"/>
    <n v="1.7815689565172466"/>
    <n v="561.303"/>
    <n v="6464897"/>
    <x v="14"/>
    <s v="Decharge"/>
    <x v="1"/>
    <s v="CONGO"/>
    <s v="ɣ"/>
  </r>
  <r>
    <d v="2018-09-19T00:00:00"/>
    <s v="Taxi bureau mampassi voir tradi praticiens qui avait trouvé la peau de panthère dont j'ai vu la peau entière que j'avais prise en photo"/>
    <x v="0"/>
    <x v="2"/>
    <m/>
    <n v="1000"/>
    <n v="1.7815689565172466"/>
    <n v="561.303"/>
    <n v="6463897"/>
    <x v="14"/>
    <s v="Decharge"/>
    <x v="1"/>
    <s v="CONGO"/>
    <s v="ɣ"/>
  </r>
  <r>
    <d v="2018-09-19T00:00:00"/>
    <s v="Food allowance pendant la pause"/>
    <x v="1"/>
    <x v="2"/>
    <m/>
    <n v="1000"/>
    <n v="1.7815689565172466"/>
    <n v="561.303"/>
    <n v="6462897"/>
    <x v="14"/>
    <s v="Decharge"/>
    <x v="1"/>
    <s v="CONGO"/>
    <s v="ɣ"/>
  </r>
  <r>
    <d v="2018-09-19T00:00:00"/>
    <s v="Taxi mampassi-bureau"/>
    <x v="0"/>
    <x v="2"/>
    <m/>
    <n v="1000"/>
    <n v="1.7815689565172466"/>
    <n v="561.303"/>
    <n v="6461897"/>
    <x v="14"/>
    <s v="Decharge"/>
    <x v="1"/>
    <s v="CONGO"/>
    <s v="ɣ"/>
  </r>
  <r>
    <d v="2018-09-19T00:00:00"/>
    <s v="Taxi bureau -domicile"/>
    <x v="0"/>
    <x v="2"/>
    <m/>
    <n v="1000"/>
    <n v="1.7815689565172466"/>
    <n v="561.303"/>
    <n v="6460897"/>
    <x v="14"/>
    <s v="Decharge"/>
    <x v="1"/>
    <s v="CONGO"/>
    <s v="ɣ"/>
  </r>
  <r>
    <d v="2018-09-19T00:00:00"/>
    <s v="Achat Billet BZV-OUESSO/Jospin KAYA"/>
    <x v="0"/>
    <x v="0"/>
    <m/>
    <n v="15000"/>
    <n v="26.723534347758697"/>
    <n v="561.303"/>
    <n v="6445897"/>
    <x v="6"/>
    <s v="OUI"/>
    <x v="0"/>
    <s v="CONGO"/>
    <s v="o"/>
  </r>
  <r>
    <d v="2018-09-19T00:00:00"/>
    <s v="Taxi domicile-agence Ocean du nord"/>
    <x v="0"/>
    <x v="0"/>
    <m/>
    <n v="1000"/>
    <n v="1.7815689565172466"/>
    <n v="561.303"/>
    <n v="6444897"/>
    <x v="6"/>
    <s v="Décharge"/>
    <x v="0"/>
    <s v="CONGO"/>
    <s v="ɣ"/>
  </r>
  <r>
    <d v="2018-09-19T00:00:00"/>
    <s v="Taxi à Ouesso 0céan du nord-hôtel"/>
    <x v="0"/>
    <x v="0"/>
    <m/>
    <n v="500"/>
    <n v="0.89078447825862328"/>
    <n v="561.303"/>
    <n v="6444397"/>
    <x v="6"/>
    <s v="Décharge"/>
    <x v="0"/>
    <s v="CONGO"/>
    <s v="ɣ"/>
  </r>
  <r>
    <d v="2018-09-19T00:00:00"/>
    <s v="Taxi résidence palf-gare routière"/>
    <x v="0"/>
    <x v="0"/>
    <m/>
    <n v="1000"/>
    <n v="1.7815689565172466"/>
    <n v="561.303"/>
    <n v="6443397"/>
    <x v="7"/>
    <s v="Décharge"/>
    <x v="0"/>
    <s v="CONGO"/>
    <s v="ɣ"/>
  </r>
  <r>
    <d v="2018-09-19T00:00:00"/>
    <s v="Taxi pointe noire-dolisie"/>
    <x v="0"/>
    <x v="0"/>
    <m/>
    <n v="5000"/>
    <n v="8.907844782586233"/>
    <n v="561.303"/>
    <n v="6438397"/>
    <x v="7"/>
    <s v="Décharge"/>
    <x v="0"/>
    <s v="CONGO"/>
    <s v="ɣ"/>
  </r>
  <r>
    <d v="2018-09-19T00:00:00"/>
    <s v="Taxi gare routière de dolisie-hôtel"/>
    <x v="0"/>
    <x v="0"/>
    <m/>
    <n v="1000"/>
    <n v="1.7815689565172466"/>
    <n v="561.303"/>
    <n v="6437397"/>
    <x v="7"/>
    <s v="Décharge"/>
    <x v="0"/>
    <s v="CONGO"/>
    <s v="ɣ"/>
  </r>
  <r>
    <d v="2018-09-19T00:00:00"/>
    <s v="Taxi hôtel-Ecomoie forestière de dolisie"/>
    <x v="0"/>
    <x v="0"/>
    <m/>
    <n v="700"/>
    <n v="1.2470982695620725"/>
    <n v="561.303"/>
    <n v="6436697"/>
    <x v="7"/>
    <s v="Décharge"/>
    <x v="0"/>
    <s v="CONGO"/>
    <s v="ɣ"/>
  </r>
  <r>
    <d v="2018-09-19T00:00:00"/>
    <s v="Taxi Economie forestière de dolisie-hôtel"/>
    <x v="0"/>
    <x v="0"/>
    <m/>
    <n v="700"/>
    <n v="1.2470982695620725"/>
    <n v="561.303"/>
    <n v="6435997"/>
    <x v="7"/>
    <s v="Décharge"/>
    <x v="0"/>
    <s v="CONGO"/>
    <s v="ɣ"/>
  </r>
  <r>
    <d v="2018-09-19T00:00:00"/>
    <s v="Taxi domicile-bureau"/>
    <x v="0"/>
    <x v="0"/>
    <m/>
    <n v="1000"/>
    <n v="1.7815689565172466"/>
    <n v="561.303"/>
    <n v="6434997"/>
    <x v="8"/>
    <s v="Décharge"/>
    <x v="0"/>
    <s v="CONGO"/>
    <s v="ɣ"/>
  </r>
  <r>
    <d v="2018-09-19T00:00:00"/>
    <s v="Taxi bureau-domicile"/>
    <x v="0"/>
    <x v="0"/>
    <m/>
    <n v="1000"/>
    <n v="1.7815689565172466"/>
    <n v="561.303"/>
    <n v="6433997"/>
    <x v="8"/>
    <s v="Décharge"/>
    <x v="0"/>
    <s v="CONGO"/>
    <s v="ɣ"/>
  </r>
  <r>
    <d v="2018-09-19T00:00:00"/>
    <s v="Taxi Moto hôtel - gare routière"/>
    <x v="0"/>
    <x v="2"/>
    <m/>
    <n v="300"/>
    <n v="0.53447068695517397"/>
    <n v="561.303"/>
    <n v="6433697"/>
    <x v="2"/>
    <s v="décharge"/>
    <x v="1"/>
    <s v="CONGO"/>
    <s v="ɣ"/>
  </r>
  <r>
    <d v="2018-09-19T00:00:00"/>
    <s v="Paiement frais d'hôtel 1 nuitée du 18 au 19/09/18 mission de kéllé-Makoua "/>
    <x v="9"/>
    <x v="2"/>
    <m/>
    <n v="15000"/>
    <n v="26.723534347758697"/>
    <n v="561.303"/>
    <n v="6418697"/>
    <x v="2"/>
    <s v="oui"/>
    <x v="1"/>
    <s v="CONGO"/>
    <s v="n"/>
  </r>
  <r>
    <d v="2018-09-19T00:00:00"/>
    <s v="Taxi Talangai - domicile retour de la mission kéllé-Makoua"/>
    <x v="0"/>
    <x v="2"/>
    <m/>
    <n v="1500"/>
    <n v="2.6723534347758697"/>
    <n v="561.303"/>
    <n v="6417197"/>
    <x v="2"/>
    <s v="décharge"/>
    <x v="1"/>
    <s v="CONGO"/>
    <s v="ɣ"/>
  </r>
  <r>
    <d v="2018-09-19T00:00:00"/>
    <s v="Food Allowance mission de kéllé-Makoua du 15 au 19/09/18"/>
    <x v="9"/>
    <x v="2"/>
    <m/>
    <n v="50000"/>
    <n v="89.078447825862327"/>
    <n v="561.303"/>
    <n v="6367197"/>
    <x v="2"/>
    <s v="décharge"/>
    <x v="1"/>
    <s v="CONGO"/>
    <s v="ɣ"/>
  </r>
  <r>
    <d v="2018-09-20T00:00:00"/>
    <s v="Taxi Domicile-Agence Océan du Nord pour envoie courrier"/>
    <x v="0"/>
    <x v="0"/>
    <m/>
    <n v="1000"/>
    <n v="1.7815689565172466"/>
    <n v="561.303"/>
    <n v="6366197"/>
    <x v="0"/>
    <s v="Décharge"/>
    <x v="0"/>
    <s v="CONGO"/>
    <s v="ɣ"/>
  </r>
  <r>
    <d v="2018-09-20T00:00:00"/>
    <s v="Frais d'envoie du courrier à Ouesso (DDEF-SAN)"/>
    <x v="4"/>
    <x v="4"/>
    <m/>
    <n v="1000"/>
    <n v="1.7815689565172466"/>
    <n v="561.303"/>
    <n v="6365197"/>
    <x v="0"/>
    <n v="4550"/>
    <x v="0"/>
    <s v="CONGO"/>
    <s v="o"/>
  </r>
  <r>
    <d v="2018-09-20T00:00:00"/>
    <s v="Taxi Agence Océan du Nord-Domicile"/>
    <x v="0"/>
    <x v="0"/>
    <m/>
    <n v="1000"/>
    <n v="1.7815689565172466"/>
    <n v="561.303"/>
    <n v="6364197"/>
    <x v="0"/>
    <s v="Décharge"/>
    <x v="0"/>
    <s v="CONGO"/>
    <s v="ɣ"/>
  </r>
  <r>
    <d v="2018-09-20T00:00:00"/>
    <s v="Taxi Bureau PALF-TOP TV"/>
    <x v="0"/>
    <x v="5"/>
    <m/>
    <n v="1000"/>
    <n v="1.7815689565172466"/>
    <n v="561.303"/>
    <n v="6363197"/>
    <x v="11"/>
    <s v="Décharge"/>
    <x v="0"/>
    <s v="CONGO"/>
    <s v="ɣ"/>
  </r>
  <r>
    <d v="2018-09-20T00:00:00"/>
    <s v="Taxi Top Tv-Radio Rurale"/>
    <x v="0"/>
    <x v="5"/>
    <m/>
    <n v="1000"/>
    <n v="1.7815689565172466"/>
    <n v="561.303"/>
    <n v="6362197"/>
    <x v="11"/>
    <s v="Décharge"/>
    <x v="0"/>
    <s v="CONGO"/>
    <s v="ɣ"/>
  </r>
  <r>
    <d v="2018-09-20T00:00:00"/>
    <s v="Taxi Radio Rurale-ES TV"/>
    <x v="0"/>
    <x v="5"/>
    <m/>
    <n v="1000"/>
    <n v="1.7815689565172466"/>
    <n v="561.303"/>
    <n v="6361197"/>
    <x v="11"/>
    <s v="Décharge"/>
    <x v="0"/>
    <s v="CONGO"/>
    <s v="ɣ"/>
  </r>
  <r>
    <d v="2018-09-20T00:00:00"/>
    <s v="Taxi ES TV-Bureau PALF"/>
    <x v="0"/>
    <x v="5"/>
    <m/>
    <n v="1000"/>
    <n v="1.7815689565172466"/>
    <n v="561.303"/>
    <n v="6360197"/>
    <x v="11"/>
    <s v="Décharge"/>
    <x v="0"/>
    <s v="CONGO"/>
    <s v="ɣ"/>
  </r>
  <r>
    <d v="2018-09-20T00:00:00"/>
    <s v="Taxi hôtel-Victoire-7ième rue (voir une cible)"/>
    <x v="0"/>
    <x v="2"/>
    <m/>
    <n v="2500"/>
    <n v="4.4539223912931165"/>
    <n v="561.303"/>
    <n v="6357697"/>
    <x v="1"/>
    <s v="Décharge"/>
    <x v="1"/>
    <s v="CONGO"/>
    <s v="ɣ"/>
  </r>
  <r>
    <d v="2018-09-20T00:00:00"/>
    <s v="Taxi 7ième-Kapanga-Funa (rencontrer une cible)"/>
    <x v="0"/>
    <x v="2"/>
    <m/>
    <n v="2000"/>
    <n v="3.5631379130344931"/>
    <n v="561.303"/>
    <n v="6355697"/>
    <x v="1"/>
    <s v="Décharge"/>
    <x v="1"/>
    <s v="CONGO"/>
    <s v="ɣ"/>
  </r>
  <r>
    <d v="2018-09-20T00:00:00"/>
    <s v="Taxi Funa-Kambambare-Lingwala (voir les produits)"/>
    <x v="0"/>
    <x v="2"/>
    <m/>
    <n v="2000"/>
    <n v="3.5631379130344931"/>
    <n v="561.303"/>
    <n v="6353697"/>
    <x v="1"/>
    <s v="Décharge"/>
    <x v="1"/>
    <s v="CONGO"/>
    <s v="ɣ"/>
  </r>
  <r>
    <d v="2018-09-20T00:00:00"/>
    <s v="Achat boisson et transport (rencontre avec les 2 cibles)"/>
    <x v="2"/>
    <x v="2"/>
    <m/>
    <n v="4000"/>
    <n v="7.1262758260689862"/>
    <n v="561.303"/>
    <n v="6349697"/>
    <x v="1"/>
    <s v="Décharge"/>
    <x v="1"/>
    <s v="CONGO"/>
    <s v="ɣ"/>
  </r>
  <r>
    <d v="2018-09-20T00:00:00"/>
    <s v="Taxi Lingwala-7ième-Kapela (voir les 3 peaux de panthère)"/>
    <x v="0"/>
    <x v="2"/>
    <m/>
    <n v="3000"/>
    <n v="5.3447068695517395"/>
    <n v="561.303"/>
    <n v="6346697"/>
    <x v="1"/>
    <s v="Décharge"/>
    <x v="1"/>
    <s v="CONGO"/>
    <s v="ɣ"/>
  </r>
  <r>
    <d v="2018-09-20T00:00:00"/>
    <s v="Taxi Kapela-Royal-Gare centrale (voir deux cibles )"/>
    <x v="0"/>
    <x v="2"/>
    <m/>
    <n v="2000"/>
    <n v="3.5631379130344931"/>
    <n v="561.303"/>
    <n v="6344697"/>
    <x v="1"/>
    <s v="Décharge"/>
    <x v="1"/>
    <s v="CONGO"/>
    <s v="ɣ"/>
  </r>
  <r>
    <d v="2018-09-20T00:00:00"/>
    <s v="Taxi Gare centrale-victoire-Yolo (rencontrer deux cibles)"/>
    <x v="0"/>
    <x v="2"/>
    <m/>
    <n v="2500"/>
    <n v="4.4539223912931165"/>
    <n v="561.303"/>
    <n v="6342197"/>
    <x v="1"/>
    <s v="Décharge"/>
    <x v="1"/>
    <s v="CONGO"/>
    <s v="ɣ"/>
  </r>
  <r>
    <d v="2018-09-20T00:00:00"/>
    <s v="Achat crédit téphonique pour les appels &amp; sms"/>
    <x v="8"/>
    <x v="4"/>
    <m/>
    <n v="2000"/>
    <n v="3.5631379130344931"/>
    <n v="561.303"/>
    <n v="6340197"/>
    <x v="1"/>
    <s v="Décharge"/>
    <x v="0"/>
    <s v="CONGO"/>
    <s v="ɣ"/>
  </r>
  <r>
    <d v="2018-09-20T00:00:00"/>
    <s v="Taxi Yolo-victoire-Boulevard-Hôtel (retour à l'hôtel)"/>
    <x v="0"/>
    <x v="2"/>
    <m/>
    <n v="2500"/>
    <n v="4.4539223912931165"/>
    <n v="561.303"/>
    <n v="6337697"/>
    <x v="1"/>
    <s v="Décharge"/>
    <x v="1"/>
    <s v="CONGO"/>
    <s v="ɣ"/>
  </r>
  <r>
    <d v="2018-09-20T00:00:00"/>
    <s v="Taxi hôtel-Victoire-Chez Armand (voir le 2eme lot d'ivoire sculptées)"/>
    <x v="0"/>
    <x v="2"/>
    <m/>
    <n v="2000"/>
    <n v="3.5631379130344931"/>
    <n v="561.303"/>
    <n v="6335697"/>
    <x v="1"/>
    <s v="Décharge"/>
    <x v="1"/>
    <s v="CONGO"/>
    <s v="ɣ"/>
  </r>
  <r>
    <d v="2018-09-20T00:00:00"/>
    <s v="Taxi Chez Armand-7ème rue-Victoire-Hôtel (retour à l'hôtel)"/>
    <x v="0"/>
    <x v="2"/>
    <m/>
    <n v="3000"/>
    <n v="5.3447068695517395"/>
    <n v="561.303"/>
    <n v="6332697"/>
    <x v="1"/>
    <s v="Décharge"/>
    <x v="1"/>
    <s v="CONGO"/>
    <s v="ɣ"/>
  </r>
  <r>
    <d v="2018-09-20T00:00:00"/>
    <s v="Taxi domicile-bureau"/>
    <x v="0"/>
    <x v="2"/>
    <m/>
    <n v="1000"/>
    <n v="1.7815689565172466"/>
    <n v="561.303"/>
    <n v="6331697"/>
    <x v="14"/>
    <s v="Decharge"/>
    <x v="1"/>
    <s v="CONGO"/>
    <s v="ɣ"/>
  </r>
  <r>
    <d v="2018-09-20T00:00:00"/>
    <s v="Taxi bureau-moungali voir le reparateur pour le telephone et entrer dans le marché pour identifier les tradi praticiens tout en les proposants l'achat de la peau de panthère"/>
    <x v="0"/>
    <x v="2"/>
    <m/>
    <n v="1000"/>
    <n v="1.7815689565172466"/>
    <n v="561.303"/>
    <n v="6330697"/>
    <x v="14"/>
    <s v="Decharge"/>
    <x v="1"/>
    <s v="CONGO"/>
    <s v="ɣ"/>
  </r>
  <r>
    <d v="2018-09-20T00:00:00"/>
    <s v="Taxi moungali-poto poto pour l'identification des tradi praticiens tout en les proposant l'achat de la peau de panthère"/>
    <x v="0"/>
    <x v="2"/>
    <m/>
    <n v="1000"/>
    <n v="1.7815689565172466"/>
    <n v="561.303"/>
    <n v="6329697"/>
    <x v="14"/>
    <s v="Decharge"/>
    <x v="1"/>
    <s v="CONGO"/>
    <s v="ɣ"/>
  </r>
  <r>
    <d v="2018-09-20T00:00:00"/>
    <s v="Taxi poto poto-talangai pour l'identification des tradi praticiens tout en les proposant l'achat de la peau de panthère"/>
    <x v="0"/>
    <x v="2"/>
    <m/>
    <n v="1000"/>
    <n v="1.7815689565172466"/>
    <n v="561.303"/>
    <n v="6328697"/>
    <x v="14"/>
    <s v="Decharge"/>
    <x v="1"/>
    <s v="CONGO"/>
    <s v="ɣ"/>
  </r>
  <r>
    <d v="2018-09-20T00:00:00"/>
    <s v="Taxi talangai-soukissa pour identifier les tradi praticiens tout en les proposant l'achat de la peau de panthère"/>
    <x v="0"/>
    <x v="2"/>
    <m/>
    <n v="1000"/>
    <n v="1.7815689565172466"/>
    <n v="561.303"/>
    <n v="6327697"/>
    <x v="14"/>
    <s v="Decharge"/>
    <x v="1"/>
    <s v="CONGO"/>
    <s v="ɣ"/>
  </r>
  <r>
    <d v="2018-09-20T00:00:00"/>
    <s v="Achat de credit pour tradi praticien pour  contacter au marché soukissa, appeler un ami a lui qui avait la peau de panthère"/>
    <x v="2"/>
    <x v="2"/>
    <m/>
    <n v="500"/>
    <n v="0.89078447825862328"/>
    <n v="561.303"/>
    <n v="6327197"/>
    <x v="14"/>
    <s v="Decharge"/>
    <x v="1"/>
    <s v="CONGO"/>
    <s v="ɣ"/>
  </r>
  <r>
    <d v="2018-09-20T00:00:00"/>
    <s v="Taxi soukissa-bureau"/>
    <x v="0"/>
    <x v="2"/>
    <m/>
    <n v="1000"/>
    <n v="1.7815689565172466"/>
    <n v="561.303"/>
    <n v="6326197"/>
    <x v="14"/>
    <s v="Decharge"/>
    <x v="1"/>
    <s v="CONGO"/>
    <s v="ɣ"/>
  </r>
  <r>
    <d v="2018-09-20T00:00:00"/>
    <s v="Food allowance pendant la pause"/>
    <x v="1"/>
    <x v="2"/>
    <m/>
    <n v="1000"/>
    <n v="1.7815689565172466"/>
    <n v="561.303"/>
    <n v="6325197"/>
    <x v="14"/>
    <s v="Decharge"/>
    <x v="1"/>
    <s v="CONGO"/>
    <s v="ɣ"/>
  </r>
  <r>
    <d v="2018-09-20T00:00:00"/>
    <s v="Taxi bureau-domicile"/>
    <x v="0"/>
    <x v="2"/>
    <m/>
    <n v="1000"/>
    <n v="1.7815689565172466"/>
    <n v="561.303"/>
    <n v="6324197"/>
    <x v="14"/>
    <s v="Decharge"/>
    <x v="1"/>
    <s v="CONGO"/>
    <s v="ɣ"/>
  </r>
  <r>
    <d v="2018-09-20T00:00:00"/>
    <s v="Taxi à Ouesso hôtel-DDEF pour présentation des civilités au nouveau DD"/>
    <x v="0"/>
    <x v="0"/>
    <m/>
    <n v="500"/>
    <n v="0.89078447825862328"/>
    <n v="561.303"/>
    <n v="6323697"/>
    <x v="6"/>
    <s v="Décharge"/>
    <x v="0"/>
    <s v="CONGO"/>
    <s v="ɣ"/>
  </r>
  <r>
    <d v="2018-09-20T00:00:00"/>
    <s v="Taxi à Ouesso DDEF-TGI pour le paiement des pièces de justice, les expéditions et actes d'appel cas Abdou et HUANG Xisan et rencontrer le Procureur CA"/>
    <x v="0"/>
    <x v="0"/>
    <m/>
    <n v="500"/>
    <n v="0.89078447825862328"/>
    <n v="561.303"/>
    <n v="6323197"/>
    <x v="6"/>
    <s v="Décharge"/>
    <x v="0"/>
    <s v="CONGO"/>
    <s v="ɣ"/>
  </r>
  <r>
    <d v="2018-09-20T00:00:00"/>
    <s v="Taxi TGI-hôtel"/>
    <x v="0"/>
    <x v="0"/>
    <m/>
    <n v="500"/>
    <n v="0.89078447825862328"/>
    <n v="561.303"/>
    <n v="6322697"/>
    <x v="6"/>
    <s v="Décharge"/>
    <x v="0"/>
    <s v="CONGO"/>
    <s v="ɣ"/>
  </r>
  <r>
    <d v="2018-09-20T00:00:00"/>
    <s v="Taxi hôtel-Restaurant"/>
    <x v="0"/>
    <x v="0"/>
    <m/>
    <n v="500"/>
    <n v="0.89078447825862328"/>
    <n v="561.303"/>
    <n v="6322197"/>
    <x v="6"/>
    <s v="Décharge"/>
    <x v="0"/>
    <s v="CONGO"/>
    <s v="ɣ"/>
  </r>
  <r>
    <d v="2018-09-20T00:00:00"/>
    <s v="Taxi Restaurant-hôtel"/>
    <x v="0"/>
    <x v="0"/>
    <m/>
    <n v="500"/>
    <n v="0.89078447825862328"/>
    <n v="561.303"/>
    <n v="6321697"/>
    <x v="6"/>
    <s v="Décharge"/>
    <x v="0"/>
    <s v="CONGO"/>
    <s v="ɣ"/>
  </r>
  <r>
    <d v="2018-09-20T00:00:00"/>
    <s v="Frais d'expédition d'acte d'appel (cas ABDOU )"/>
    <x v="15"/>
    <x v="0"/>
    <m/>
    <n v="50000"/>
    <n v="89.078447825862327"/>
    <n v="561.303"/>
    <n v="6271697"/>
    <x v="6"/>
    <n v="26"/>
    <x v="0"/>
    <s v="CONGO"/>
    <s v="o"/>
  </r>
  <r>
    <d v="2018-09-20T00:00:00"/>
    <s v="Taxi hôtel-Economie forestière de dolisie"/>
    <x v="0"/>
    <x v="0"/>
    <m/>
    <n v="700"/>
    <n v="1.2470982695620725"/>
    <n v="561.303"/>
    <n v="6270997"/>
    <x v="7"/>
    <s v="Décharge"/>
    <x v="0"/>
    <s v="CONGO"/>
    <s v="ɣ"/>
  </r>
  <r>
    <d v="2018-09-20T00:00:00"/>
    <s v="Taxi Economie forestière-hôtel"/>
    <x v="0"/>
    <x v="0"/>
    <m/>
    <n v="700"/>
    <n v="1.2470982695620725"/>
    <n v="561.303"/>
    <n v="6270297"/>
    <x v="7"/>
    <s v="Décharge"/>
    <x v="0"/>
    <s v="CONGO"/>
    <s v="ɣ"/>
  </r>
  <r>
    <d v="2018-09-20T00:00:00"/>
    <s v="Taxi hôtel- rencontrer maitre malonga à l'hôtel ou il était logé après son arrivé à dolisie"/>
    <x v="0"/>
    <x v="0"/>
    <m/>
    <n v="700"/>
    <n v="1.2470982695620725"/>
    <n v="561.303"/>
    <n v="6269597"/>
    <x v="7"/>
    <s v="Décharge"/>
    <x v="0"/>
    <s v="CONGO"/>
    <s v="ɣ"/>
  </r>
  <r>
    <d v="2018-09-20T00:00:00"/>
    <s v="Taxi hôtel de Résidence maitre malonga-hôtel juriste"/>
    <x v="0"/>
    <x v="0"/>
    <m/>
    <n v="700"/>
    <n v="1.2470982695620725"/>
    <n v="561.303"/>
    <n v="6268897"/>
    <x v="7"/>
    <s v="Décharge"/>
    <x v="0"/>
    <s v="CONGO"/>
    <s v="ɣ"/>
  </r>
  <r>
    <d v="2018-09-20T00:00:00"/>
    <s v="Taxi domicile-bureau"/>
    <x v="0"/>
    <x v="0"/>
    <m/>
    <n v="1000"/>
    <n v="1.7815689565172466"/>
    <n v="561.303"/>
    <n v="6267897"/>
    <x v="8"/>
    <s v="Décharge"/>
    <x v="0"/>
    <s v="CONGO"/>
    <s v="ɣ"/>
  </r>
  <r>
    <d v="2018-09-20T00:00:00"/>
    <s v="Taxi bureau-domicile"/>
    <x v="0"/>
    <x v="0"/>
    <m/>
    <n v="1000"/>
    <n v="1.7815689565172466"/>
    <n v="561.303"/>
    <n v="6266897"/>
    <x v="8"/>
    <s v="Décharge"/>
    <x v="0"/>
    <s v="CONGO"/>
    <s v="ɣ"/>
  </r>
  <r>
    <d v="2018-09-20T00:00:00"/>
    <s v="Taxi bureau - Makélékélé pour visite de l'appartement meublé"/>
    <x v="0"/>
    <x v="2"/>
    <m/>
    <n v="1000"/>
    <n v="1.7815689565172466"/>
    <n v="561.303"/>
    <n v="6265897"/>
    <x v="2"/>
    <s v="décharge"/>
    <x v="1"/>
    <s v="CONGO"/>
    <s v="ɣ"/>
  </r>
  <r>
    <d v="2018-09-20T00:00:00"/>
    <s v="Taxi Makélékélé - Diata pour visite du studio meublé"/>
    <x v="0"/>
    <x v="2"/>
    <m/>
    <n v="1000"/>
    <n v="1.7815689565172466"/>
    <n v="561.303"/>
    <n v="6264897"/>
    <x v="2"/>
    <s v="décharge"/>
    <x v="1"/>
    <s v="CONGO"/>
    <s v="ɣ"/>
  </r>
  <r>
    <d v="2018-09-20T00:00:00"/>
    <s v="Taxi Diata - bureau retour de visite du studio et appartement meublé"/>
    <x v="0"/>
    <x v="2"/>
    <m/>
    <n v="1000"/>
    <n v="1.7815689565172466"/>
    <n v="561.303"/>
    <n v="6263897"/>
    <x v="2"/>
    <s v="décharge"/>
    <x v="1"/>
    <s v="CONGO"/>
    <s v="ɣ"/>
  </r>
  <r>
    <d v="2018-09-20T00:00:00"/>
    <s v="Frais de visite du studio meublé à l'agent immobilier"/>
    <x v="4"/>
    <x v="4"/>
    <m/>
    <n v="5000"/>
    <n v="8.907844782586233"/>
    <n v="561.303"/>
    <n v="6258897"/>
    <x v="2"/>
    <n v="5"/>
    <x v="0"/>
    <s v="CONGO"/>
    <s v="o"/>
  </r>
  <r>
    <d v="2018-09-21T00:00:00"/>
    <s v="Taxi à BZV: Bureau-Agence Océan du Nord"/>
    <x v="0"/>
    <x v="0"/>
    <m/>
    <n v="1000"/>
    <n v="1.7815689565172466"/>
    <n v="561.303"/>
    <n v="6257897"/>
    <x v="3"/>
    <s v="Décharge"/>
    <x v="0"/>
    <s v="CONGO"/>
    <s v="ɣ"/>
  </r>
  <r>
    <d v="2018-09-21T00:00:00"/>
    <s v="Achat billet BZV-PNR pour Mésange"/>
    <x v="0"/>
    <x v="0"/>
    <m/>
    <n v="12000"/>
    <n v="21.378827478206958"/>
    <n v="561.303"/>
    <n v="6245897"/>
    <x v="3"/>
    <s v="240906302018--9"/>
    <x v="0"/>
    <s v="CONGO"/>
    <s v="o"/>
  </r>
  <r>
    <d v="2018-09-21T00:00:00"/>
    <s v="Achat billet BZV-PNR pour Bley "/>
    <x v="0"/>
    <x v="0"/>
    <m/>
    <n v="12000"/>
    <n v="21.378827478206958"/>
    <n v="561.303"/>
    <n v="6233897"/>
    <x v="3"/>
    <s v="240906302018--11"/>
    <x v="0"/>
    <s v="CONGO"/>
    <s v="o"/>
  </r>
  <r>
    <d v="2018-09-21T00:00:00"/>
    <s v="Achat billet BZV-PNR pour Evariste"/>
    <x v="0"/>
    <x v="0"/>
    <m/>
    <n v="12000"/>
    <n v="21.378827478206958"/>
    <n v="561.303"/>
    <n v="6221897"/>
    <x v="3"/>
    <s v="240906302018--10"/>
    <x v="0"/>
    <s v="CONGO"/>
    <s v="o"/>
  </r>
  <r>
    <d v="2018-09-21T00:00:00"/>
    <s v="Taxi à BZV: Agence Ocean du Nord-Bureau"/>
    <x v="0"/>
    <x v="0"/>
    <m/>
    <n v="1000"/>
    <n v="1.7815689565172466"/>
    <n v="561.303"/>
    <n v="6220897"/>
    <x v="3"/>
    <s v="Décharge"/>
    <x v="0"/>
    <s v="CONGO"/>
    <s v="ɣ"/>
  </r>
  <r>
    <d v="2018-09-21T00:00:00"/>
    <s v="Frais de transfert à Gaudet/DOLISIE"/>
    <x v="3"/>
    <x v="4"/>
    <m/>
    <n v="4800"/>
    <n v="8.5515309912827835"/>
    <n v="561.303"/>
    <n v="6216097"/>
    <x v="4"/>
    <s v="68/GCF"/>
    <x v="0"/>
    <s v="CONGO"/>
    <s v="o"/>
  </r>
  <r>
    <d v="2018-09-21T00:00:00"/>
    <s v="Frais de transfert à Jospin/OUESSO"/>
    <x v="3"/>
    <x v="4"/>
    <m/>
    <n v="800"/>
    <n v="1.4252551652137972"/>
    <n v="561.303"/>
    <n v="6215297"/>
    <x v="4"/>
    <s v="69/GCF"/>
    <x v="0"/>
    <s v="CONGO"/>
    <s v="o"/>
  </r>
  <r>
    <d v="2018-09-21T00:00:00"/>
    <s v="Taxi Bureau-BCI"/>
    <x v="0"/>
    <x v="3"/>
    <m/>
    <n v="2000"/>
    <n v="3.5631379130344931"/>
    <n v="561.303"/>
    <n v="6213297"/>
    <x v="4"/>
    <s v="Décharge"/>
    <x v="0"/>
    <s v="CONGO"/>
    <s v="ɣ"/>
  </r>
  <r>
    <d v="2018-09-21T00:00:00"/>
    <s v="Pour solde salaire du mois d'Août 2018- Perrine ODIER"/>
    <x v="1"/>
    <x v="3"/>
    <m/>
    <n v="210000"/>
    <n v="374.12948086862178"/>
    <n v="561.303"/>
    <n v="6003297"/>
    <x v="4"/>
    <n v="10"/>
    <x v="0"/>
    <s v="CONGO"/>
    <s v="o"/>
  </r>
  <r>
    <d v="2018-09-21T00:00:00"/>
    <s v="Taxi à BZV: Bureau-Directeion départemental EF, rencontrer la nouvelle DD avec Perrine"/>
    <x v="0"/>
    <x v="0"/>
    <m/>
    <n v="1000"/>
    <n v="1.7815689565172466"/>
    <n v="561.303"/>
    <n v="6002297"/>
    <x v="12"/>
    <s v="Décharge"/>
    <x v="0"/>
    <s v="CONGO"/>
    <s v="ɣ"/>
  </r>
  <r>
    <d v="2018-09-21T00:00:00"/>
    <s v="Taxi à BZV: Ministère-centre ville pour achat chocolat chaud et sandwich avec perrine"/>
    <x v="0"/>
    <x v="0"/>
    <m/>
    <n v="1000"/>
    <n v="1.7815689565172466"/>
    <n v="561.303"/>
    <n v="6001297"/>
    <x v="12"/>
    <s v="Décharge"/>
    <x v="0"/>
    <s v="CONGO"/>
    <s v="ɣ"/>
  </r>
  <r>
    <d v="2018-09-21T00:00:00"/>
    <s v="Achat Billet d'avion BZV-PNR pour Maitre séverin BIYOUDI MIAKASSISSA"/>
    <x v="11"/>
    <x v="0"/>
    <m/>
    <n v="40000"/>
    <n v="71.262758260689864"/>
    <n v="561.303"/>
    <n v="5961297"/>
    <x v="12"/>
    <n v="10"/>
    <x v="0"/>
    <s v="CONGO"/>
    <s v="o"/>
  </r>
  <r>
    <d v="2018-09-21T00:00:00"/>
    <s v="Taxi à BZV: bureau-maison d'arrêt de Brazzaville pour effectuer la visite geôle."/>
    <x v="0"/>
    <x v="0"/>
    <m/>
    <n v="1000"/>
    <n v="1.7815689565172466"/>
    <n v="561.303"/>
    <n v="5960297"/>
    <x v="15"/>
    <s v="Decharge"/>
    <x v="0"/>
    <s v="CONGO"/>
    <s v="ɣ"/>
  </r>
  <r>
    <d v="2018-09-21T00:00:00"/>
    <s v="Ration des prévenus à la maison d'arrêt de Brazzaville"/>
    <x v="16"/>
    <x v="0"/>
    <m/>
    <n v="7000"/>
    <n v="12.470982695620725"/>
    <n v="561.303"/>
    <n v="5953297"/>
    <x v="15"/>
    <s v="Decharge"/>
    <x v="0"/>
    <s v="CONGO"/>
    <s v="ɣ"/>
  </r>
  <r>
    <d v="2018-09-21T00:00:00"/>
    <s v="Taxi à BZV: maison d'arrêt-bureau"/>
    <x v="0"/>
    <x v="0"/>
    <m/>
    <n v="1000"/>
    <n v="1.7815689565172466"/>
    <n v="561.303"/>
    <n v="5952297"/>
    <x v="15"/>
    <s v="Decharge"/>
    <x v="0"/>
    <s v="CONGO"/>
    <s v="ɣ"/>
  </r>
  <r>
    <d v="2018-09-21T00:00:00"/>
    <s v="Taxi à BZV: bureau-agence western union centre ville pour faire le transfert à I23C."/>
    <x v="0"/>
    <x v="0"/>
    <m/>
    <n v="1000"/>
    <n v="1.7815689565172466"/>
    <n v="561.303"/>
    <n v="5951297"/>
    <x v="15"/>
    <s v="Decharge"/>
    <x v="0"/>
    <s v="CONGO"/>
    <s v="ɣ"/>
  </r>
  <r>
    <d v="2018-09-21T00:00:00"/>
    <s v="Taxi à BZV: agence western union cetre ville pour changement d'agence,faute de connexion-agence western union de la gare."/>
    <x v="0"/>
    <x v="0"/>
    <m/>
    <n v="1000"/>
    <n v="1.7815689565172466"/>
    <n v="561.303"/>
    <n v="5950297"/>
    <x v="15"/>
    <s v="Decharge"/>
    <x v="0"/>
    <s v="CONGO"/>
    <s v="ɣ"/>
  </r>
  <r>
    <d v="2018-09-21T00:00:00"/>
    <s v="Frais de transfert à i23c/KINSHASA"/>
    <x v="3"/>
    <x v="4"/>
    <m/>
    <n v="27980"/>
    <n v="49.848299403352556"/>
    <n v="561.303"/>
    <n v="5922317"/>
    <x v="15"/>
    <s v="WU"/>
    <x v="0"/>
    <s v="CONGO"/>
    <s v="o"/>
  </r>
  <r>
    <d v="2018-09-21T00:00:00"/>
    <s v="Taxi à BZV: agence western union de poto-poto-bureau."/>
    <x v="0"/>
    <x v="0"/>
    <m/>
    <n v="1000"/>
    <n v="1.7815689565172466"/>
    <n v="561.303"/>
    <n v="5921317"/>
    <x v="15"/>
    <s v="Decharge"/>
    <x v="0"/>
    <s v="CONGO"/>
    <s v="ɣ"/>
  </r>
  <r>
    <d v="2018-09-21T00:00:00"/>
    <s v="Taxi Bureau PALF-TOP TV"/>
    <x v="0"/>
    <x v="5"/>
    <m/>
    <n v="1000"/>
    <n v="1.7815689565172466"/>
    <n v="561.303"/>
    <n v="5920317"/>
    <x v="11"/>
    <s v="Décharge"/>
    <x v="0"/>
    <s v="CONGO"/>
    <s v="ɣ"/>
  </r>
  <r>
    <d v="2018-09-21T00:00:00"/>
    <s v="Taxi TOP TV-ES TV"/>
    <x v="0"/>
    <x v="5"/>
    <m/>
    <n v="1000"/>
    <n v="1.7815689565172466"/>
    <n v="561.303"/>
    <n v="5919317"/>
    <x v="11"/>
    <s v="Décharge"/>
    <x v="0"/>
    <s v="CONGO"/>
    <s v="ɣ"/>
  </r>
  <r>
    <d v="2018-09-21T00:00:00"/>
    <s v="Taxi ES TV-Radio Rurale"/>
    <x v="0"/>
    <x v="5"/>
    <m/>
    <n v="1000"/>
    <n v="1.7815689565172466"/>
    <n v="561.303"/>
    <n v="5918317"/>
    <x v="11"/>
    <s v="Décharge"/>
    <x v="0"/>
    <s v="CONGO"/>
    <s v="ɣ"/>
  </r>
  <r>
    <d v="2018-09-21T00:00:00"/>
    <s v="Taxi Radio Rurale-Bureau  PALF"/>
    <x v="0"/>
    <x v="5"/>
    <m/>
    <n v="1000"/>
    <n v="1.7815689565172466"/>
    <n v="561.303"/>
    <n v="5917317"/>
    <x v="11"/>
    <s v="Décharge"/>
    <x v="0"/>
    <s v="CONGO"/>
    <s v="ɣ"/>
  </r>
  <r>
    <d v="2018-09-21T00:00:00"/>
    <s v="Taxi hôtel-Batetela-Royale (rencontrer 2 cibles)"/>
    <x v="0"/>
    <x v="2"/>
    <m/>
    <n v="3000"/>
    <n v="5.3447068695517395"/>
    <n v="561.303"/>
    <n v="5914317"/>
    <x v="1"/>
    <s v="Décharge"/>
    <x v="1"/>
    <s v="CONGO"/>
    <s v="ɣ"/>
  </r>
  <r>
    <d v="2018-09-21T00:00:00"/>
    <s v="Achat boisson (renforcement confiance avec la cible)"/>
    <x v="2"/>
    <x v="2"/>
    <m/>
    <n v="4000"/>
    <n v="7.1262758260689862"/>
    <n v="561.303"/>
    <n v="5910317"/>
    <x v="1"/>
    <s v="Décharge"/>
    <x v="1"/>
    <s v="CONGO"/>
    <s v="ɣ"/>
  </r>
  <r>
    <d v="2018-09-21T00:00:00"/>
    <s v="Taxi Royal-Kapanga-Wangata (rencontre avec 3 cibles)"/>
    <x v="0"/>
    <x v="2"/>
    <m/>
    <n v="2000"/>
    <n v="3.5631379130344931"/>
    <n v="561.303"/>
    <n v="5908317"/>
    <x v="1"/>
    <s v="Décharge"/>
    <x v="1"/>
    <s v="CONGO"/>
    <s v="ɣ"/>
  </r>
  <r>
    <d v="2018-09-21T00:00:00"/>
    <s v="Taxi Wangata-Socimat-Upn (voir le 3eme lot des ivoires)"/>
    <x v="0"/>
    <x v="2"/>
    <m/>
    <n v="3500"/>
    <n v="6.2354913478103624"/>
    <n v="561.303"/>
    <n v="5904817"/>
    <x v="1"/>
    <s v="Décharge"/>
    <x v="1"/>
    <s v="CONGO"/>
    <s v="ɣ"/>
  </r>
  <r>
    <d v="2018-09-21T00:00:00"/>
    <s v="Achat boisson (renforcement de la confiance avec ces 3 cibles)"/>
    <x v="2"/>
    <x v="2"/>
    <m/>
    <n v="7000"/>
    <n v="12.470982695620725"/>
    <n v="561.303"/>
    <n v="5897817"/>
    <x v="1"/>
    <s v="Décharge"/>
    <x v="1"/>
    <s v="CONGO"/>
    <s v="ɣ"/>
  </r>
  <r>
    <d v="2018-09-21T00:00:00"/>
    <s v="Taxi UPN-Socimat-Huillerie (recupération du transfert)"/>
    <x v="0"/>
    <x v="2"/>
    <m/>
    <n v="3000"/>
    <n v="5.3447068695517395"/>
    <n v="561.303"/>
    <n v="5894817"/>
    <x v="1"/>
    <s v="Décharge"/>
    <x v="1"/>
    <s v="CONGO"/>
    <s v="ɣ"/>
  </r>
  <r>
    <d v="2018-09-21T00:00:00"/>
    <s v="Taxi Huillerie-Yolo-Mongafula (rencontre avec les cibles de chimpanzé)"/>
    <x v="0"/>
    <x v="2"/>
    <m/>
    <n v="3000"/>
    <n v="5.3447068695517395"/>
    <n v="561.303"/>
    <n v="5891817"/>
    <x v="1"/>
    <s v="Décharge"/>
    <x v="1"/>
    <s v="CONGO"/>
    <s v="ɣ"/>
  </r>
  <r>
    <d v="2018-09-21T00:00:00"/>
    <s v="Achat boisson (renforcement de la confiance avec les cibles)"/>
    <x v="2"/>
    <x v="2"/>
    <m/>
    <n v="5000"/>
    <n v="8.907844782586233"/>
    <n v="561.303"/>
    <n v="5886817"/>
    <x v="1"/>
    <s v="Décharge"/>
    <x v="1"/>
    <s v="CONGO"/>
    <s v="ɣ"/>
  </r>
  <r>
    <d v="2018-09-21T00:00:00"/>
    <s v="Taxi MN-Ngaba-7ème rue-Boulevard (voir le 4ieme lot des ivoires sculptées)"/>
    <x v="0"/>
    <x v="2"/>
    <m/>
    <n v="4500"/>
    <n v="8.0170603043276092"/>
    <n v="561.303"/>
    <n v="5882317"/>
    <x v="1"/>
    <s v="Décharge"/>
    <x v="1"/>
    <s v="CONGO"/>
    <s v="ɣ"/>
  </r>
  <r>
    <d v="2018-09-21T00:00:00"/>
    <s v="Taxi Boulevard-Victoire-Batetela-Hôtel (retour à l'hôtel)"/>
    <x v="0"/>
    <x v="2"/>
    <m/>
    <n v="3000"/>
    <n v="5.3447068695517395"/>
    <n v="561.303"/>
    <n v="5879317"/>
    <x v="1"/>
    <s v="Décharge"/>
    <x v="1"/>
    <s v="CONGO"/>
    <s v="ɣ"/>
  </r>
  <r>
    <d v="2018-09-21T00:00:00"/>
    <s v="Achat crédit téléphonique (appels &amp; sms)"/>
    <x v="8"/>
    <x v="4"/>
    <m/>
    <n v="3000"/>
    <n v="5.3447068695517395"/>
    <n v="561.303"/>
    <n v="5876317"/>
    <x v="1"/>
    <s v="Décharge"/>
    <x v="0"/>
    <s v="CONGO"/>
    <s v="ɣ"/>
  </r>
  <r>
    <d v="2018-09-21T00:00:00"/>
    <s v="Taxi domicile-bureau"/>
    <x v="0"/>
    <x v="2"/>
    <m/>
    <n v="1000"/>
    <n v="1.7815689565172466"/>
    <n v="561.303"/>
    <n v="5875317"/>
    <x v="14"/>
    <s v="Decharge"/>
    <x v="1"/>
    <s v="CONGO"/>
    <s v="ɣ"/>
  </r>
  <r>
    <d v="2018-09-21T00:00:00"/>
    <s v="Taxi bureau-poto poto voir le bijoutier et discuter s'il avait des bijoux sculpté en ivoire ou des contact dont un de mes amis senegalais en avait besoin"/>
    <x v="0"/>
    <x v="2"/>
    <m/>
    <n v="1000"/>
    <n v="1.7815689565172466"/>
    <n v="561.303"/>
    <n v="5874317"/>
    <x v="14"/>
    <s v="Decharge"/>
    <x v="1"/>
    <s v="CONGO"/>
    <s v="ɣ"/>
  </r>
  <r>
    <d v="2018-09-21T00:00:00"/>
    <s v="Achat de deux jus un pour moi et l'autre pour le bijoutier un plat de poulet pour le bijoutier"/>
    <x v="2"/>
    <x v="2"/>
    <m/>
    <n v="2000"/>
    <n v="3.5631379130344931"/>
    <n v="561.303"/>
    <n v="5872317"/>
    <x v="14"/>
    <s v="Decharge"/>
    <x v="1"/>
    <s v="CONGO"/>
    <s v="ɣ"/>
  </r>
  <r>
    <d v="2018-09-21T00:00:00"/>
    <s v="Taxi poto poto-bourreau identifier les tradi particiens tout en les proposant l'achat de la peau de panthère"/>
    <x v="0"/>
    <x v="2"/>
    <m/>
    <n v="1000"/>
    <n v="1.7815689565172466"/>
    <n v="561.303"/>
    <n v="5871317"/>
    <x v="14"/>
    <s v="Decharge"/>
    <x v="1"/>
    <s v="CONGO"/>
    <s v="ɣ"/>
  </r>
  <r>
    <d v="2018-09-21T00:00:00"/>
    <s v="Taxi bourreau-marché Comission identifier les tradi praticiens tout en les proposant l'achat de la peau de panthère"/>
    <x v="0"/>
    <x v="2"/>
    <m/>
    <n v="1000"/>
    <n v="1.7815689565172466"/>
    <n v="561.303"/>
    <n v="5870317"/>
    <x v="14"/>
    <s v="Decharge"/>
    <x v="1"/>
    <s v="CONGO"/>
    <s v="ɣ"/>
  </r>
  <r>
    <d v="2018-09-21T00:00:00"/>
    <s v="Taxi marché Commission-bureau"/>
    <x v="0"/>
    <x v="2"/>
    <m/>
    <n v="1000"/>
    <n v="1.7815689565172466"/>
    <n v="561.303"/>
    <n v="5869317"/>
    <x v="14"/>
    <s v="Decharge"/>
    <x v="1"/>
    <s v="CONGO"/>
    <s v="ɣ"/>
  </r>
  <r>
    <d v="2018-09-21T00:00:00"/>
    <s v="Food allowance pendant la pause"/>
    <x v="1"/>
    <x v="2"/>
    <m/>
    <n v="1000"/>
    <n v="1.7815689565172466"/>
    <n v="561.303"/>
    <n v="5868317"/>
    <x v="14"/>
    <s v="Decharge"/>
    <x v="1"/>
    <s v="CONGO"/>
    <s v="ɣ"/>
  </r>
  <r>
    <d v="2018-09-21T00:00:00"/>
    <s v="Taxi bureau-domicile"/>
    <x v="0"/>
    <x v="2"/>
    <m/>
    <n v="1000"/>
    <n v="1.7815689565172466"/>
    <n v="561.303"/>
    <n v="5867317"/>
    <x v="14"/>
    <s v="Decharge"/>
    <x v="1"/>
    <s v="CONGO"/>
    <s v="ɣ"/>
  </r>
  <r>
    <d v="2018-09-21T00:00:00"/>
    <s v="Taxi hôtel-DDEF pour la rencontre avec le chef faune"/>
    <x v="0"/>
    <x v="0"/>
    <m/>
    <n v="500"/>
    <n v="0.89078447825862328"/>
    <n v="561.303"/>
    <n v="5866817"/>
    <x v="6"/>
    <s v="Décharge"/>
    <x v="0"/>
    <s v="CONGO"/>
    <s v="ɣ"/>
  </r>
  <r>
    <d v="2018-09-21T00:00:00"/>
    <s v="Taxi DDEF-TGI pour la rencontre avec le president du TGI"/>
    <x v="0"/>
    <x v="0"/>
    <m/>
    <n v="500"/>
    <n v="0.89078447825862328"/>
    <n v="561.303"/>
    <n v="5866317"/>
    <x v="6"/>
    <s v="Décharge"/>
    <x v="0"/>
    <s v="CONGO"/>
    <s v="ɣ"/>
  </r>
  <r>
    <d v="2018-09-21T00:00:00"/>
    <s v="Taxi TGI-DDEF pour la rencontre avec le chef faune notamment lui faire le compte rendu de la rencontre avec le president du TGI"/>
    <x v="0"/>
    <x v="0"/>
    <m/>
    <n v="500"/>
    <n v="0.89078447825862328"/>
    <n v="561.303"/>
    <n v="5865817"/>
    <x v="6"/>
    <s v="Décharge"/>
    <x v="0"/>
    <s v="CONGO"/>
    <s v="ɣ"/>
  </r>
  <r>
    <d v="2018-09-21T00:00:00"/>
    <s v="Taxi DDEF-Hotel"/>
    <x v="0"/>
    <x v="0"/>
    <m/>
    <n v="500"/>
    <n v="0.89078447825862328"/>
    <n v="561.303"/>
    <n v="5865317"/>
    <x v="6"/>
    <s v="Décharge"/>
    <x v="0"/>
    <s v="CONGO"/>
    <s v="ɣ"/>
  </r>
  <r>
    <d v="2018-09-21T00:00:00"/>
    <s v="Taxi Hôtel-Charden Farell rétirer les fonds envoyés par Mavy"/>
    <x v="0"/>
    <x v="0"/>
    <m/>
    <n v="500"/>
    <n v="0.89078447825862328"/>
    <n v="561.303"/>
    <n v="5864817"/>
    <x v="6"/>
    <s v="Décharge"/>
    <x v="0"/>
    <s v="CONGO"/>
    <s v="ɣ"/>
  </r>
  <r>
    <d v="2018-09-21T00:00:00"/>
    <s v="Taxi charden farell-Hôtel"/>
    <x v="0"/>
    <x v="0"/>
    <m/>
    <n v="500"/>
    <n v="0.89078447825862328"/>
    <n v="561.303"/>
    <n v="5864317"/>
    <x v="6"/>
    <s v="Décharge"/>
    <x v="0"/>
    <s v="CONGO"/>
    <s v="ɣ"/>
  </r>
  <r>
    <d v="2018-09-21T00:00:00"/>
    <s v="Taxi hôtel-Restaurant"/>
    <x v="0"/>
    <x v="0"/>
    <m/>
    <n v="500"/>
    <n v="0.89078447825862328"/>
    <n v="561.303"/>
    <n v="5863817"/>
    <x v="6"/>
    <s v="Décharge"/>
    <x v="0"/>
    <s v="CONGO"/>
    <s v="ɣ"/>
  </r>
  <r>
    <d v="2018-09-21T00:00:00"/>
    <s v="Taxi restaurant-Hotel"/>
    <x v="0"/>
    <x v="0"/>
    <m/>
    <n v="500"/>
    <n v="0.89078447825862328"/>
    <n v="561.303"/>
    <n v="5863317"/>
    <x v="6"/>
    <s v="Décharge"/>
    <x v="0"/>
    <s v="CONGO"/>
    <s v="ɣ"/>
  </r>
  <r>
    <d v="2018-09-21T00:00:00"/>
    <s v="Taxi hôtel-Ecomoie forestière de dolisie"/>
    <x v="0"/>
    <x v="0"/>
    <m/>
    <n v="700"/>
    <n v="1.2470982695620725"/>
    <n v="561.303"/>
    <n v="5862617"/>
    <x v="7"/>
    <s v="Décharge"/>
    <x v="0"/>
    <s v="CONGO"/>
    <s v="ɣ"/>
  </r>
  <r>
    <d v="2018-09-21T00:00:00"/>
    <s v="Taxi Economie forestière-Tribunal"/>
    <x v="0"/>
    <x v="0"/>
    <m/>
    <n v="700"/>
    <n v="1.2470982695620725"/>
    <n v="561.303"/>
    <n v="5861917"/>
    <x v="7"/>
    <s v="Décharge"/>
    <x v="0"/>
    <s v="CONGO"/>
    <s v="ɣ"/>
  </r>
  <r>
    <d v="2018-09-21T00:00:00"/>
    <s v="Taxi Tribunal-Economie forestière pour rendre compte au directeur sur l'audience "/>
    <x v="0"/>
    <x v="0"/>
    <m/>
    <n v="700"/>
    <n v="1.2470982695620725"/>
    <n v="561.303"/>
    <n v="5861217"/>
    <x v="7"/>
    <s v="Décharge"/>
    <x v="0"/>
    <s v="CONGO"/>
    <s v="ɣ"/>
  </r>
  <r>
    <d v="2018-09-21T00:00:00"/>
    <s v="Taxi Economie forestière de dolisie-agence charden farell"/>
    <x v="0"/>
    <x v="0"/>
    <m/>
    <n v="700"/>
    <n v="1.2470982695620725"/>
    <n v="561.303"/>
    <n v="5860517"/>
    <x v="7"/>
    <s v="Décharge"/>
    <x v="0"/>
    <s v="CONGO"/>
    <s v="ɣ"/>
  </r>
  <r>
    <d v="2018-09-21T00:00:00"/>
    <s v="Taxi agence charden farell-hôtel"/>
    <x v="0"/>
    <x v="0"/>
    <m/>
    <n v="700"/>
    <n v="1.2470982695620725"/>
    <n v="561.303"/>
    <n v="5859817"/>
    <x v="7"/>
    <s v="Décharge"/>
    <x v="0"/>
    <s v="CONGO"/>
    <s v="ɣ"/>
  </r>
  <r>
    <d v="2018-09-21T00:00:00"/>
    <s v="Taxi domicile-bureau"/>
    <x v="0"/>
    <x v="0"/>
    <m/>
    <n v="1000"/>
    <n v="1.7815689565172466"/>
    <n v="561.303"/>
    <n v="5858817"/>
    <x v="8"/>
    <s v="Décharge"/>
    <x v="0"/>
    <s v="CONGO"/>
    <s v="ɣ"/>
  </r>
  <r>
    <d v="2018-09-21T00:00:00"/>
    <s v="Taxi bureau-domicile"/>
    <x v="0"/>
    <x v="0"/>
    <m/>
    <n v="1000"/>
    <n v="1.7815689565172466"/>
    <n v="561.303"/>
    <n v="5857817"/>
    <x v="8"/>
    <s v="Décharge"/>
    <x v="0"/>
    <s v="CONGO"/>
    <s v="ɣ"/>
  </r>
  <r>
    <d v="2018-09-21T00:00:00"/>
    <s v="Taxi à BZV: bureau - agence de voyages  ( n°1 pas de billet)700f - agence (n°2 pas de billet non plus et on m'a conseillé d'aller à l'aéroport)500f -  aéroport 500f - bureau 700f pour achat de billet de Maître Séverin destination PN"/>
    <x v="0"/>
    <x v="0"/>
    <m/>
    <n v="2400"/>
    <n v="4.2757654956413917"/>
    <n v="561.303"/>
    <n v="5855417"/>
    <x v="9"/>
    <s v="Décharge "/>
    <x v="0"/>
    <s v="CONGO"/>
    <s v="ɣ"/>
  </r>
  <r>
    <d v="2018-09-21T00:00:00"/>
    <s v="Maitre Séverin BIYOUDI MIAKASSISSA contrat d'engagement d'avocat du 21 Septembre 2018  /CHQ N 03593843"/>
    <x v="11"/>
    <x v="0"/>
    <m/>
    <n v="130000"/>
    <n v="231.60396434724206"/>
    <n v="561.303"/>
    <n v="5725417"/>
    <x v="10"/>
    <n v="3593843"/>
    <x v="0"/>
    <s v="CONGO"/>
    <s v="o"/>
  </r>
  <r>
    <d v="2018-09-21T00:00:00"/>
    <s v="FRAIS RET.DEPLACE Chq n°03593843"/>
    <x v="5"/>
    <x v="4"/>
    <m/>
    <n v="3401"/>
    <n v="6.0591160211151553"/>
    <n v="561.303"/>
    <n v="5722016"/>
    <x v="10"/>
    <n v="3593843"/>
    <x v="0"/>
    <s v="CONGO"/>
    <s v="o"/>
  </r>
  <r>
    <d v="2018-09-21T00:00:00"/>
    <s v="Avance sur Salaire du mois de Septembre 2018-Mavy Dierre Aimerel MALELA/CHQ N 03593844"/>
    <x v="1"/>
    <x v="3"/>
    <m/>
    <n v="150000"/>
    <n v="267.23534347758698"/>
    <n v="561.303"/>
    <n v="5572016"/>
    <x v="10"/>
    <n v="3593844"/>
    <x v="0"/>
    <s v="CONGO"/>
    <s v="o"/>
  </r>
  <r>
    <d v="2018-09-21T00:00:00"/>
    <s v="FRAIS RET.DEPLACE Chq n°03593844"/>
    <x v="5"/>
    <x v="4"/>
    <m/>
    <n v="3401"/>
    <n v="6.0591160211151553"/>
    <n v="561.303"/>
    <n v="5568615"/>
    <x v="10"/>
    <n v="3593844"/>
    <x v="0"/>
    <s v="CONGO"/>
    <s v="o"/>
  </r>
  <r>
    <d v="2018-09-21T00:00:00"/>
    <s v="FRAIS RET.DEPLACE Chq n°03593845"/>
    <x v="5"/>
    <x v="4"/>
    <m/>
    <n v="3401"/>
    <n v="6.0591160211151553"/>
    <n v="561.303"/>
    <n v="5565214"/>
    <x v="10"/>
    <n v="3593845"/>
    <x v="0"/>
    <s v="CONGO"/>
    <s v="o"/>
  </r>
  <r>
    <d v="2018-09-22T00:00:00"/>
    <s v="Taxi hôtel-Royal-Gambela (voir les cibles)"/>
    <x v="0"/>
    <x v="2"/>
    <m/>
    <n v="2000"/>
    <n v="3.5631379130344931"/>
    <n v="561.303"/>
    <n v="5563214"/>
    <x v="1"/>
    <s v="Décharge"/>
    <x v="1"/>
    <s v="CONGO"/>
    <s v="ɣ"/>
  </r>
  <r>
    <d v="2018-09-22T00:00:00"/>
    <s v="Taxi Gambela-UPN-Delvo (rencontrer la cible de 3 peaux)"/>
    <x v="0"/>
    <x v="2"/>
    <m/>
    <n v="3000"/>
    <n v="5.3447068695517395"/>
    <n v="561.303"/>
    <n v="5560214"/>
    <x v="1"/>
    <s v="Décharge"/>
    <x v="1"/>
    <s v="CONGO"/>
    <s v="ɣ"/>
  </r>
  <r>
    <d v="2018-09-22T00:00:00"/>
    <s v="Taxi Delvo-Batetela-Lingwala (investigation sur terrain)"/>
    <x v="0"/>
    <x v="2"/>
    <m/>
    <n v="2000"/>
    <n v="3.5631379130344931"/>
    <n v="561.303"/>
    <n v="5558214"/>
    <x v="1"/>
    <s v="Décharge"/>
    <x v="1"/>
    <s v="CONGO"/>
    <s v="ɣ"/>
  </r>
  <r>
    <d v="2018-09-22T00:00:00"/>
    <s v="Taxi Lingwala-7ieme rue-Masina (rencontre avec deux cibles)"/>
    <x v="0"/>
    <x v="2"/>
    <m/>
    <n v="2000"/>
    <n v="3.5631379130344931"/>
    <n v="561.303"/>
    <n v="5556214"/>
    <x v="1"/>
    <s v="Décharge"/>
    <x v="1"/>
    <s v="CONGO"/>
    <s v="ɣ"/>
  </r>
  <r>
    <d v="2018-09-22T00:00:00"/>
    <s v="Taxi Masina-chez Armand-Wangata (revérifier les produits)"/>
    <x v="0"/>
    <x v="2"/>
    <m/>
    <n v="3000"/>
    <n v="5.3447068695517395"/>
    <n v="561.303"/>
    <n v="5553214"/>
    <x v="1"/>
    <s v="Décharge"/>
    <x v="1"/>
    <s v="CONGO"/>
    <s v="ɣ"/>
  </r>
  <r>
    <d v="2018-09-22T00:00:00"/>
    <s v="Taxi Wangata-7ème rue-Victoire (voir le 5ème lot des ivoires sculptées)"/>
    <x v="0"/>
    <x v="2"/>
    <m/>
    <n v="2000"/>
    <n v="3.5631379130344931"/>
    <n v="561.303"/>
    <n v="5551214"/>
    <x v="1"/>
    <s v="Décharge"/>
    <x v="1"/>
    <s v="CONGO"/>
    <s v="ɣ"/>
  </r>
  <r>
    <d v="2018-09-22T00:00:00"/>
    <s v="Achat crédit téléphonoque (appels &amp; sms)"/>
    <x v="8"/>
    <x v="4"/>
    <m/>
    <n v="3000"/>
    <n v="5.3447068695517395"/>
    <n v="561.303"/>
    <n v="5548214"/>
    <x v="1"/>
    <s v="Décharge"/>
    <x v="0"/>
    <s v="CONGO"/>
    <s v="ɣ"/>
  </r>
  <r>
    <d v="2018-09-22T00:00:00"/>
    <s v="Taxi Victoire-Yolo-Ngaba-victoire (voir la cible des peaux)"/>
    <x v="0"/>
    <x v="2"/>
    <m/>
    <n v="3000"/>
    <n v="5.3447068695517395"/>
    <n v="561.303"/>
    <n v="5545214"/>
    <x v="1"/>
    <s v="Décharge"/>
    <x v="1"/>
    <s v="CONGO"/>
    <s v="ɣ"/>
  </r>
  <r>
    <d v="2018-09-22T00:00:00"/>
    <s v="Taxi Victoire-Boulevard-Hôtel (retour à l'hôtel)"/>
    <x v="0"/>
    <x v="2"/>
    <m/>
    <n v="2000"/>
    <n v="3.5631379130344931"/>
    <n v="561.303"/>
    <n v="5543214"/>
    <x v="1"/>
    <s v="Décharge"/>
    <x v="1"/>
    <s v="CONGO"/>
    <s v="ɣ"/>
  </r>
  <r>
    <d v="2018-09-22T00:00:00"/>
    <s v="Taxi Hôtel-Agence océan du nord de ouesso récupérer le courrier adressé au DDEF"/>
    <x v="0"/>
    <x v="0"/>
    <m/>
    <n v="500"/>
    <n v="0.89078447825862328"/>
    <n v="561.303"/>
    <n v="5542714"/>
    <x v="6"/>
    <s v="Décharge"/>
    <x v="0"/>
    <s v="CONGO"/>
    <s v="ɣ"/>
  </r>
  <r>
    <d v="2018-09-22T00:00:00"/>
    <s v="Taxi ocean du nord-Domicile de Eric d'Odzala pour avoir les nouvelles sur les cas d'odzala"/>
    <x v="0"/>
    <x v="0"/>
    <m/>
    <n v="500"/>
    <n v="0.89078447825862328"/>
    <n v="561.303"/>
    <n v="5542214"/>
    <x v="6"/>
    <s v="Décharge"/>
    <x v="0"/>
    <s v="CONGO"/>
    <s v="ɣ"/>
  </r>
  <r>
    <d v="2018-09-22T00:00:00"/>
    <s v="Taxi domicile d'Eric-hôtel"/>
    <x v="0"/>
    <x v="0"/>
    <m/>
    <n v="500"/>
    <n v="0.89078447825862328"/>
    <n v="561.303"/>
    <n v="5541714"/>
    <x v="6"/>
    <s v="Décharge"/>
    <x v="0"/>
    <s v="CONGO"/>
    <s v="ɣ"/>
  </r>
  <r>
    <d v="2018-09-22T00:00:00"/>
    <s v="Taxi hôtel-Restaurant"/>
    <x v="0"/>
    <x v="0"/>
    <m/>
    <n v="500"/>
    <n v="0.89078447825862328"/>
    <n v="561.303"/>
    <n v="5541214"/>
    <x v="6"/>
    <s v="Décharge"/>
    <x v="0"/>
    <s v="CONGO"/>
    <s v="ɣ"/>
  </r>
  <r>
    <d v="2018-09-22T00:00:00"/>
    <s v="Taxi restaurant-Hotel"/>
    <x v="0"/>
    <x v="0"/>
    <m/>
    <n v="500"/>
    <n v="0.89078447825862328"/>
    <n v="561.303"/>
    <n v="5540714"/>
    <x v="6"/>
    <s v="Décharge"/>
    <x v="0"/>
    <s v="CONGO"/>
    <s v="ɣ"/>
  </r>
  <r>
    <d v="2018-09-22T00:00:00"/>
    <s v="Taxi hôtel-DDEF pour le cas de la saisie des viandes de chasse( Espèces partièllement protégees) par la DDEF"/>
    <x v="0"/>
    <x v="0"/>
    <m/>
    <n v="500"/>
    <n v="0.89078447825862328"/>
    <n v="561.303"/>
    <n v="5540214"/>
    <x v="6"/>
    <s v="Décharge"/>
    <x v="0"/>
    <s v="CONGO"/>
    <s v="ɣ"/>
  </r>
  <r>
    <d v="2018-09-22T00:00:00"/>
    <s v="Taxi DDEF-hôtel"/>
    <x v="0"/>
    <x v="0"/>
    <m/>
    <n v="500"/>
    <n v="0.89078447825862328"/>
    <n v="561.303"/>
    <n v="5539714"/>
    <x v="6"/>
    <s v="Décharge"/>
    <x v="0"/>
    <s v="CONGO"/>
    <s v="ɣ"/>
  </r>
  <r>
    <d v="2018-09-22T00:00:00"/>
    <s v="Taxi domicile - Poto-poto pour rencontrer une cible"/>
    <x v="0"/>
    <x v="2"/>
    <m/>
    <n v="2000"/>
    <n v="3.5631379130344931"/>
    <n v="561.303"/>
    <n v="5537714"/>
    <x v="2"/>
    <s v="décharge"/>
    <x v="1"/>
    <s v="CONGO"/>
    <s v="ɣ"/>
  </r>
  <r>
    <d v="2018-09-22T00:00:00"/>
    <s v="Achat nourriture et boissons lors de la rencontre avec la cible"/>
    <x v="2"/>
    <x v="2"/>
    <m/>
    <n v="3500"/>
    <n v="6.2354913478103624"/>
    <n v="561.303"/>
    <n v="5534214"/>
    <x v="2"/>
    <s v="décharge"/>
    <x v="1"/>
    <s v="CONGO"/>
    <s v="ɣ"/>
  </r>
  <r>
    <d v="2018-09-22T00:00:00"/>
    <s v="Taxi Poto-poto - domicile retour de la rencontre avec la cible"/>
    <x v="0"/>
    <x v="2"/>
    <m/>
    <n v="2500"/>
    <n v="4.4539223912931165"/>
    <n v="561.303"/>
    <n v="5531714"/>
    <x v="2"/>
    <s v="décharge"/>
    <x v="1"/>
    <s v="CONGO"/>
    <s v="ɣ"/>
  </r>
  <r>
    <d v="2018-09-23T00:00:00"/>
    <s v="Taxi Hôtel-Grand marché-Gambela (rencontrer une cible)"/>
    <x v="0"/>
    <x v="2"/>
    <m/>
    <n v="2000"/>
    <n v="3.5631379130344931"/>
    <n v="561.303"/>
    <n v="5529714"/>
    <x v="1"/>
    <s v="Décharge"/>
    <x v="1"/>
    <s v="CONGO"/>
    <s v="ɣ"/>
  </r>
  <r>
    <d v="2018-09-23T00:00:00"/>
    <s v="Taxi Gambela-Chez Armand-UPN (rencontrer les cibles)"/>
    <x v="0"/>
    <x v="2"/>
    <m/>
    <n v="2000"/>
    <n v="3.5631379130344931"/>
    <n v="561.303"/>
    <n v="5527714"/>
    <x v="1"/>
    <s v="Décharge"/>
    <x v="1"/>
    <s v="CONGO"/>
    <s v="ɣ"/>
  </r>
  <r>
    <d v="2018-09-23T00:00:00"/>
    <s v="Taxi UPN-MN-Lemba (rencontrer les cibles)"/>
    <x v="0"/>
    <x v="2"/>
    <m/>
    <n v="2000"/>
    <n v="3.5631379130344931"/>
    <n v="561.303"/>
    <n v="5525714"/>
    <x v="1"/>
    <s v="Décharge"/>
    <x v="1"/>
    <s v="CONGO"/>
    <s v="ɣ"/>
  </r>
  <r>
    <d v="2018-09-23T00:00:00"/>
    <s v="Taxi Lemba-Victoire-Beach (prendre les renseignement pour retour à Brazzaville)"/>
    <x v="0"/>
    <x v="2"/>
    <m/>
    <n v="2000"/>
    <n v="3.5631379130344931"/>
    <n v="561.303"/>
    <n v="5523714"/>
    <x v="1"/>
    <s v="Décharge"/>
    <x v="1"/>
    <s v="CONGO"/>
    <s v="ɣ"/>
  </r>
  <r>
    <d v="2018-09-23T00:00:00"/>
    <s v="Taxi Beach-Royal-Hôtel (retour à l'hôtel)"/>
    <x v="0"/>
    <x v="2"/>
    <m/>
    <n v="2000"/>
    <n v="3.5631379130344931"/>
    <n v="561.303"/>
    <n v="5521714"/>
    <x v="1"/>
    <s v="Décharge"/>
    <x v="1"/>
    <s v="CONGO"/>
    <s v="ɣ"/>
  </r>
  <r>
    <d v="2018-09-23T00:00:00"/>
    <s v="Achat crédit téléphonique (appels et sms)"/>
    <x v="8"/>
    <x v="4"/>
    <m/>
    <n v="3000"/>
    <n v="5.3447068695517395"/>
    <n v="561.303"/>
    <n v="5518714"/>
    <x v="1"/>
    <s v="Décharge"/>
    <x v="0"/>
    <s v="CONGO"/>
    <s v="ɣ"/>
  </r>
  <r>
    <d v="2018-09-23T00:00:00"/>
    <s v="Paiement frais d'hôtel pour 10 nuitées du 14 au 24/09/2018 (mission Kinshasa)"/>
    <x v="9"/>
    <x v="2"/>
    <m/>
    <n v="210000"/>
    <n v="374.12948086862178"/>
    <n v="561.303"/>
    <n v="5308714"/>
    <x v="1"/>
    <s v="oui"/>
    <x v="1"/>
    <s v="CONGO"/>
    <s v="o"/>
  </r>
  <r>
    <d v="2018-09-23T00:00:00"/>
    <s v="Food Allowance mission dolisie du 19 au 23 septembre 2018"/>
    <x v="9"/>
    <x v="0"/>
    <m/>
    <n v="50000"/>
    <n v="89.078447825862327"/>
    <n v="561.303"/>
    <n v="5258714"/>
    <x v="7"/>
    <s v="Décharge"/>
    <x v="0"/>
    <s v="CONGO"/>
    <s v="ɣ"/>
  </r>
  <r>
    <d v="2018-09-24T00:00:00"/>
    <s v="Taix domicile-Agence Océan du Nord pour le voyage "/>
    <x v="0"/>
    <x v="0"/>
    <m/>
    <n v="1000"/>
    <n v="1.7815689565172466"/>
    <n v="561.303"/>
    <n v="5257714"/>
    <x v="13"/>
    <s v="Décharge"/>
    <x v="0"/>
    <s v="CONGO"/>
    <s v="ɣ"/>
  </r>
  <r>
    <d v="2018-09-24T00:00:00"/>
    <s v="Taxi à PNR Agence Océan du Nord-Résidence PALF PNR "/>
    <x v="0"/>
    <x v="0"/>
    <m/>
    <n v="1000"/>
    <n v="1.7815689565172466"/>
    <n v="561.303"/>
    <n v="5256714"/>
    <x v="13"/>
    <s v="Décharge"/>
    <x v="0"/>
    <s v="CONGO"/>
    <s v="ɣ"/>
  </r>
  <r>
    <d v="2018-09-24T00:00:00"/>
    <s v="Taxi à PNR: Résidence-Restaurant/ Aller-Retour"/>
    <x v="0"/>
    <x v="0"/>
    <m/>
    <n v="2000"/>
    <n v="3.5631379130344931"/>
    <n v="561.303"/>
    <n v="5254714"/>
    <x v="13"/>
    <s v="Décharge"/>
    <x v="0"/>
    <s v="CONGO"/>
    <s v="ɣ"/>
  </r>
  <r>
    <d v="2018-09-24T00:00:00"/>
    <s v="Frais de transfert à Jospin/OUESSO"/>
    <x v="3"/>
    <x v="4"/>
    <m/>
    <n v="5600"/>
    <n v="9.9767861564965798"/>
    <n v="561.303"/>
    <n v="5249114"/>
    <x v="4"/>
    <s v="71/GCF"/>
    <x v="0"/>
    <s v="CONGO"/>
    <s v="o"/>
  </r>
  <r>
    <d v="2018-09-24T00:00:00"/>
    <s v="Achat Robinet+Flexible/Plomberie"/>
    <x v="10"/>
    <x v="4"/>
    <m/>
    <n v="7000"/>
    <n v="12.470982695620725"/>
    <n v="561.303"/>
    <n v="5242114"/>
    <x v="4"/>
    <n v="12"/>
    <x v="0"/>
    <s v="CONGO"/>
    <s v="o"/>
  </r>
  <r>
    <d v="2018-09-24T00:00:00"/>
    <s v="Main d'Œuvre Plomberie-Bureau PALF"/>
    <x v="4"/>
    <x v="4"/>
    <m/>
    <n v="5000"/>
    <n v="8.907844782586233"/>
    <n v="561.303"/>
    <n v="5237114"/>
    <x v="4"/>
    <s v="OUI"/>
    <x v="0"/>
    <s v="CONGO"/>
    <s v="o"/>
  </r>
  <r>
    <d v="2018-09-24T00:00:00"/>
    <s v="Taxi bureau-BCI"/>
    <x v="0"/>
    <x v="3"/>
    <m/>
    <n v="2000"/>
    <n v="3.5631379130344931"/>
    <n v="561.303"/>
    <n v="5235114"/>
    <x v="4"/>
    <s v="Décharge"/>
    <x v="0"/>
    <s v="CONGO"/>
    <s v="ɣ"/>
  </r>
  <r>
    <d v="2018-09-24T00:00:00"/>
    <s v="Taxi à BZV: domicile-aéroport pour le voyage sur PNR"/>
    <x v="0"/>
    <x v="0"/>
    <m/>
    <n v="1500"/>
    <n v="2.6723534347758697"/>
    <n v="561.303"/>
    <n v="5233614"/>
    <x v="12"/>
    <s v="Décharge"/>
    <x v="0"/>
    <s v="CONGO"/>
    <s v="ɣ"/>
  </r>
  <r>
    <d v="2018-09-24T00:00:00"/>
    <s v="Achat Billet d'avion Brazzaville-PNR/ Mésange CIGNAS"/>
    <x v="17"/>
    <x v="0"/>
    <m/>
    <n v="40000"/>
    <n v="71.262758260689864"/>
    <n v="561.303"/>
    <n v="5193614"/>
    <x v="12"/>
    <n v="179438"/>
    <x v="0"/>
    <s v="CONGO"/>
    <s v="o"/>
  </r>
  <r>
    <d v="2018-09-24T00:00:00"/>
    <s v="Achat Billet d'avion/Brazzaville-PNR ENFANT de Mésange CIGNAS"/>
    <x v="17"/>
    <x v="0"/>
    <m/>
    <n v="28000"/>
    <n v="49.883930782482899"/>
    <n v="561.303"/>
    <n v="5165614"/>
    <x v="12"/>
    <n v="19214"/>
    <x v="0"/>
    <s v="CONGO"/>
    <s v="o"/>
  </r>
  <r>
    <d v="2018-09-24T00:00:00"/>
    <s v="Achat Timbre pour le billet d'avion de Mésange CIGNAS"/>
    <x v="14"/>
    <x v="0"/>
    <m/>
    <n v="1000"/>
    <n v="1.7815689565172466"/>
    <n v="561.303"/>
    <n v="5164614"/>
    <x v="12"/>
    <s v="OUI"/>
    <x v="0"/>
    <s v="CONGO"/>
    <s v="o"/>
  </r>
  <r>
    <d v="2018-09-24T00:00:00"/>
    <s v="Taxi à PNR: aéroport-vindoulou pour laisser l'enfant"/>
    <x v="0"/>
    <x v="0"/>
    <m/>
    <n v="3000"/>
    <n v="5.3447068695517395"/>
    <n v="561.303"/>
    <n v="5161614"/>
    <x v="12"/>
    <s v="Décharge"/>
    <x v="0"/>
    <s v="CONGO"/>
    <s v="ɣ"/>
  </r>
  <r>
    <d v="2018-09-24T00:00:00"/>
    <s v="Taxi à PNR: vindoulou-tchystère/ tchystère-tour mayombe pour voir maitre Welcom"/>
    <x v="0"/>
    <x v="0"/>
    <m/>
    <n v="3000"/>
    <n v="5.3447068695517395"/>
    <n v="561.303"/>
    <n v="5158614"/>
    <x v="12"/>
    <s v="Décharge"/>
    <x v="0"/>
    <s v="CONGO"/>
    <s v="ɣ"/>
  </r>
  <r>
    <d v="2018-09-24T00:00:00"/>
    <s v="Taxi à PNR: tour mayombe-pharmacie pour achat medicament de l'enfant"/>
    <x v="0"/>
    <x v="0"/>
    <m/>
    <n v="1000"/>
    <n v="1.7815689565172466"/>
    <n v="561.303"/>
    <n v="5157614"/>
    <x v="12"/>
    <s v="Décharge"/>
    <x v="0"/>
    <s v="CONGO"/>
    <s v="ɣ"/>
  </r>
  <r>
    <d v="2018-09-24T00:00:00"/>
    <s v="Taxi à PNR: Pharmacie-restaurant/ restaurant- Résidence PALF"/>
    <x v="0"/>
    <x v="0"/>
    <m/>
    <n v="2000"/>
    <n v="3.5631379130344931"/>
    <n v="561.303"/>
    <n v="5155614"/>
    <x v="12"/>
    <s v="Décharge"/>
    <x v="0"/>
    <s v="CONGO"/>
    <s v="ɣ"/>
  </r>
  <r>
    <d v="2018-09-24T00:00:00"/>
    <s v="Achat téléphone SAMSUNG BLANC pour enquêteur BI92 "/>
    <x v="18"/>
    <x v="4"/>
    <m/>
    <n v="50000"/>
    <n v="89.078447825862327"/>
    <n v="561.303"/>
    <n v="5105614"/>
    <x v="5"/>
    <n v="10"/>
    <x v="0"/>
    <s v="CONGO"/>
    <s v="o"/>
  </r>
  <r>
    <d v="2018-09-24T00:00:00"/>
    <s v="Taxi à BZV: bureau-Cabinet de maître Biyoudi Séverin pour lui remettre son budget de la mission sur Pointe-Noire."/>
    <x v="0"/>
    <x v="0"/>
    <m/>
    <n v="1000"/>
    <n v="1.7815689565172466"/>
    <n v="561.303"/>
    <n v="5104614"/>
    <x v="15"/>
    <s v="Decharge"/>
    <x v="0"/>
    <s v="CONGO"/>
    <s v="ɣ"/>
  </r>
  <r>
    <d v="2018-09-24T00:00:00"/>
    <s v="Frais de mission PNR/ Maître Séverin BIYOUDI"/>
    <x v="11"/>
    <x v="0"/>
    <m/>
    <n v="140000"/>
    <n v="249.4196539124145"/>
    <n v="561.303"/>
    <n v="4964614"/>
    <x v="15"/>
    <s v="oui"/>
    <x v="0"/>
    <s v="CONGO"/>
    <s v="o"/>
  </r>
  <r>
    <d v="2018-09-24T00:00:00"/>
    <s v="Taxi à BZV: Cabinet de maître Séverin Biyoudi au centre ville-Bureau."/>
    <x v="0"/>
    <x v="0"/>
    <m/>
    <n v="1000"/>
    <n v="1.7815689565172466"/>
    <n v="561.303"/>
    <n v="4963614"/>
    <x v="15"/>
    <s v="Decharge"/>
    <x v="0"/>
    <s v="CONGO"/>
    <s v="ɣ"/>
  </r>
  <r>
    <d v="2018-09-24T00:00:00"/>
    <s v="Taxi Domicile-Agence Océan du Nord"/>
    <x v="0"/>
    <x v="5"/>
    <m/>
    <n v="1000"/>
    <n v="1.7815689565172466"/>
    <n v="561.303"/>
    <n v="4962614"/>
    <x v="11"/>
    <s v="Décharge"/>
    <x v="0"/>
    <s v="CONGO"/>
    <s v="ɣ"/>
  </r>
  <r>
    <d v="2018-09-24T00:00:00"/>
    <s v="Taxi Hôtel-Boulevard-Beach (départ pour Brazzaville)"/>
    <x v="0"/>
    <x v="2"/>
    <m/>
    <n v="2000"/>
    <n v="3.5631379130344931"/>
    <n v="561.303"/>
    <n v="4960614"/>
    <x v="1"/>
    <s v="Décharge"/>
    <x v="1"/>
    <s v="CONGO"/>
    <s v="ɣ"/>
  </r>
  <r>
    <d v="2018-09-24T00:00:00"/>
    <s v="Achat billet Kinshasa-Brazzaville (formalité de départ)"/>
    <x v="0"/>
    <x v="2"/>
    <m/>
    <n v="15000"/>
    <n v="26.723534347758697"/>
    <n v="561.303"/>
    <n v="4945614"/>
    <x v="1"/>
    <s v="oui"/>
    <x v="1"/>
    <s v="CONGO"/>
    <s v="o"/>
  </r>
  <r>
    <d v="2018-09-24T00:00:00"/>
    <s v="Cachet de sortie (formalités de départ pour Kinshasa)"/>
    <x v="14"/>
    <x v="2"/>
    <m/>
    <n v="5000"/>
    <n v="8.907844782586233"/>
    <n v="561.303"/>
    <n v="4940614"/>
    <x v="1"/>
    <s v="Décharge"/>
    <x v="1"/>
    <s v="CONGO"/>
    <s v="ɣ"/>
  </r>
  <r>
    <d v="2018-09-24T00:00:00"/>
    <s v="Achat déclaration full Douane, vignette et redevance sortie(formalités de départ)"/>
    <x v="14"/>
    <x v="2"/>
    <m/>
    <n v="5000"/>
    <n v="8.907844782586233"/>
    <n v="561.303"/>
    <n v="4935614"/>
    <x v="1"/>
    <s v="Décharge"/>
    <x v="1"/>
    <s v="CONGO"/>
    <s v="ɣ"/>
  </r>
  <r>
    <d v="2018-09-24T00:00:00"/>
    <s v="Paiement contrevention (arrivé à Brazzaville)"/>
    <x v="14"/>
    <x v="2"/>
    <m/>
    <n v="4000"/>
    <n v="7.1262758260689862"/>
    <n v="561.303"/>
    <n v="4931614"/>
    <x v="1"/>
    <s v="Décharge"/>
    <x v="1"/>
    <s v="CONGO"/>
    <s v="ɣ"/>
  </r>
  <r>
    <d v="2018-09-24T00:00:00"/>
    <s v="Déclaration full et redevence entrée (formalités d'arrivée à Brazzaville)"/>
    <x v="14"/>
    <x v="2"/>
    <m/>
    <n v="3200"/>
    <n v="5.701020660855189"/>
    <n v="561.303"/>
    <n v="4928414"/>
    <x v="1"/>
    <s v="Décharge"/>
    <x v="1"/>
    <s v="CONGO"/>
    <s v="ɣ"/>
  </r>
  <r>
    <d v="2018-09-24T00:00:00"/>
    <s v="Paiement cachet d'entrée (formalités d'arrivée à Brazzaville)"/>
    <x v="14"/>
    <x v="2"/>
    <m/>
    <n v="2000"/>
    <n v="3.5631379130344931"/>
    <n v="561.303"/>
    <n v="4926414"/>
    <x v="1"/>
    <s v="Décharge"/>
    <x v="1"/>
    <s v="CONGO"/>
    <s v="ɣ"/>
  </r>
  <r>
    <d v="2018-09-24T00:00:00"/>
    <s v="Taxi beach-Bureau-Talangaï (arrivé à Brazzaville)"/>
    <x v="0"/>
    <x v="2"/>
    <m/>
    <n v="2500"/>
    <n v="4.4539223912931165"/>
    <n v="561.303"/>
    <n v="4923914"/>
    <x v="1"/>
    <s v="Décharge"/>
    <x v="1"/>
    <s v="CONGO"/>
    <s v="ɣ"/>
  </r>
  <r>
    <d v="2018-09-24T00:00:00"/>
    <s v="Food allowance mission Kinshasa du 14 au 24 septembre 2018"/>
    <x v="9"/>
    <x v="2"/>
    <m/>
    <n v="110000"/>
    <n v="195.9725852168971"/>
    <n v="561.303"/>
    <n v="4813914"/>
    <x v="1"/>
    <s v="Décharge"/>
    <x v="1"/>
    <s v="CONGO"/>
    <s v="ɣ"/>
  </r>
  <r>
    <d v="2018-09-24T00:00:00"/>
    <s v="Taxi domicile-bureau"/>
    <x v="0"/>
    <x v="2"/>
    <m/>
    <n v="1000"/>
    <n v="1.7815689565172466"/>
    <n v="561.303"/>
    <n v="4812914"/>
    <x v="14"/>
    <s v="Decharge"/>
    <x v="1"/>
    <s v="CONGO"/>
    <s v="ɣ"/>
  </r>
  <r>
    <d v="2018-09-24T00:00:00"/>
    <s v="Taxi bureau-mfilou identifier les tradi praticiens tout en les proposant l'achat de la peau de panthère"/>
    <x v="0"/>
    <x v="2"/>
    <m/>
    <n v="1000"/>
    <n v="1.7815689565172466"/>
    <n v="561.303"/>
    <n v="4811914"/>
    <x v="14"/>
    <s v="Decharge"/>
    <x v="1"/>
    <s v="CONGO"/>
    <s v="ɣ"/>
  </r>
  <r>
    <d v="2018-09-24T00:00:00"/>
    <s v="Taxi mfilou-pk identifier les tradi praticiens tout en les proposants un achat d'une peau de panthère"/>
    <x v="0"/>
    <x v="2"/>
    <m/>
    <n v="1000"/>
    <n v="1.7815689565172466"/>
    <n v="561.303"/>
    <n v="4810914"/>
    <x v="14"/>
    <s v="Decharge"/>
    <x v="1"/>
    <s v="CONGO"/>
    <s v="ɣ"/>
  </r>
  <r>
    <d v="2018-09-24T00:00:00"/>
    <s v="Taxi pk-bureau"/>
    <x v="0"/>
    <x v="2"/>
    <m/>
    <n v="1000"/>
    <n v="1.7815689565172466"/>
    <n v="561.303"/>
    <n v="4809914"/>
    <x v="14"/>
    <s v="Decharge"/>
    <x v="1"/>
    <s v="CONGO"/>
    <s v="ɣ"/>
  </r>
  <r>
    <d v="2018-09-24T00:00:00"/>
    <s v="Food allowance pendant la pause"/>
    <x v="1"/>
    <x v="2"/>
    <m/>
    <n v="1000"/>
    <n v="1.7815689565172466"/>
    <n v="561.303"/>
    <n v="4808914"/>
    <x v="14"/>
    <s v="Decharge"/>
    <x v="1"/>
    <s v="CONGO"/>
    <s v="ɣ"/>
  </r>
  <r>
    <d v="2018-09-24T00:00:00"/>
    <s v="Taxi bureau-domicile"/>
    <x v="0"/>
    <x v="2"/>
    <m/>
    <n v="1000"/>
    <n v="1.7815689565172466"/>
    <n v="561.303"/>
    <n v="4807914"/>
    <x v="14"/>
    <s v="Decharge"/>
    <x v="1"/>
    <s v="CONGO"/>
    <s v="ɣ"/>
  </r>
  <r>
    <d v="2018-09-24T00:00:00"/>
    <s v="Taxi hôtel-DDEF pour le depôt du courrier au DD"/>
    <x v="0"/>
    <x v="0"/>
    <m/>
    <n v="500"/>
    <n v="0.89078447825862328"/>
    <n v="561.303"/>
    <n v="4807414"/>
    <x v="6"/>
    <s v="Décharge"/>
    <x v="0"/>
    <s v="CONGO"/>
    <s v="ɣ"/>
  </r>
  <r>
    <d v="2018-09-24T00:00:00"/>
    <s v="Taxi DDEF-TGI pour le retrait des pièces de justice"/>
    <x v="0"/>
    <x v="0"/>
    <m/>
    <n v="500"/>
    <n v="0.89078447825862328"/>
    <n v="561.303"/>
    <n v="4806914"/>
    <x v="6"/>
    <s v="Décharge"/>
    <x v="0"/>
    <s v="CONGO"/>
    <s v="ɣ"/>
  </r>
  <r>
    <d v="2018-09-24T00:00:00"/>
    <s v="Taxi TGI-Cyber café pour impression du fichier des contrevenants n'ayant plus régagné la maison d'arrêt  demandé par le procurreur CA"/>
    <x v="0"/>
    <x v="0"/>
    <m/>
    <n v="500"/>
    <n v="0.89078447825862328"/>
    <n v="561.303"/>
    <n v="4806414"/>
    <x v="6"/>
    <s v="Décharge"/>
    <x v="0"/>
    <s v="CONGO"/>
    <s v="ɣ"/>
  </r>
  <r>
    <d v="2018-09-24T00:00:00"/>
    <s v="Cyber Café: connexion internet et impression du fichier comptable"/>
    <x v="10"/>
    <x v="4"/>
    <m/>
    <n v="1000"/>
    <n v="1.7815689565172466"/>
    <n v="561.303"/>
    <n v="4805414"/>
    <x v="6"/>
    <n v="9"/>
    <x v="0"/>
    <s v="CONGO"/>
    <s v="o"/>
  </r>
  <r>
    <d v="2018-09-24T00:00:00"/>
    <s v="Taxi cyber café-TGI pour la rencontre avec le procurreur CA et le greffier en chef"/>
    <x v="0"/>
    <x v="0"/>
    <m/>
    <n v="500"/>
    <n v="0.89078447825862328"/>
    <n v="561.303"/>
    <n v="4804914"/>
    <x v="6"/>
    <s v="Décharge"/>
    <x v="0"/>
    <s v="CONGO"/>
    <s v="ɣ"/>
  </r>
  <r>
    <d v="2018-09-24T00:00:00"/>
    <s v="Taxi TGI-Charden Farell récupérer les fonds envoyés par Mavy"/>
    <x v="0"/>
    <x v="0"/>
    <m/>
    <n v="500"/>
    <n v="0.89078447825862328"/>
    <n v="561.303"/>
    <n v="4804414"/>
    <x v="6"/>
    <s v="Décharge"/>
    <x v="0"/>
    <s v="CONGO"/>
    <s v="ɣ"/>
  </r>
  <r>
    <d v="2018-09-24T00:00:00"/>
    <s v="Taxi Charden Farell-Domicile Eric d'Odzala pour le retrait des PV"/>
    <x v="0"/>
    <x v="0"/>
    <m/>
    <n v="500"/>
    <n v="0.89078447825862328"/>
    <n v="561.303"/>
    <n v="4803914"/>
    <x v="6"/>
    <s v="Décharge"/>
    <x v="0"/>
    <s v="CONGO"/>
    <s v="ɣ"/>
  </r>
  <r>
    <d v="2018-09-24T00:00:00"/>
    <s v="Taxi domicile Eric-Case de passage PALF pour la visite et le constat"/>
    <x v="0"/>
    <x v="0"/>
    <m/>
    <n v="500"/>
    <n v="0.89078447825862328"/>
    <n v="561.303"/>
    <n v="4803414"/>
    <x v="6"/>
    <s v="Décharge"/>
    <x v="0"/>
    <s v="CONGO"/>
    <s v="ɣ"/>
  </r>
  <r>
    <d v="2018-09-24T00:00:00"/>
    <s v="Taxi case de passage PALF-Restaurant"/>
    <x v="0"/>
    <x v="0"/>
    <m/>
    <n v="500"/>
    <n v="0.89078447825862328"/>
    <n v="561.303"/>
    <n v="4802914"/>
    <x v="6"/>
    <s v="Décharge"/>
    <x v="0"/>
    <s v="CONGO"/>
    <s v="ɣ"/>
  </r>
  <r>
    <d v="2018-09-24T00:00:00"/>
    <s v="Taxi restaurant-Hôtel"/>
    <x v="0"/>
    <x v="0"/>
    <m/>
    <n v="500"/>
    <n v="0.89078447825862328"/>
    <n v="561.303"/>
    <n v="4802414"/>
    <x v="6"/>
    <s v="Décharge"/>
    <x v="0"/>
    <s v="CONGO"/>
    <s v="ɣ"/>
  </r>
  <r>
    <d v="2018-09-24T00:00:00"/>
    <s v="Paiement frais d'hôtel pour 05 nuitées mission dolisie du 19 au 24 septembre 2018 "/>
    <x v="9"/>
    <x v="0"/>
    <m/>
    <n v="75000"/>
    <n v="133.61767173879349"/>
    <n v="561.303"/>
    <n v="4727414"/>
    <x v="7"/>
    <n v="61"/>
    <x v="0"/>
    <s v="CONGO"/>
    <s v="o"/>
  </r>
  <r>
    <d v="2018-09-24T00:00:00"/>
    <s v="Taxi dolisie-Sibiti"/>
    <x v="0"/>
    <x v="0"/>
    <m/>
    <n v="5000"/>
    <n v="8.907844782586233"/>
    <n v="561.303"/>
    <n v="4722414"/>
    <x v="7"/>
    <s v="Décharge"/>
    <x v="0"/>
    <s v="CONGO"/>
    <s v="ɣ"/>
  </r>
  <r>
    <d v="2018-09-24T00:00:00"/>
    <s v="Taxi moto gare routière de Dolisie-Hôtel"/>
    <x v="0"/>
    <x v="0"/>
    <m/>
    <n v="200"/>
    <n v="0.35631379130344931"/>
    <n v="561.303"/>
    <n v="4722214"/>
    <x v="7"/>
    <s v="Décharge"/>
    <x v="0"/>
    <s v="CONGO"/>
    <s v="ɣ"/>
  </r>
  <r>
    <d v="2018-09-24T00:00:00"/>
    <s v="Taxi moto hôtel-Economie forestière de sibiti"/>
    <x v="0"/>
    <x v="0"/>
    <m/>
    <n v="300"/>
    <n v="0.53447068695517397"/>
    <n v="561.303"/>
    <n v="4721914"/>
    <x v="7"/>
    <s v="Décharge"/>
    <x v="0"/>
    <s v="CONGO"/>
    <s v="ɣ"/>
  </r>
  <r>
    <d v="2018-09-24T00:00:00"/>
    <s v="Taxi moto Economie forestière-agence de voyage de la gare routière de sibiti "/>
    <x v="0"/>
    <x v="0"/>
    <m/>
    <n v="300"/>
    <n v="0.53447068695517397"/>
    <n v="561.303"/>
    <n v="4721614"/>
    <x v="7"/>
    <s v="Décharge"/>
    <x v="0"/>
    <s v="CONGO"/>
    <s v="ɣ"/>
  </r>
  <r>
    <d v="2018-09-24T00:00:00"/>
    <s v="Taxi moto agence de voyage-Restaurant"/>
    <x v="0"/>
    <x v="0"/>
    <m/>
    <n v="200"/>
    <n v="0.35631379130344931"/>
    <n v="561.303"/>
    <n v="4721414"/>
    <x v="7"/>
    <s v="Décharge"/>
    <x v="0"/>
    <s v="CONGO"/>
    <s v="ɣ"/>
  </r>
  <r>
    <d v="2018-09-24T00:00:00"/>
    <s v="Taxi moto Restaurant-Agence charden farell de sibiti"/>
    <x v="0"/>
    <x v="0"/>
    <m/>
    <n v="200"/>
    <n v="0.35631379130344931"/>
    <n v="561.303"/>
    <n v="4721214"/>
    <x v="7"/>
    <s v="Décharge"/>
    <x v="0"/>
    <s v="CONGO"/>
    <s v="ɣ"/>
  </r>
  <r>
    <d v="2018-09-24T00:00:00"/>
    <s v="Taxi moto Agence charden farell-hôtel"/>
    <x v="0"/>
    <x v="0"/>
    <m/>
    <n v="200"/>
    <n v="0.35631379130344931"/>
    <n v="561.303"/>
    <n v="4721014"/>
    <x v="7"/>
    <s v="Décharge"/>
    <x v="0"/>
    <s v="CONGO"/>
    <s v="ɣ"/>
  </r>
  <r>
    <d v="2018-09-24T00:00:00"/>
    <s v="Taxi moto hôtel-Maison d'Arrêt de sibiti"/>
    <x v="0"/>
    <x v="0"/>
    <m/>
    <n v="200"/>
    <n v="0.35631379130344931"/>
    <n v="561.303"/>
    <n v="4720814"/>
    <x v="7"/>
    <s v="Décharge"/>
    <x v="0"/>
    <s v="CONGO"/>
    <s v="ɣ"/>
  </r>
  <r>
    <d v="2018-09-24T00:00:00"/>
    <s v="Taxi moto Maison d'Arrêt-hôtel"/>
    <x v="0"/>
    <x v="0"/>
    <m/>
    <n v="200"/>
    <n v="0.35631379130344931"/>
    <n v="561.303"/>
    <n v="4720614"/>
    <x v="7"/>
    <s v="Décharge"/>
    <x v="0"/>
    <s v="CONGO"/>
    <s v="ɣ"/>
  </r>
  <r>
    <d v="2018-09-24T00:00:00"/>
    <s v="Taxi domicile-bureau"/>
    <x v="0"/>
    <x v="0"/>
    <m/>
    <n v="1000"/>
    <n v="1.7815689565172466"/>
    <n v="561.303"/>
    <n v="4719614"/>
    <x v="8"/>
    <s v="Décharge"/>
    <x v="0"/>
    <s v="CONGO"/>
    <s v="ɣ"/>
  </r>
  <r>
    <d v="2018-09-24T00:00:00"/>
    <s v="Taxi bureau-charden farell (sous la pluie)"/>
    <x v="0"/>
    <x v="0"/>
    <m/>
    <n v="500"/>
    <n v="0.89078447825862328"/>
    <n v="561.303"/>
    <n v="4719114"/>
    <x v="8"/>
    <s v="Décharge"/>
    <x v="0"/>
    <s v="CONGO"/>
    <s v="ɣ"/>
  </r>
  <r>
    <d v="2018-09-24T00:00:00"/>
    <s v="Taxi bureau-domicile"/>
    <x v="0"/>
    <x v="0"/>
    <m/>
    <n v="1000"/>
    <n v="1.7815689565172466"/>
    <n v="561.303"/>
    <n v="4718114"/>
    <x v="8"/>
    <s v="Décharge"/>
    <x v="0"/>
    <s v="CONGO"/>
    <s v="ɣ"/>
  </r>
  <r>
    <d v="2018-09-24T00:00:00"/>
    <s v="Taxi bureau - Diata pour rencontrer l'agent immobilier "/>
    <x v="0"/>
    <x v="2"/>
    <m/>
    <n v="1000"/>
    <n v="1.7815689565172466"/>
    <n v="561.303"/>
    <n v="4717114"/>
    <x v="2"/>
    <s v="décharge"/>
    <x v="1"/>
    <s v="CONGO"/>
    <s v="ɣ"/>
  </r>
  <r>
    <d v="2018-09-24T00:00:00"/>
    <s v="Taxi Diata - Mpila pour aller visiter le studio meublé"/>
    <x v="0"/>
    <x v="2"/>
    <m/>
    <n v="2000"/>
    <n v="3.5631379130344931"/>
    <n v="561.303"/>
    <n v="4715114"/>
    <x v="2"/>
    <s v="décharge"/>
    <x v="1"/>
    <s v="CONGO"/>
    <s v="ɣ"/>
  </r>
  <r>
    <d v="2018-09-24T00:00:00"/>
    <s v="Taxi Mpila - bureau retour de la visite du studio meublé"/>
    <x v="0"/>
    <x v="2"/>
    <m/>
    <n v="1000"/>
    <n v="1.7815689565172466"/>
    <n v="561.303"/>
    <n v="4714114"/>
    <x v="2"/>
    <s v="décharge"/>
    <x v="1"/>
    <s v="CONGO"/>
    <s v="ɣ"/>
  </r>
  <r>
    <d v="2018-09-24T00:00:00"/>
    <s v="Maitre NZABA Welcom Romell pour solde contrat d'engagement d'avocat du 24 Octobre 2016  /CHQ N 03593846"/>
    <x v="11"/>
    <x v="0"/>
    <m/>
    <n v="375000"/>
    <n v="668.08835869396739"/>
    <n v="561.303"/>
    <n v="4339114"/>
    <x v="10"/>
    <n v="3593846"/>
    <x v="0"/>
    <s v="CONGO"/>
    <s v="o"/>
  </r>
  <r>
    <d v="2018-09-24T00:00:00"/>
    <s v="FRAIS RET.DEPLACE Chq n°03593846"/>
    <x v="5"/>
    <x v="4"/>
    <m/>
    <n v="3401"/>
    <n v="6.0591160211151553"/>
    <n v="561.303"/>
    <n v="4335713"/>
    <x v="10"/>
    <n v="3593846"/>
    <x v="0"/>
    <s v="CONGO"/>
    <s v="o"/>
  </r>
  <r>
    <d v="2018-09-24T00:00:00"/>
    <s v="Food allowance mission PNR Pour 10 jours"/>
    <x v="9"/>
    <x v="0"/>
    <m/>
    <n v="100000"/>
    <n v="178.15689565172465"/>
    <n v="561.303"/>
    <n v="4235713"/>
    <x v="13"/>
    <s v="Décharge"/>
    <x v="0"/>
    <m/>
    <s v="ɣ"/>
  </r>
  <r>
    <d v="2018-09-25T00:00:00"/>
    <s v="Taxi à PNR: Agence Immobilière Mwinda-visite premier appartement "/>
    <x v="0"/>
    <x v="0"/>
    <m/>
    <n v="1000"/>
    <n v="1.7815689565172466"/>
    <n v="561.303"/>
    <n v="4234713"/>
    <x v="13"/>
    <s v="Décharge"/>
    <x v="0"/>
    <s v="CONGO"/>
    <s v="ɣ"/>
  </r>
  <r>
    <d v="2018-09-25T00:00:00"/>
    <s v="Frais de viste des appartements avec l'agence immobilière Mwinda -PNR"/>
    <x v="4"/>
    <x v="4"/>
    <m/>
    <n v="5000"/>
    <n v="8.907844782586233"/>
    <n v="561.303"/>
    <n v="4229713"/>
    <x v="13"/>
    <s v="Oui "/>
    <x v="0"/>
    <s v="CONGO"/>
    <s v="o"/>
  </r>
  <r>
    <d v="2018-09-25T00:00:00"/>
    <s v="Taxi à PNR: Agence Immobilière Mwinda-Premier Appartement à visiter "/>
    <x v="0"/>
    <x v="0"/>
    <m/>
    <n v="1000"/>
    <n v="1.7815689565172466"/>
    <n v="561.303"/>
    <n v="4228713"/>
    <x v="13"/>
    <s v="Décharge"/>
    <x v="0"/>
    <s v="CONGO"/>
    <s v="ɣ"/>
  </r>
  <r>
    <d v="2018-09-25T00:00:00"/>
    <s v="Taxi à PNR: Premier Appartement- Deuxième Appartement "/>
    <x v="0"/>
    <x v="0"/>
    <m/>
    <n v="1000"/>
    <n v="1.7815689565172466"/>
    <n v="561.303"/>
    <n v="4227713"/>
    <x v="13"/>
    <s v="Décharge"/>
    <x v="0"/>
    <s v="CONGO"/>
    <s v="ɣ"/>
  </r>
  <r>
    <d v="2018-09-25T00:00:00"/>
    <s v="Taxi à PNR: Appartement 2 de l'agence Mwinda-Agence Walid Immobilière"/>
    <x v="0"/>
    <x v="0"/>
    <m/>
    <n v="1000"/>
    <n v="1.7815689565172466"/>
    <n v="561.303"/>
    <n v="4226713"/>
    <x v="13"/>
    <s v="Décharge"/>
    <x v="0"/>
    <s v="CONGO"/>
    <s v="ɣ"/>
  </r>
  <r>
    <d v="2018-09-25T00:00:00"/>
    <s v="Frais de viste des appartements avec l'agence Immobilière Walid "/>
    <x v="4"/>
    <x v="4"/>
    <m/>
    <n v="5000"/>
    <n v="8.907844782586233"/>
    <n v="561.303"/>
    <n v="4221713"/>
    <x v="13"/>
    <s v="Oui "/>
    <x v="0"/>
    <s v="CONGO"/>
    <s v="o"/>
  </r>
  <r>
    <d v="2018-09-25T00:00:00"/>
    <s v="Taxi à PNR (deux courses) pour visiter les appartements avec l'agence Immobière Walid  "/>
    <x v="0"/>
    <x v="0"/>
    <m/>
    <n v="2000"/>
    <n v="3.5631379130344931"/>
    <n v="561.303"/>
    <n v="4219713"/>
    <x v="13"/>
    <s v="Décharge"/>
    <x v="0"/>
    <s v="CONGO"/>
    <s v="ɣ"/>
  </r>
  <r>
    <d v="2018-09-25T00:00:00"/>
    <s v="Taxi à PNR: Deuxième Appartement Walid-Résidence PALF PNR"/>
    <x v="0"/>
    <x v="0"/>
    <m/>
    <n v="1000"/>
    <n v="1.7815689565172466"/>
    <n v="561.303"/>
    <n v="4218713"/>
    <x v="13"/>
    <s v="Décharge"/>
    <x v="0"/>
    <s v="CONGO"/>
    <s v="ɣ"/>
  </r>
  <r>
    <d v="2018-09-25T00:00:00"/>
    <s v="Taxi à PNR: Résidence-Agence Immobilière Victor "/>
    <x v="0"/>
    <x v="0"/>
    <m/>
    <n v="1000"/>
    <n v="1.7815689565172466"/>
    <n v="561.303"/>
    <n v="4217713"/>
    <x v="13"/>
    <s v="Décharge"/>
    <x v="0"/>
    <s v="CONGO"/>
    <s v="ɣ"/>
  </r>
  <r>
    <d v="2018-09-25T00:00:00"/>
    <s v="Frais de visite des appartements avec l'agence Immobilière Victor "/>
    <x v="4"/>
    <x v="4"/>
    <m/>
    <n v="5000"/>
    <n v="8.907844782586233"/>
    <n v="561.303"/>
    <n v="4212713"/>
    <x v="13"/>
    <s v="Oui "/>
    <x v="0"/>
    <s v="CONGO"/>
    <s v="o"/>
  </r>
  <r>
    <d v="2018-09-25T00:00:00"/>
    <s v="Taxi à PNR: Agence Immobilière Victor-Restaurant -Résidence "/>
    <x v="0"/>
    <x v="0"/>
    <m/>
    <n v="2000"/>
    <n v="3.5631379130344931"/>
    <n v="561.303"/>
    <n v="4210713"/>
    <x v="13"/>
    <s v="Décharge"/>
    <x v="0"/>
    <s v="CONGO"/>
    <s v="ɣ"/>
  </r>
  <r>
    <d v="2018-09-25T00:00:00"/>
    <s v="Taxi à PNR:Résidence Palf-citronelle/citronelle-Résidence Palf"/>
    <x v="0"/>
    <x v="0"/>
    <m/>
    <n v="2000"/>
    <n v="3.5631379130344931"/>
    <n v="561.303"/>
    <n v="4208713"/>
    <x v="12"/>
    <s v="Décharge"/>
    <x v="0"/>
    <s v="CONGO"/>
    <s v="ɣ"/>
  </r>
  <r>
    <d v="2018-09-25T00:00:00"/>
    <s v="Taxi à PNR: Palf-DDPN pour rencontrer le DD/ DD-parquet pour vérification au greffe de l'appel du procureur pour le cas BOPOMA ET MBOMPELA"/>
    <x v="0"/>
    <x v="0"/>
    <m/>
    <n v="2000"/>
    <n v="3.5631379130344931"/>
    <n v="561.303"/>
    <n v="4206713"/>
    <x v="12"/>
    <s v="Décharge"/>
    <x v="0"/>
    <s v="CONGO"/>
    <s v="ɣ"/>
  </r>
  <r>
    <d v="2018-09-25T00:00:00"/>
    <s v="Taxi à PNR: Parquet-Mpita pour rencontre avec le 1 demarcheur"/>
    <x v="0"/>
    <x v="0"/>
    <m/>
    <n v="1000"/>
    <n v="1.7815689565172466"/>
    <n v="561.303"/>
    <n v="4205713"/>
    <x v="12"/>
    <s v="Décharge"/>
    <x v="0"/>
    <s v="CONGO"/>
    <s v="ɣ"/>
  </r>
  <r>
    <d v="2018-09-25T00:00:00"/>
    <s v="Taxi à PNR: Mpita-FLM pour visiter les appartements/ FLM-grand marché (restaurant)/restaurant-rond point mpita toujours pour visite des appartements"/>
    <x v="0"/>
    <x v="0"/>
    <m/>
    <n v="3000"/>
    <n v="5.3447068695517395"/>
    <n v="561.303"/>
    <n v="4202713"/>
    <x v="12"/>
    <s v="Décharge"/>
    <x v="0"/>
    <s v="CONGO"/>
    <s v="ɣ"/>
  </r>
  <r>
    <d v="2018-09-25T00:00:00"/>
    <s v="Taxi à PNR: Mpita-la louayi pour visite avec monsieur Victor (agent immobilier)/ aller-retour"/>
    <x v="0"/>
    <x v="0"/>
    <m/>
    <n v="2000"/>
    <n v="3.5631379130344931"/>
    <n v="561.303"/>
    <n v="4200713"/>
    <x v="12"/>
    <s v="Décharge"/>
    <x v="0"/>
    <s v="CONGO"/>
    <s v="ɣ"/>
  </r>
  <r>
    <d v="2018-09-25T00:00:00"/>
    <s v="Taxi à PNR: Mpita-grand marché/ Grand marché-vindoulou pour voir l'enfant"/>
    <x v="0"/>
    <x v="0"/>
    <m/>
    <n v="3000"/>
    <n v="5.3447068695517395"/>
    <n v="561.303"/>
    <n v="4197713"/>
    <x v="12"/>
    <s v="Décharge"/>
    <x v="0"/>
    <s v="CONGO"/>
    <s v="ɣ"/>
  </r>
  <r>
    <d v="2018-09-25T00:00:00"/>
    <s v="Paiement frais visa 1 an au Congo-Brazzaville pour Luc MATHOT EAGLE "/>
    <x v="14"/>
    <x v="4"/>
    <m/>
    <n v="106000"/>
    <n v="188.84630939082814"/>
    <n v="561.303"/>
    <n v="4091713"/>
    <x v="5"/>
    <n v="16"/>
    <x v="0"/>
    <s v="CONGO"/>
    <s v="o"/>
  </r>
  <r>
    <d v="2018-09-25T00:00:00"/>
    <s v="Taxi à BZV: bureau-maison d'arrêt pour effectuer la visite geôle: cas Lusaka(écailles de Pangolin)."/>
    <x v="0"/>
    <x v="0"/>
    <m/>
    <n v="1000"/>
    <n v="1.7815689565172466"/>
    <n v="561.303"/>
    <n v="4090713"/>
    <x v="15"/>
    <s v="Decharge"/>
    <x v="0"/>
    <s v="CONGO"/>
    <s v="ɣ"/>
  </r>
  <r>
    <d v="2018-09-25T00:00:00"/>
    <s v="Taxi à BZV: maison d'arrêt-bureau"/>
    <x v="0"/>
    <x v="0"/>
    <m/>
    <n v="1000"/>
    <n v="1.7815689565172466"/>
    <n v="561.303"/>
    <n v="4089713"/>
    <x v="15"/>
    <s v="Decharge"/>
    <x v="0"/>
    <s v="CONGO"/>
    <s v="ɣ"/>
  </r>
  <r>
    <d v="2018-09-25T00:00:00"/>
    <s v="Taxi à PNR: Bureau PALF -DR TV"/>
    <x v="0"/>
    <x v="5"/>
    <m/>
    <n v="1000"/>
    <n v="1.7815689565172466"/>
    <n v="561.303"/>
    <n v="4088713"/>
    <x v="11"/>
    <s v="Décharge"/>
    <x v="0"/>
    <s v="CONGO"/>
    <s v="ɣ"/>
  </r>
  <r>
    <d v="2018-09-25T00:00:00"/>
    <s v="Taxi à PNR: DR TV-MCR TV"/>
    <x v="0"/>
    <x v="5"/>
    <m/>
    <n v="1000"/>
    <n v="1.7815689565172466"/>
    <n v="561.303"/>
    <n v="4087713"/>
    <x v="11"/>
    <s v="Décharge"/>
    <x v="0"/>
    <s v="CONGO"/>
    <s v="ɣ"/>
  </r>
  <r>
    <d v="2018-09-25T00:00:00"/>
    <s v="Taxi à PNR: MCR TV-TPT"/>
    <x v="0"/>
    <x v="5"/>
    <m/>
    <n v="1000"/>
    <n v="1.7815689565172466"/>
    <n v="561.303"/>
    <n v="4086713"/>
    <x v="11"/>
    <s v="Décharge"/>
    <x v="0"/>
    <s v="CONGO"/>
    <s v="ɣ"/>
  </r>
  <r>
    <d v="2018-09-25T00:00:00"/>
    <s v="Taxi à PNR: TPT-Bureau PALF "/>
    <x v="0"/>
    <x v="5"/>
    <m/>
    <n v="1000"/>
    <n v="1.7815689565172466"/>
    <n v="561.303"/>
    <n v="4085713"/>
    <x v="11"/>
    <s v="Décharge"/>
    <x v="0"/>
    <s v="CONGO"/>
    <s v="ɣ"/>
  </r>
  <r>
    <d v="2018-09-25T00:00:00"/>
    <s v="Taxi domicile-bureau"/>
    <x v="0"/>
    <x v="2"/>
    <m/>
    <n v="1000"/>
    <n v="1.7815689565172466"/>
    <n v="561.303"/>
    <n v="4084713"/>
    <x v="14"/>
    <s v="Decharge"/>
    <x v="1"/>
    <s v="CONGO"/>
    <s v="ɣ"/>
  </r>
  <r>
    <d v="2018-09-25T00:00:00"/>
    <s v="Food allowance pendant la pause"/>
    <x v="1"/>
    <x v="2"/>
    <m/>
    <n v="1000"/>
    <n v="1.7815689565172466"/>
    <n v="561.303"/>
    <n v="4083713"/>
    <x v="14"/>
    <s v="Decharge"/>
    <x v="1"/>
    <s v="CONGO"/>
    <s v="ɣ"/>
  </r>
  <r>
    <d v="2018-09-25T00:00:00"/>
    <s v="Taxi bureau-domicile"/>
    <x v="0"/>
    <x v="2"/>
    <m/>
    <n v="1000"/>
    <n v="1.7815689565172466"/>
    <n v="561.303"/>
    <n v="4082713"/>
    <x v="14"/>
    <s v="Decharge"/>
    <x v="1"/>
    <s v="CONGO"/>
    <s v="ɣ"/>
  </r>
  <r>
    <d v="2018-09-25T00:00:00"/>
    <s v="Taxi hôtel-TGI pour la rencontre avec la greffiere"/>
    <x v="0"/>
    <x v="0"/>
    <m/>
    <n v="500"/>
    <n v="0.89078447825862328"/>
    <n v="561.303"/>
    <n v="4082213"/>
    <x v="6"/>
    <s v="Décharge"/>
    <x v="0"/>
    <s v="CONGO"/>
    <s v="ɣ"/>
  </r>
  <r>
    <d v="2018-09-25T00:00:00"/>
    <s v="Taxi TGI-Case de passage PALF pour une deuxieme visite"/>
    <x v="0"/>
    <x v="0"/>
    <m/>
    <n v="500"/>
    <n v="0.89078447825862328"/>
    <n v="561.303"/>
    <n v="4081713"/>
    <x v="6"/>
    <s v="Décharge"/>
    <x v="0"/>
    <s v="CONGO"/>
    <s v="ɣ"/>
  </r>
  <r>
    <d v="2018-09-25T00:00:00"/>
    <s v="Taxi case de passage PALF-Restaurant"/>
    <x v="0"/>
    <x v="0"/>
    <m/>
    <n v="500"/>
    <n v="0.89078447825862328"/>
    <n v="561.303"/>
    <n v="4081213"/>
    <x v="6"/>
    <s v="Décharge"/>
    <x v="0"/>
    <s v="CONGO"/>
    <s v="ɣ"/>
  </r>
  <r>
    <d v="2018-09-25T00:00:00"/>
    <s v="Taxi restaurant-Hôtel"/>
    <x v="0"/>
    <x v="0"/>
    <m/>
    <n v="500"/>
    <n v="0.89078447825862328"/>
    <n v="561.303"/>
    <n v="4080713"/>
    <x v="6"/>
    <s v="Décharge"/>
    <x v="0"/>
    <s v="CONGO"/>
    <s v="ɣ"/>
  </r>
  <r>
    <d v="2018-09-25T00:00:00"/>
    <s v="Frais d'expédition d'un acte d'appel (Cas chinois )"/>
    <x v="15"/>
    <x v="0"/>
    <m/>
    <n v="50000"/>
    <n v="89.078447825862327"/>
    <n v="561.303"/>
    <n v="4030713"/>
    <x v="6"/>
    <n v="27"/>
    <x v="0"/>
    <s v="CONGO"/>
    <s v="o"/>
  </r>
  <r>
    <d v="2018-09-25T00:00:00"/>
    <s v="Paiement une nuitée d'hotel à sibiti du 24 au 25 septembre 2018"/>
    <x v="9"/>
    <x v="0"/>
    <m/>
    <n v="15000"/>
    <n v="26.723534347758697"/>
    <n v="561.303"/>
    <n v="4015713"/>
    <x v="7"/>
    <n v="109"/>
    <x v="0"/>
    <s v="CONGO"/>
    <s v="o"/>
  </r>
  <r>
    <d v="2018-09-25T00:00:00"/>
    <s v="Food allowance du 24 au 25 septembre à Sibiti"/>
    <x v="9"/>
    <x v="0"/>
    <m/>
    <n v="20000"/>
    <n v="35.631379130344932"/>
    <n v="561.303"/>
    <n v="3995713"/>
    <x v="7"/>
    <s v="Décharge"/>
    <x v="0"/>
    <s v="CONGO"/>
    <s v="ɣ"/>
  </r>
  <r>
    <d v="2018-09-25T00:00:00"/>
    <s v="Taxi moto hôtel-gare routière"/>
    <x v="0"/>
    <x v="0"/>
    <m/>
    <n v="200"/>
    <n v="0.35631379130344931"/>
    <n v="561.303"/>
    <n v="3995513"/>
    <x v="7"/>
    <s v="Décharge"/>
    <x v="0"/>
    <s v="CONGO"/>
    <s v="ɣ"/>
  </r>
  <r>
    <d v="2018-09-25T00:00:00"/>
    <s v="Achat Billet Sibiti-Brazzaville"/>
    <x v="0"/>
    <x v="0"/>
    <m/>
    <n v="12000"/>
    <n v="21.378827478206958"/>
    <n v="561.303"/>
    <n v="3983513"/>
    <x v="7"/>
    <s v="Décharge"/>
    <x v="0"/>
    <s v="CONGO"/>
    <s v="ɣ"/>
  </r>
  <r>
    <d v="2018-09-25T00:00:00"/>
    <s v="Taxi gare routière-domicile"/>
    <x v="0"/>
    <x v="0"/>
    <m/>
    <n v="1000"/>
    <n v="1.7815689565172466"/>
    <n v="561.303"/>
    <n v="3982513"/>
    <x v="7"/>
    <s v="Décharge"/>
    <x v="0"/>
    <s v="CONGO"/>
    <s v="ɣ"/>
  </r>
  <r>
    <d v="2018-09-25T00:00:00"/>
    <s v="Taxi domicile-bureau"/>
    <x v="0"/>
    <x v="0"/>
    <m/>
    <n v="1000"/>
    <n v="1.7815689565172466"/>
    <n v="561.303"/>
    <n v="3981513"/>
    <x v="8"/>
    <s v="Décharge"/>
    <x v="0"/>
    <s v="CONGO"/>
    <s v="ɣ"/>
  </r>
  <r>
    <d v="2018-09-25T00:00:00"/>
    <s v="Taxi bureau-domicile"/>
    <x v="0"/>
    <x v="0"/>
    <m/>
    <n v="1000"/>
    <n v="1.7815689565172466"/>
    <n v="561.303"/>
    <n v="3980513"/>
    <x v="8"/>
    <s v="Décharge"/>
    <x v="0"/>
    <s v="CONGO"/>
    <s v="ɣ"/>
  </r>
  <r>
    <d v="2018-09-25T00:00:00"/>
    <s v="Taxi bureau - Marché moungali pour achat chargeur du téléphone blackberry"/>
    <x v="0"/>
    <x v="2"/>
    <m/>
    <n v="1000"/>
    <n v="1.7815689565172466"/>
    <n v="561.303"/>
    <n v="3979513"/>
    <x v="2"/>
    <s v="décharge"/>
    <x v="1"/>
    <s v="CONGO"/>
    <s v="ɣ"/>
  </r>
  <r>
    <d v="2018-09-25T00:00:00"/>
    <s v="Achat du chargeur android pour blackberry"/>
    <x v="10"/>
    <x v="4"/>
    <m/>
    <n v="2500"/>
    <n v="4.4539223912931165"/>
    <n v="561.303"/>
    <n v="3977013"/>
    <x v="2"/>
    <s v="décharge"/>
    <x v="0"/>
    <s v="CONGO"/>
    <s v="ɣ"/>
  </r>
  <r>
    <d v="2018-09-25T00:00:00"/>
    <s v="Taxi Marché moungali - bureau retour d'achat du chargeur pour blackberry"/>
    <x v="0"/>
    <x v="2"/>
    <m/>
    <n v="1000"/>
    <n v="1.7815689565172466"/>
    <n v="561.303"/>
    <n v="3976013"/>
    <x v="2"/>
    <s v="décharge"/>
    <x v="1"/>
    <s v="CONGO"/>
    <s v="ɣ"/>
  </r>
  <r>
    <d v="2018-09-26T00:00:00"/>
    <s v="Taxi à PNR: Résidence-Agence Immobilière pour la recherche de la maison "/>
    <x v="0"/>
    <x v="0"/>
    <m/>
    <n v="1000"/>
    <n v="1.7815689565172466"/>
    <n v="561.303"/>
    <n v="3975013"/>
    <x v="13"/>
    <s v="Décharge"/>
    <x v="0"/>
    <s v="CONGO"/>
    <s v="ɣ"/>
  </r>
  <r>
    <d v="2018-09-26T00:00:00"/>
    <s v="Taxi à PNR: Agence Immobilière-Cour d'Appel "/>
    <x v="0"/>
    <x v="0"/>
    <m/>
    <n v="1000"/>
    <n v="1.7815689565172466"/>
    <n v="561.303"/>
    <n v="3974013"/>
    <x v="13"/>
    <s v="Décharge"/>
    <x v="0"/>
    <s v="CONGO"/>
    <s v="ɣ"/>
  </r>
  <r>
    <d v="2018-09-26T00:00:00"/>
    <s v="Taxi à PNR: DDEF-Agence Immobilière pour les visites des appartements "/>
    <x v="0"/>
    <x v="0"/>
    <m/>
    <n v="1000"/>
    <n v="1.7815689565172466"/>
    <n v="561.303"/>
    <n v="3973013"/>
    <x v="13"/>
    <s v="Décharge"/>
    <x v="0"/>
    <s v="CONGO"/>
    <s v="ɣ"/>
  </r>
  <r>
    <d v="2018-09-26T00:00:00"/>
    <s v="Taxi à PNR (3 courses) pour les visites des appartements"/>
    <x v="0"/>
    <x v="0"/>
    <m/>
    <n v="3000"/>
    <n v="5.3447068695517395"/>
    <n v="561.303"/>
    <n v="3970013"/>
    <x v="13"/>
    <s v="Décharge"/>
    <x v="0"/>
    <s v="CONGO"/>
    <s v="ɣ"/>
  </r>
  <r>
    <d v="2018-09-26T00:00:00"/>
    <s v="Frais de visite des appartements avec l'agence Immobilière Bernard   "/>
    <x v="4"/>
    <x v="4"/>
    <m/>
    <n v="5000"/>
    <n v="8.907844782586233"/>
    <n v="561.303"/>
    <n v="3965013"/>
    <x v="13"/>
    <s v="Oui "/>
    <x v="0"/>
    <s v="CONGO"/>
    <s v="n"/>
  </r>
  <r>
    <d v="2018-09-26T00:00:00"/>
    <s v="Taxi à PNR: Restaurant-Résidence Palf PNR"/>
    <x v="0"/>
    <x v="0"/>
    <m/>
    <n v="1000"/>
    <n v="1.7815689565172466"/>
    <n v="561.303"/>
    <n v="3964013"/>
    <x v="13"/>
    <s v="Décharge"/>
    <x v="0"/>
    <s v="CONGO"/>
    <s v="ɣ"/>
  </r>
  <r>
    <d v="2018-09-26T00:00:00"/>
    <s v="Taxi à BZV: Virage maya maya-Agence Ocean du nord de l'angola libre pour renseignement sur le billet de Mésange"/>
    <x v="0"/>
    <x v="0"/>
    <m/>
    <n v="1000"/>
    <n v="1.7815689565172466"/>
    <n v="561.303"/>
    <n v="3963013"/>
    <x v="3"/>
    <s v="Décharge"/>
    <x v="0"/>
    <s v="CONGO"/>
    <s v="ɣ"/>
  </r>
  <r>
    <d v="2018-09-26T00:00:00"/>
    <s v="Taxi à BZV: Agence Ocean du Nord-Bureau"/>
    <x v="0"/>
    <x v="0"/>
    <m/>
    <n v="1000"/>
    <n v="1.7815689565172466"/>
    <n v="561.303"/>
    <n v="3962013"/>
    <x v="3"/>
    <s v="Décharge"/>
    <x v="0"/>
    <s v="CONGO"/>
    <s v="ɣ"/>
  </r>
  <r>
    <d v="2018-09-26T00:00:00"/>
    <s v="Frais de transfert à Bley/PNR"/>
    <x v="3"/>
    <x v="4"/>
    <m/>
    <n v="3400"/>
    <n v="6.0573344521586376"/>
    <n v="561.303"/>
    <n v="3958613"/>
    <x v="4"/>
    <s v="71/GCF"/>
    <x v="0"/>
    <s v="CONGO"/>
    <s v="o"/>
  </r>
  <r>
    <d v="2018-09-26T00:00:00"/>
    <s v="Frais de transfert à Evariste/PNR"/>
    <x v="3"/>
    <x v="4"/>
    <m/>
    <n v="2120"/>
    <n v="3.7769261878165628"/>
    <n v="561.303"/>
    <n v="3956493"/>
    <x v="4"/>
    <s v="70/GCF"/>
    <x v="0"/>
    <s v="CONGO"/>
    <s v="o"/>
  </r>
  <r>
    <d v="2018-09-26T00:00:00"/>
    <s v="Taxi Bureau-BCI"/>
    <x v="0"/>
    <x v="3"/>
    <m/>
    <n v="2000"/>
    <n v="3.5631379130344931"/>
    <n v="561.303"/>
    <n v="3954493"/>
    <x v="4"/>
    <s v="Décharge"/>
    <x v="0"/>
    <s v="CONGO"/>
    <s v="ɣ"/>
  </r>
  <r>
    <d v="2018-09-26T00:00:00"/>
    <s v="Taxi Bureau-BCI-MTN-AIRTEL"/>
    <x v="0"/>
    <x v="3"/>
    <m/>
    <n v="3500"/>
    <n v="6.2354913478103624"/>
    <n v="561.303"/>
    <n v="3950993"/>
    <x v="4"/>
    <s v="Décharge"/>
    <x v="0"/>
    <s v="CONGO"/>
    <s v="ɣ"/>
  </r>
  <r>
    <d v="2018-09-26T00:00:00"/>
    <s v="Taxi à PNR: PALF-rond point KM4/ KM4- cour d'appel"/>
    <x v="0"/>
    <x v="0"/>
    <m/>
    <n v="2000"/>
    <n v="3.5631379130344931"/>
    <n v="561.303"/>
    <n v="3948993"/>
    <x v="12"/>
    <s v="Décharge"/>
    <x v="0"/>
    <s v="CONGO"/>
    <s v="ɣ"/>
  </r>
  <r>
    <d v="2018-09-26T00:00:00"/>
    <s v="Taxi à PNR:Mpita-tchimbamba colonel"/>
    <x v="0"/>
    <x v="0"/>
    <m/>
    <n v="1000"/>
    <n v="1.7815689565172466"/>
    <n v="561.303"/>
    <n v="3947993"/>
    <x v="12"/>
    <s v="Décharge"/>
    <x v="0"/>
    <s v="CONGO"/>
    <s v="ɣ"/>
  </r>
  <r>
    <d v="2018-09-26T00:00:00"/>
    <s v="Taxi à PNR: Colonel-grand marché/ grand marché-KM4"/>
    <x v="0"/>
    <x v="0"/>
    <m/>
    <n v="2000"/>
    <n v="3.5631379130344931"/>
    <n v="561.303"/>
    <n v="3945993"/>
    <x v="12"/>
    <s v="Décharge"/>
    <x v="0"/>
    <s v="CONGO"/>
    <s v="ɣ"/>
  </r>
  <r>
    <d v="2018-09-26T00:00:00"/>
    <s v="Taxi à PNR: KM4-restaurant-Palf"/>
    <x v="0"/>
    <x v="0"/>
    <m/>
    <n v="2000"/>
    <n v="3.5631379130344931"/>
    <n v="561.303"/>
    <n v="3943993"/>
    <x v="12"/>
    <s v="Décharge"/>
    <x v="0"/>
    <s v="CONGO"/>
    <s v="ɣ"/>
  </r>
  <r>
    <d v="2018-09-26T00:00:00"/>
    <s v="Taxi à PNR: Bureau PALF -TPT"/>
    <x v="0"/>
    <x v="5"/>
    <m/>
    <n v="1000"/>
    <n v="1.7815689565172466"/>
    <n v="561.303"/>
    <n v="3942993"/>
    <x v="11"/>
    <s v="Décharge"/>
    <x v="0"/>
    <s v="CONGO"/>
    <s v="ɣ"/>
  </r>
  <r>
    <d v="2018-09-26T00:00:00"/>
    <s v="Taxi à PNR: TPT-Agence Océan du Nord OCH"/>
    <x v="0"/>
    <x v="5"/>
    <m/>
    <n v="1000"/>
    <n v="1.7815689565172466"/>
    <n v="561.303"/>
    <n v="3941993"/>
    <x v="11"/>
    <s v="Décharge"/>
    <x v="0"/>
    <s v="CONGO"/>
    <s v="ɣ"/>
  </r>
  <r>
    <d v="2018-09-26T00:00:00"/>
    <s v="Achat Billet Pointe Noire-Dolisie"/>
    <x v="0"/>
    <x v="5"/>
    <m/>
    <n v="5000"/>
    <n v="8.907844782586233"/>
    <n v="561.303"/>
    <n v="3936993"/>
    <x v="11"/>
    <s v="Oui"/>
    <x v="0"/>
    <s v="CONGO"/>
    <s v="ɣ"/>
  </r>
  <r>
    <d v="2018-09-26T00:00:00"/>
    <s v="Taxi à PNR: Agence Océan du Nord OCH-Agence Charden Farell"/>
    <x v="0"/>
    <x v="5"/>
    <m/>
    <n v="1000"/>
    <n v="1.7815689565172466"/>
    <n v="561.303"/>
    <n v="3935993"/>
    <x v="11"/>
    <s v="Décharge"/>
    <x v="0"/>
    <s v="CONGO"/>
    <s v="ɣ"/>
  </r>
  <r>
    <d v="2018-09-26T00:00:00"/>
    <s v="Taxi à PNR: Agence Charden Farell-Agence Ocean du Nord OCH"/>
    <x v="0"/>
    <x v="5"/>
    <m/>
    <n v="1000"/>
    <n v="1.7815689565172466"/>
    <n v="561.303"/>
    <n v="3934993"/>
    <x v="11"/>
    <s v="Décharge"/>
    <x v="0"/>
    <s v="CONGO"/>
    <s v="ɣ"/>
  </r>
  <r>
    <d v="2018-09-26T00:00:00"/>
    <s v="Taxi à PNR: Agence Ocean du Nord OCH-Bureau PALF"/>
    <x v="0"/>
    <x v="5"/>
    <m/>
    <n v="1000"/>
    <n v="1.7815689565172466"/>
    <n v="561.303"/>
    <n v="3933993"/>
    <x v="11"/>
    <s v="Décharge"/>
    <x v="0"/>
    <s v="CONGO"/>
    <s v="ɣ"/>
  </r>
  <r>
    <d v="2018-09-26T00:00:00"/>
    <s v="Achat crédit téléphonique Airtel (contacter les cibles de Kinshasa)"/>
    <x v="8"/>
    <x v="4"/>
    <m/>
    <n v="5000"/>
    <n v="8.907844782586233"/>
    <n v="561.303"/>
    <n v="3928993"/>
    <x v="1"/>
    <s v="Décharge"/>
    <x v="0"/>
    <s v="CONGO"/>
    <s v="ɣ"/>
  </r>
  <r>
    <d v="2018-09-26T00:00:00"/>
    <s v="Taxi Bureau-Moungali-Bureau (reperer le lieu de rendez-vous avec la cible)"/>
    <x v="0"/>
    <x v="2"/>
    <m/>
    <n v="2000"/>
    <n v="3.5631379130344931"/>
    <n v="561.303"/>
    <n v="3926993"/>
    <x v="1"/>
    <s v="Décharge"/>
    <x v="1"/>
    <s v="CONGO"/>
    <s v="ɣ"/>
  </r>
  <r>
    <d v="2018-09-26T00:00:00"/>
    <s v="Taxi domicile-bureau"/>
    <x v="0"/>
    <x v="2"/>
    <m/>
    <n v="1000"/>
    <n v="1.7815689565172466"/>
    <n v="561.303"/>
    <n v="3925993"/>
    <x v="14"/>
    <s v="Decharge"/>
    <x v="1"/>
    <s v="CONGO"/>
    <s v="ɣ"/>
  </r>
  <r>
    <d v="2018-09-26T00:00:00"/>
    <s v="Food allowance pendant la pause"/>
    <x v="1"/>
    <x v="2"/>
    <m/>
    <n v="1000"/>
    <n v="1.7815689565172466"/>
    <n v="561.303"/>
    <n v="3924993"/>
    <x v="14"/>
    <s v="Decharge"/>
    <x v="1"/>
    <s v="CONGO"/>
    <s v="ɣ"/>
  </r>
  <r>
    <d v="2018-09-26T00:00:00"/>
    <s v="Taxi bureau-domicile"/>
    <x v="0"/>
    <x v="2"/>
    <m/>
    <n v="1000"/>
    <n v="1.7815689565172466"/>
    <n v="561.303"/>
    <n v="3923993"/>
    <x v="14"/>
    <s v="Decharge"/>
    <x v="1"/>
    <s v="CONGO"/>
    <s v="ɣ"/>
  </r>
  <r>
    <d v="2018-09-26T00:00:00"/>
    <s v="Taxi hôtel-Case de passage PALF pour une troisième visite"/>
    <x v="0"/>
    <x v="0"/>
    <m/>
    <n v="500"/>
    <n v="0.89078447825862328"/>
    <n v="561.303"/>
    <n v="3923493"/>
    <x v="6"/>
    <s v="Décharge"/>
    <x v="0"/>
    <s v="CONGO"/>
    <s v="ɣ"/>
  </r>
  <r>
    <d v="2018-09-26T00:00:00"/>
    <s v="Taxi case de passage PALF-hôtel"/>
    <x v="0"/>
    <x v="0"/>
    <m/>
    <n v="500"/>
    <n v="0.89078447825862328"/>
    <n v="561.303"/>
    <n v="3922993"/>
    <x v="6"/>
    <s v="Décharge"/>
    <x v="0"/>
    <s v="CONGO"/>
    <s v="ɣ"/>
  </r>
  <r>
    <d v="2018-09-26T00:00:00"/>
    <s v="Taxi hôtel-DDEF pour la redaction de la plainte contre la société Océan du nord pour le cas de l'éléphant percuté par le bus ocean du nord"/>
    <x v="0"/>
    <x v="0"/>
    <m/>
    <n v="500"/>
    <n v="0.89078447825862328"/>
    <n v="561.303"/>
    <n v="3922493"/>
    <x v="6"/>
    <s v="Décharge"/>
    <x v="0"/>
    <s v="CONGO"/>
    <s v="ɣ"/>
  </r>
  <r>
    <d v="2018-09-26T00:00:00"/>
    <s v="Taxi DDEF-Commissariat de police de l'arrondissement 1 Nzalangoye pour avoir la copie du PV audition du cas du jeune homme interpéllé pour abattage d'un pangolin géant"/>
    <x v="0"/>
    <x v="0"/>
    <m/>
    <n v="500"/>
    <n v="0.89078447825862328"/>
    <n v="561.303"/>
    <n v="3921993"/>
    <x v="6"/>
    <s v="Décharge"/>
    <x v="0"/>
    <s v="CONGO"/>
    <s v="ɣ"/>
  </r>
  <r>
    <d v="2018-09-26T00:00:00"/>
    <s v="Taxi Commissariat de Nzalagoye-Restaurant"/>
    <x v="0"/>
    <x v="0"/>
    <m/>
    <n v="500"/>
    <n v="0.89078447825862328"/>
    <n v="561.303"/>
    <n v="3921493"/>
    <x v="6"/>
    <s v="Décharge"/>
    <x v="0"/>
    <s v="CONGO"/>
    <s v="ɣ"/>
  </r>
  <r>
    <d v="2018-09-26T00:00:00"/>
    <s v="Taxi restaurant-Hôtel"/>
    <x v="0"/>
    <x v="0"/>
    <m/>
    <n v="500"/>
    <n v="0.89078447825862328"/>
    <n v="561.303"/>
    <n v="3920993"/>
    <x v="6"/>
    <s v="Décharge"/>
    <x v="0"/>
    <s v="CONGO"/>
    <s v="ɣ"/>
  </r>
  <r>
    <d v="2018-09-26T00:00:00"/>
    <s v="Taxi domicil-bureau"/>
    <x v="0"/>
    <x v="0"/>
    <m/>
    <n v="1000"/>
    <n v="1.7815689565172466"/>
    <n v="561.303"/>
    <n v="3919993"/>
    <x v="7"/>
    <s v="Décharge"/>
    <x v="0"/>
    <s v="CONGO"/>
    <s v="ɣ"/>
  </r>
  <r>
    <d v="2018-09-26T00:00:00"/>
    <s v="Taxi bureau-domicile"/>
    <x v="0"/>
    <x v="0"/>
    <m/>
    <n v="1000"/>
    <n v="1.7815689565172466"/>
    <n v="561.303"/>
    <n v="3918993"/>
    <x v="7"/>
    <s v="Décharge"/>
    <x v="0"/>
    <s v="CONGO"/>
    <s v="ɣ"/>
  </r>
  <r>
    <d v="2018-09-26T00:00:00"/>
    <s v="Taxi domicile-bureau"/>
    <x v="0"/>
    <x v="0"/>
    <m/>
    <n v="1000"/>
    <n v="1.7815689565172466"/>
    <n v="561.303"/>
    <n v="3917993"/>
    <x v="8"/>
    <s v="Décharge"/>
    <x v="0"/>
    <s v="CONGO"/>
    <s v="ɣ"/>
  </r>
  <r>
    <d v="2018-09-26T00:00:00"/>
    <s v="Taxi bureau-domicile"/>
    <x v="0"/>
    <x v="0"/>
    <m/>
    <n v="1000"/>
    <n v="1.7815689565172466"/>
    <n v="561.303"/>
    <n v="3916993"/>
    <x v="8"/>
    <s v="Décharge"/>
    <x v="0"/>
    <s v="CONGO"/>
    <s v="ɣ"/>
  </r>
  <r>
    <d v="2018-09-26T00:00:00"/>
    <s v="Taxi à BZV : palais de justice - bureau après avoir manqué de rencontrer le PG CS avec Perrine "/>
    <x v="0"/>
    <x v="0"/>
    <m/>
    <n v="1000"/>
    <n v="1.7815689565172466"/>
    <n v="561.303"/>
    <n v="3915993"/>
    <x v="9"/>
    <s v="Décharge "/>
    <x v="0"/>
    <s v="CONGO"/>
    <s v="ɣ"/>
  </r>
  <r>
    <d v="2018-09-26T00:00:00"/>
    <s v="Virement salaire Septembre 2018-Mésange"/>
    <x v="1"/>
    <x v="0"/>
    <m/>
    <n v="450000"/>
    <n v="801.70603043276094"/>
    <n v="561.303"/>
    <n v="3465993"/>
    <x v="10"/>
    <s v="Ordre de virement"/>
    <x v="0"/>
    <s v="CONGO"/>
    <s v="o"/>
  </r>
  <r>
    <d v="2018-09-26T00:00:00"/>
    <s v="Virement salaire Septembre 2018-Evariste"/>
    <x v="1"/>
    <x v="5"/>
    <m/>
    <n v="140000"/>
    <n v="249.4196539124145"/>
    <n v="561.303"/>
    <n v="3325993"/>
    <x v="10"/>
    <s v="Ordre de virement"/>
    <x v="0"/>
    <s v="CONGO"/>
    <s v="o"/>
  </r>
  <r>
    <d v="2018-09-26T00:00:00"/>
    <s v="Virement salaire Septmbre 2018-Gaudet Stone MALANDA"/>
    <x v="1"/>
    <x v="0"/>
    <m/>
    <n v="166755"/>
    <n v="297.08553134403343"/>
    <n v="561.303"/>
    <n v="3159238"/>
    <x v="10"/>
    <s v="Ordre de virement"/>
    <x v="0"/>
    <s v="CONGO"/>
    <s v="o"/>
  </r>
  <r>
    <d v="2018-09-26T00:00:00"/>
    <s v="Virement salaire Septembre 2018-Herick"/>
    <x v="1"/>
    <x v="0"/>
    <m/>
    <n v="230000"/>
    <n v="409.76085999896668"/>
    <n v="561.303"/>
    <n v="2929238"/>
    <x v="10"/>
    <s v="Ordre de virement"/>
    <x v="0"/>
    <s v="CONGO"/>
    <s v="o"/>
  </r>
  <r>
    <d v="2018-09-26T00:00:00"/>
    <s v="Virement salaire Septembre 2018-Mavy"/>
    <x v="1"/>
    <x v="3"/>
    <m/>
    <n v="235939"/>
    <n v="420.34159803172264"/>
    <n v="561.303"/>
    <n v="2693299"/>
    <x v="10"/>
    <s v="Ordre de virement"/>
    <x v="0"/>
    <s v="CONGO"/>
    <s v="o"/>
  </r>
  <r>
    <d v="2018-09-26T00:00:00"/>
    <s v="Virement salaire Septmbre 2018-Crépin IBOUILI"/>
    <x v="1"/>
    <x v="0"/>
    <m/>
    <n v="193600"/>
    <n v="344.91174998173892"/>
    <n v="561.303"/>
    <n v="2499699"/>
    <x v="10"/>
    <s v="Ordre de virement"/>
    <x v="0"/>
    <s v="CONGO"/>
    <s v="o"/>
  </r>
  <r>
    <d v="2018-09-27T00:00:00"/>
    <s v="Achat billet PNR -DOLISIE/ EVARISTE LELOUSSI"/>
    <x v="0"/>
    <x v="5"/>
    <m/>
    <n v="5000"/>
    <n v="8.907844782586233"/>
    <n v="561.303"/>
    <n v="2494699"/>
    <x v="4"/>
    <n v="270911002018"/>
    <x v="0"/>
    <s v="CONGO"/>
    <s v="o"/>
  </r>
  <r>
    <d v="2018-09-27T00:00:00"/>
    <s v="Taxi à PNR: lieu de Rendez-Vous avec le Proprietaire-Restaurant-Résidence"/>
    <x v="0"/>
    <x v="0"/>
    <m/>
    <n v="3000"/>
    <n v="5.3447068695517395"/>
    <n v="561.303"/>
    <n v="2491699"/>
    <x v="13"/>
    <s v="Décharge"/>
    <x v="0"/>
    <s v="CONGO"/>
    <s v="ɣ"/>
  </r>
  <r>
    <d v="2018-09-27T00:00:00"/>
    <s v="Paiement par anticipation du Loyer pour le nouvel appartement PALF PNR /Octobre 2018 "/>
    <x v="6"/>
    <x v="4"/>
    <m/>
    <n v="165000"/>
    <n v="293.95887782534567"/>
    <n v="561.303"/>
    <n v="2326699"/>
    <x v="13"/>
    <s v="Oui "/>
    <x v="0"/>
    <s v="CONGO"/>
    <s v="n"/>
  </r>
  <r>
    <d v="2018-09-27T00:00:00"/>
    <s v="Frais de courtage pour les démarcheurs du nouvel appartement de PNR"/>
    <x v="4"/>
    <x v="4"/>
    <m/>
    <n v="82500"/>
    <n v="146.97943891267283"/>
    <n v="561.303"/>
    <n v="2244199"/>
    <x v="13"/>
    <s v="Oui "/>
    <x v="0"/>
    <s v="CONGO"/>
    <s v="n"/>
  </r>
  <r>
    <d v="2018-09-27T00:00:00"/>
    <s v="Frais de transfert à Bley/PNR"/>
    <x v="3"/>
    <x v="4"/>
    <m/>
    <n v="10000"/>
    <n v="17.815689565172466"/>
    <n v="561.303"/>
    <n v="2234199"/>
    <x v="4"/>
    <s v="64/GCF"/>
    <x v="0"/>
    <s v="CONGO"/>
    <s v="o"/>
  </r>
  <r>
    <d v="2018-09-27T00:00:00"/>
    <s v="Taxi: palf-grand marché pour le retrait à l'agence charden farell"/>
    <x v="0"/>
    <x v="0"/>
    <m/>
    <n v="1000"/>
    <n v="1.7815689565172466"/>
    <n v="561.303"/>
    <n v="2233199"/>
    <x v="12"/>
    <s v="Décharge"/>
    <x v="0"/>
    <s v="CONGO"/>
    <s v="ɣ"/>
  </r>
  <r>
    <d v="2018-09-27T00:00:00"/>
    <s v="Taxi à PNR: grand marché-restaurant Kactus pour rencontrer monsieur LENDO sur le contrat de bail"/>
    <x v="0"/>
    <x v="0"/>
    <m/>
    <n v="1000"/>
    <n v="1.7815689565172466"/>
    <n v="561.303"/>
    <n v="2232199"/>
    <x v="12"/>
    <s v="Décharge"/>
    <x v="0"/>
    <s v="CONGO"/>
    <s v="ɣ"/>
  </r>
  <r>
    <d v="2018-09-27T00:00:00"/>
    <s v="Taxi à PNR:Kactus-grand marché pour achat brosse"/>
    <x v="0"/>
    <x v="0"/>
    <m/>
    <n v="500"/>
    <n v="0.89078447825862328"/>
    <n v="561.303"/>
    <n v="2231699"/>
    <x v="12"/>
    <s v="Décharge"/>
    <x v="0"/>
    <s v="CONGO"/>
    <s v="ɣ"/>
  </r>
  <r>
    <d v="2018-09-27T00:00:00"/>
    <s v="Taxi: grand marché-vindoulou pour voir mon fils"/>
    <x v="0"/>
    <x v="0"/>
    <m/>
    <n v="2000"/>
    <n v="3.5631379130344931"/>
    <n v="561.303"/>
    <n v="2229699"/>
    <x v="12"/>
    <s v="Décharge"/>
    <x v="0"/>
    <s v="CONGO"/>
    <s v="ɣ"/>
  </r>
  <r>
    <d v="2018-09-27T00:00:00"/>
    <s v="Taxi Office &gt; Cours Suprême &gt; Office "/>
    <x v="0"/>
    <x v="3"/>
    <m/>
    <n v="2000"/>
    <n v="3.5631379130344931"/>
    <n v="561.303"/>
    <n v="2227699"/>
    <x v="5"/>
    <s v="décharge"/>
    <x v="0"/>
    <s v="CONGO"/>
    <s v="ɣ"/>
  </r>
  <r>
    <d v="2018-09-27T00:00:00"/>
    <s v="Taxi à PNR: Bureau PALF -Agence Ocean du Nord OCH"/>
    <x v="0"/>
    <x v="5"/>
    <m/>
    <n v="1000"/>
    <n v="1.7815689565172466"/>
    <n v="561.303"/>
    <n v="2226699"/>
    <x v="11"/>
    <s v="Décharge"/>
    <x v="0"/>
    <s v="CONGO"/>
    <s v="ɣ"/>
  </r>
  <r>
    <d v="2018-09-27T00:00:00"/>
    <s v="Food allowance à Pointe Noire du 24 au 27 septembre 2018 soit 04 jours"/>
    <x v="9"/>
    <x v="5"/>
    <m/>
    <n v="40000"/>
    <n v="71.262758260689864"/>
    <n v="561.303"/>
    <n v="2186699"/>
    <x v="11"/>
    <s v="Décharge"/>
    <x v="0"/>
    <s v="CONGO"/>
    <s v="ɣ"/>
  </r>
  <r>
    <d v="2018-09-27T00:00:00"/>
    <s v="Taxi à Dolisie: Agence Océan du Nord de Dolisie-Hôtel "/>
    <x v="0"/>
    <x v="5"/>
    <m/>
    <n v="1000"/>
    <n v="1.7815689565172466"/>
    <n v="561.303"/>
    <n v="2185699"/>
    <x v="11"/>
    <s v="Décharge"/>
    <x v="0"/>
    <s v="CONGO"/>
    <s v="ɣ"/>
  </r>
  <r>
    <d v="2018-09-27T00:00:00"/>
    <s v="Taxi bureau-Moukondo-Poto-poto-Bureau (rencontrer informateurs)"/>
    <x v="0"/>
    <x v="2"/>
    <m/>
    <n v="3000"/>
    <n v="5.3447068695517395"/>
    <n v="561.303"/>
    <n v="2182699"/>
    <x v="1"/>
    <s v="Décharge"/>
    <x v="1"/>
    <s v="CONGO"/>
    <s v="ɣ"/>
  </r>
  <r>
    <d v="2018-09-27T00:00:00"/>
    <s v="Taxi Casis-Mikalou-Moungali (rencontrer le contact de la cible de Kinshasa)"/>
    <x v="0"/>
    <x v="2"/>
    <m/>
    <n v="2000"/>
    <n v="3.5631379130344931"/>
    <n v="561.303"/>
    <n v="2180699"/>
    <x v="1"/>
    <s v="Décharge"/>
    <x v="1"/>
    <s v="CONGO"/>
    <s v="ɣ"/>
  </r>
  <r>
    <d v="2018-09-27T00:00:00"/>
    <s v="Taxi Moungali-Mikalou-Casis (retour après le rendez-vous)"/>
    <x v="0"/>
    <x v="2"/>
    <m/>
    <n v="2000"/>
    <n v="3.5631379130344931"/>
    <n v="561.303"/>
    <n v="2178699"/>
    <x v="1"/>
    <s v="Décharge"/>
    <x v="1"/>
    <s v="CONGO"/>
    <s v="ɣ"/>
  </r>
  <r>
    <d v="2018-09-27T00:00:00"/>
    <s v="Envoie crédit téléphonique  à la cible pour le renforcement de la confiance"/>
    <x v="2"/>
    <x v="2"/>
    <m/>
    <n v="3000"/>
    <n v="5.3447068695517395"/>
    <n v="561.303"/>
    <n v="2175699"/>
    <x v="1"/>
    <s v="Décharge"/>
    <x v="1"/>
    <s v="CONGO"/>
    <s v="ɣ"/>
  </r>
  <r>
    <d v="2018-09-27T00:00:00"/>
    <s v="Achat credit téléphonique"/>
    <x v="8"/>
    <x v="4"/>
    <m/>
    <n v="3000"/>
    <n v="5.3447068695517395"/>
    <n v="561.303"/>
    <n v="2172699"/>
    <x v="14"/>
    <s v="Decharge"/>
    <x v="0"/>
    <s v="CONGO"/>
    <s v="ɣ"/>
  </r>
  <r>
    <d v="2018-09-27T00:00:00"/>
    <s v="Taxi domicile-bureau"/>
    <x v="0"/>
    <x v="2"/>
    <m/>
    <n v="1000"/>
    <n v="1.7815689565172466"/>
    <n v="561.303"/>
    <n v="2171699"/>
    <x v="14"/>
    <s v="Decharge"/>
    <x v="1"/>
    <s v="CONGO"/>
    <s v="ɣ"/>
  </r>
  <r>
    <d v="2018-09-27T00:00:00"/>
    <s v="Food allowance pendant la pause"/>
    <x v="1"/>
    <x v="2"/>
    <m/>
    <n v="1000"/>
    <n v="1.7815689565172466"/>
    <n v="561.303"/>
    <n v="2170699"/>
    <x v="14"/>
    <s v="Decharge"/>
    <x v="1"/>
    <s v="CONGO"/>
    <s v="ɣ"/>
  </r>
  <r>
    <d v="2018-09-27T00:00:00"/>
    <s v="Taxi bureau-domicile"/>
    <x v="0"/>
    <x v="2"/>
    <m/>
    <n v="1000"/>
    <n v="1.7815689565172466"/>
    <n v="561.303"/>
    <n v="2169699"/>
    <x v="14"/>
    <s v="Decharge"/>
    <x v="1"/>
    <s v="CONGO"/>
    <s v="ɣ"/>
  </r>
  <r>
    <d v="2018-09-27T00:00:00"/>
    <s v="Taxi hôtel-commissariat de Nzalangoye pour le retrait du PV auprès du commissaire"/>
    <x v="0"/>
    <x v="0"/>
    <m/>
    <n v="500"/>
    <n v="0.89078447825862328"/>
    <n v="561.303"/>
    <n v="2169199"/>
    <x v="6"/>
    <s v="Décharge"/>
    <x v="0"/>
    <s v="CONGO"/>
    <s v="ɣ"/>
  </r>
  <r>
    <d v="2018-09-27T00:00:00"/>
    <s v="Taxi commissariat de Nzalagoye-TGI pour la rencontre avec la greffière concernant le retrait des pièces de justice"/>
    <x v="0"/>
    <x v="0"/>
    <m/>
    <n v="500"/>
    <n v="0.89078447825862328"/>
    <n v="561.303"/>
    <n v="2168699"/>
    <x v="6"/>
    <s v="Décharge"/>
    <x v="0"/>
    <s v="CONGO"/>
    <s v="ɣ"/>
  </r>
  <r>
    <d v="2018-09-27T00:00:00"/>
    <s v="Taxi TGI-Restaurant"/>
    <x v="0"/>
    <x v="0"/>
    <m/>
    <n v="500"/>
    <n v="0.89078447825862328"/>
    <n v="561.303"/>
    <n v="2168199"/>
    <x v="6"/>
    <s v="Décharge"/>
    <x v="0"/>
    <s v="CONGO"/>
    <s v="ɣ"/>
  </r>
  <r>
    <d v="2018-09-27T00:00:00"/>
    <s v="Taxi restaurant-Hôtel"/>
    <x v="0"/>
    <x v="0"/>
    <m/>
    <n v="500"/>
    <n v="0.89078447825862328"/>
    <n v="561.303"/>
    <n v="2167699"/>
    <x v="6"/>
    <s v="Décharge"/>
    <x v="0"/>
    <s v="CONGO"/>
    <s v="ɣ"/>
  </r>
  <r>
    <d v="2018-09-27T00:00:00"/>
    <s v="Taxi domicile-bureau"/>
    <x v="0"/>
    <x v="0"/>
    <m/>
    <n v="1000"/>
    <n v="1.7815689565172466"/>
    <n v="561.303"/>
    <n v="2166699"/>
    <x v="7"/>
    <s v="Décharge"/>
    <x v="0"/>
    <s v="CONGO"/>
    <s v="ɣ"/>
  </r>
  <r>
    <d v="2018-09-27T00:00:00"/>
    <s v="Taxi bureau-domicile"/>
    <x v="0"/>
    <x v="0"/>
    <m/>
    <n v="1000"/>
    <n v="1.7815689565172466"/>
    <n v="561.303"/>
    <n v="2165699"/>
    <x v="7"/>
    <s v="Décharge"/>
    <x v="0"/>
    <s v="CONGO"/>
    <s v="ɣ"/>
  </r>
  <r>
    <d v="2018-09-27T00:00:00"/>
    <s v="Taxi domicile-bureau"/>
    <x v="0"/>
    <x v="0"/>
    <m/>
    <n v="1000"/>
    <n v="1.7815689565172466"/>
    <n v="561.303"/>
    <n v="2164699"/>
    <x v="8"/>
    <s v="Décharge"/>
    <x v="0"/>
    <s v="CONGO"/>
    <s v="ɣ"/>
  </r>
  <r>
    <d v="2018-09-27T00:00:00"/>
    <s v="Taxi bureau-domicile"/>
    <x v="0"/>
    <x v="0"/>
    <m/>
    <n v="1000"/>
    <n v="1.7815689565172466"/>
    <n v="561.303"/>
    <n v="2163699"/>
    <x v="8"/>
    <s v="Décharge"/>
    <x v="0"/>
    <s v="CONGO"/>
    <s v="ɣ"/>
  </r>
  <r>
    <d v="2018-09-27T00:00:00"/>
    <s v="Achat des cartes de crédit téléphonique MTN"/>
    <x v="8"/>
    <x v="4"/>
    <m/>
    <n v="5000"/>
    <n v="8.907844782586233"/>
    <n v="561.303"/>
    <n v="2158699"/>
    <x v="2"/>
    <s v="décharge"/>
    <x v="0"/>
    <s v="CONGO"/>
    <s v="ɣ"/>
  </r>
  <r>
    <d v="2018-09-27T00:00:00"/>
    <s v="Taxi domicile - Moungali pour la rencontre avec une cible"/>
    <x v="0"/>
    <x v="2"/>
    <m/>
    <n v="2500"/>
    <n v="4.4539223912931165"/>
    <n v="561.303"/>
    <n v="2156199"/>
    <x v="2"/>
    <s v="décharge"/>
    <x v="1"/>
    <s v="CONGO"/>
    <s v="ɣ"/>
  </r>
  <r>
    <d v="2018-09-27T00:00:00"/>
    <s v="Achat à manger et boisson lors de la rencontre avec la cible"/>
    <x v="2"/>
    <x v="2"/>
    <m/>
    <n v="8500"/>
    <n v="15.143336130396595"/>
    <n v="561.303"/>
    <n v="2147699"/>
    <x v="2"/>
    <s v="décharge"/>
    <x v="1"/>
    <s v="CONGO"/>
    <s v="ɣ"/>
  </r>
  <r>
    <d v="2018-09-27T00:00:00"/>
    <s v="Taxi Marché moungali - domicile retour de la rencontre avec la cible"/>
    <x v="0"/>
    <x v="2"/>
    <m/>
    <n v="2500"/>
    <n v="4.4539223912931165"/>
    <n v="561.303"/>
    <n v="2145199"/>
    <x v="2"/>
    <s v="décharge"/>
    <x v="1"/>
    <s v="CONGO"/>
    <s v="ɣ"/>
  </r>
  <r>
    <d v="2018-09-27T00:00:00"/>
    <s v="COTISATION WEB BANK"/>
    <x v="5"/>
    <x v="4"/>
    <m/>
    <n v="6504"/>
    <n v="11.587324493188172"/>
    <n v="561.303"/>
    <n v="2138695"/>
    <x v="10"/>
    <s v="Relevé"/>
    <x v="0"/>
    <s v="CONGO"/>
    <s v="o"/>
  </r>
  <r>
    <d v="2018-09-27T00:00:00"/>
    <s v="Achat crédit téléphonique MTN-CHQ N°3593849"/>
    <x v="8"/>
    <x v="4"/>
    <m/>
    <n v="50000"/>
    <n v="89.078447825862327"/>
    <n v="561.303"/>
    <n v="2088695"/>
    <x v="10"/>
    <n v="3593849"/>
    <x v="0"/>
    <s v="CONGO"/>
    <s v="o"/>
  </r>
  <r>
    <d v="2018-09-28T00:00:00"/>
    <s v="Taxi à PNR: Résidence-Aeroport pour le retrait du chèque du nouveau logeur envoyé par Mavy par l'agence Intégral Services/ aller et retour "/>
    <x v="0"/>
    <x v="0"/>
    <m/>
    <n v="2000"/>
    <n v="3.5631379130344931"/>
    <n v="561.303"/>
    <n v="2086695"/>
    <x v="13"/>
    <s v="Décharge"/>
    <x v="0"/>
    <s v="CONGO"/>
    <s v="ɣ"/>
  </r>
  <r>
    <d v="2018-09-28T00:00:00"/>
    <s v="Taxi à PNR: résidence-nouvel Appartement pour donner le chèque à Rodrick "/>
    <x v="0"/>
    <x v="0"/>
    <m/>
    <n v="1000"/>
    <n v="1.7815689565172466"/>
    <n v="561.303"/>
    <n v="2085695"/>
    <x v="13"/>
    <s v="Décharge"/>
    <x v="0"/>
    <s v="CONGO"/>
    <s v="ɣ"/>
  </r>
  <r>
    <d v="2018-09-28T00:00:00"/>
    <s v="Taxi à PNR: Résidence-Restaurant/ Aller et Retour"/>
    <x v="0"/>
    <x v="0"/>
    <m/>
    <n v="2000"/>
    <n v="3.5631379130344931"/>
    <n v="561.303"/>
    <n v="2083695"/>
    <x v="13"/>
    <s v="Décharge"/>
    <x v="0"/>
    <s v="CONGO"/>
    <s v="ɣ"/>
  </r>
  <r>
    <d v="2018-09-28T00:00:00"/>
    <s v="Perrine ODIER-Salaire de septembre 2018"/>
    <x v="1"/>
    <x v="3"/>
    <m/>
    <n v="300000"/>
    <n v="534.47068695517396"/>
    <n v="561.303"/>
    <n v="1783695"/>
    <x v="4"/>
    <n v="21"/>
    <x v="0"/>
    <s v="CONGO"/>
    <s v="o"/>
  </r>
  <r>
    <d v="2018-09-28T00:00:00"/>
    <s v="Prestation Septembre 2018-Odile FIELO (la ménagère)"/>
    <x v="4"/>
    <x v="4"/>
    <m/>
    <n v="72000"/>
    <n v="128.27296486924175"/>
    <n v="561.303"/>
    <n v="1711695"/>
    <x v="4"/>
    <s v="OUI"/>
    <x v="0"/>
    <s v="CONGO"/>
    <s v="o"/>
  </r>
  <r>
    <d v="2018-09-28T00:00:00"/>
    <s v="Frais de transfert à Jospin/OUESSO"/>
    <x v="3"/>
    <x v="4"/>
    <m/>
    <n v="7200"/>
    <n v="12.827296486924174"/>
    <n v="561.303"/>
    <n v="1704495"/>
    <x v="4"/>
    <s v="37/GCF"/>
    <x v="0"/>
    <s v="CONGO"/>
    <s v="o"/>
  </r>
  <r>
    <d v="2018-09-28T00:00:00"/>
    <s v="Envoie chèque par Intégral Services (Avion) du nouveau logeur du loyer de PNR"/>
    <x v="4"/>
    <x v="4"/>
    <m/>
    <n v="5000"/>
    <n v="8.907844782586233"/>
    <n v="561.303"/>
    <n v="1699495"/>
    <x v="4"/>
    <s v="OUI"/>
    <x v="0"/>
    <s v="CONGO"/>
    <s v="o"/>
  </r>
  <r>
    <d v="2018-09-28T00:00:00"/>
    <s v="Taxi Bureau-BCI-MTN-AIRTEL"/>
    <x v="0"/>
    <x v="3"/>
    <m/>
    <n v="4000"/>
    <n v="7.1262758260689862"/>
    <n v="561.303"/>
    <n v="1695495"/>
    <x v="4"/>
    <s v="Décharge"/>
    <x v="0"/>
    <s v="CONGO"/>
    <s v="ɣ"/>
  </r>
  <r>
    <d v="2018-09-28T00:00:00"/>
    <s v="Taxi Bureau-ONEMO"/>
    <x v="0"/>
    <x v="3"/>
    <m/>
    <n v="2000"/>
    <n v="3.5631379130344931"/>
    <n v="561.303"/>
    <n v="1693495"/>
    <x v="4"/>
    <s v="Décharge"/>
    <x v="0"/>
    <s v="CONGO"/>
    <s v="ɣ"/>
  </r>
  <r>
    <d v="2018-09-28T00:00:00"/>
    <s v="Taxi:Palf-cyber pour impression du contrat de bail et passeport de Perrine"/>
    <x v="0"/>
    <x v="0"/>
    <m/>
    <n v="1000"/>
    <n v="1.7815689565172466"/>
    <n v="561.303"/>
    <n v="1692495"/>
    <x v="12"/>
    <s v="Décharge"/>
    <x v="0"/>
    <s v="CONGO"/>
    <s v="ɣ"/>
  </r>
  <r>
    <d v="2018-09-28T00:00:00"/>
    <s v="Impression de la lettre du départ de logement KOUKA et passeport"/>
    <x v="10"/>
    <x v="4"/>
    <m/>
    <n v="600"/>
    <n v="1.0689413739103479"/>
    <n v="561.303"/>
    <n v="1691895"/>
    <x v="12"/>
    <n v="31"/>
    <x v="0"/>
    <s v="CONGO"/>
    <s v="o"/>
  </r>
  <r>
    <d v="2018-09-28T00:00:00"/>
    <s v="Taxi à PNR: cyber-restaurant/restaurant-colonel pour voir LENDO après réception du chèque"/>
    <x v="0"/>
    <x v="0"/>
    <m/>
    <n v="2000"/>
    <n v="3.5631379130344931"/>
    <n v="561.303"/>
    <n v="1689895"/>
    <x v="12"/>
    <s v="Décharge"/>
    <x v="0"/>
    <s v="CONGO"/>
    <s v="ɣ"/>
  </r>
  <r>
    <d v="2018-09-28T00:00:00"/>
    <s v="Taxi à PNR :colonel-Résidence Palf"/>
    <x v="0"/>
    <x v="0"/>
    <m/>
    <n v="500"/>
    <n v="0.89078447825862328"/>
    <n v="561.303"/>
    <n v="1689395"/>
    <x v="12"/>
    <s v="Décharge"/>
    <x v="0"/>
    <s v="CONGO"/>
    <s v="ɣ"/>
  </r>
  <r>
    <d v="2018-09-28T00:00:00"/>
    <s v="Taxi à PNR: Résidence Palf-Centre ville pour l'achat des billets d'avion retour/ aller-retour"/>
    <x v="0"/>
    <x v="0"/>
    <m/>
    <n v="2000"/>
    <n v="3.5631379130344931"/>
    <n v="561.303"/>
    <n v="1687395"/>
    <x v="12"/>
    <s v="Décharge"/>
    <x v="0"/>
    <s v="CONGO"/>
    <s v="ɣ"/>
  </r>
  <r>
    <d v="2018-09-28T00:00:00"/>
    <s v="Achat Billet d'avion PNR-BZV /Mésange CIGNAS"/>
    <x v="17"/>
    <x v="0"/>
    <m/>
    <n v="35000"/>
    <n v="62.354913478103626"/>
    <n v="561.303"/>
    <n v="1652395"/>
    <x v="12"/>
    <s v="OUI"/>
    <x v="0"/>
    <s v="CONGO"/>
    <s v="o"/>
  </r>
  <r>
    <d v="2018-09-28T00:00:00"/>
    <s v="Achat Billet d'avion PNR-BZV ENFANT / Mésange CIGNAS"/>
    <x v="17"/>
    <x v="0"/>
    <m/>
    <n v="26300"/>
    <n v="46.855263556403585"/>
    <n v="561.303"/>
    <n v="1626095"/>
    <x v="12"/>
    <s v="OUI"/>
    <x v="0"/>
    <s v="CONGO"/>
    <s v="o"/>
  </r>
  <r>
    <d v="2018-09-28T00:00:00"/>
    <s v="Taxi à Dolisie: Hôtel-Agence Trans Afrique Express de Dolisie"/>
    <x v="0"/>
    <x v="5"/>
    <m/>
    <n v="1000"/>
    <n v="1.7815689565172466"/>
    <n v="561.303"/>
    <n v="1625095"/>
    <x v="11"/>
    <s v="Décharge"/>
    <x v="0"/>
    <s v="CONGO"/>
    <s v="ɣ"/>
  </r>
  <r>
    <d v="2018-09-28T00:00:00"/>
    <s v="Achat Billet Dolisie-Brazzaville à l'Agence Trans Afrique Express de Dolisie"/>
    <x v="0"/>
    <x v="5"/>
    <m/>
    <n v="10000"/>
    <n v="17.815689565172466"/>
    <n v="561.303"/>
    <n v="1615095"/>
    <x v="11"/>
    <n v="5955"/>
    <x v="0"/>
    <s v="CONGO"/>
    <s v="o"/>
  </r>
  <r>
    <d v="2018-09-28T00:00:00"/>
    <s v="Taxi Agence Trans Afrique Express de Dolisie-Télé Vini de Dolisie"/>
    <x v="0"/>
    <x v="5"/>
    <m/>
    <n v="1000"/>
    <n v="1.7815689565172466"/>
    <n v="561.303"/>
    <n v="1614095"/>
    <x v="11"/>
    <s v="Décharge"/>
    <x v="0"/>
    <s v="CONGO"/>
    <s v="ɣ"/>
  </r>
  <r>
    <d v="2018-09-28T00:00:00"/>
    <s v="Taxi à Dolisie: Télé vini -Radio Mayombe "/>
    <x v="0"/>
    <x v="5"/>
    <m/>
    <n v="1000"/>
    <n v="1.7815689565172466"/>
    <n v="561.303"/>
    <n v="1613095"/>
    <x v="11"/>
    <s v="Décharge"/>
    <x v="0"/>
    <s v="CONGO"/>
    <s v="ɣ"/>
  </r>
  <r>
    <d v="2018-09-28T00:00:00"/>
    <s v="Taxi à Dolisie: Radio Mayombe -Télé Dol"/>
    <x v="0"/>
    <x v="5"/>
    <m/>
    <n v="1000"/>
    <n v="1.7815689565172466"/>
    <n v="561.303"/>
    <n v="1612095"/>
    <x v="11"/>
    <s v="Décharge"/>
    <x v="0"/>
    <s v="CONGO"/>
    <s v="ɣ"/>
  </r>
  <r>
    <d v="2018-09-28T00:00:00"/>
    <s v="Taxi à Dolisie: Télé Dol-Télé Vini "/>
    <x v="0"/>
    <x v="5"/>
    <m/>
    <n v="1000"/>
    <n v="1.7815689565172466"/>
    <n v="561.303"/>
    <n v="1611095"/>
    <x v="11"/>
    <s v="Décharge"/>
    <x v="0"/>
    <s v="CONGO"/>
    <s v="ɣ"/>
  </r>
  <r>
    <d v="2018-09-28T00:00:00"/>
    <s v="Taxi à Dolisie: Tele Vini -Radio Mayombe "/>
    <x v="0"/>
    <x v="5"/>
    <m/>
    <n v="1000"/>
    <n v="1.7815689565172466"/>
    <n v="561.303"/>
    <n v="1610095"/>
    <x v="11"/>
    <s v="Décharge"/>
    <x v="0"/>
    <s v="CONGO"/>
    <s v="ɣ"/>
  </r>
  <r>
    <d v="2018-09-28T00:00:00"/>
    <s v="Taxi à Dolisie: Radio Mayombe -Hôtel "/>
    <x v="0"/>
    <x v="5"/>
    <m/>
    <n v="1000"/>
    <n v="1.7815689565172466"/>
    <n v="561.303"/>
    <n v="1609095"/>
    <x v="11"/>
    <s v="Décharge"/>
    <x v="0"/>
    <s v="CONGO"/>
    <s v="ɣ"/>
  </r>
  <r>
    <d v="2018-09-28T00:00:00"/>
    <s v="Taxi bureau-Mazala-Bureau (rencontrer la cible)"/>
    <x v="0"/>
    <x v="2"/>
    <m/>
    <n v="2000"/>
    <n v="3.5631379130344931"/>
    <n v="561.303"/>
    <n v="1607095"/>
    <x v="1"/>
    <s v="Décharge"/>
    <x v="1"/>
    <s v="CONGO"/>
    <s v="ɣ"/>
  </r>
  <r>
    <d v="2018-09-28T00:00:00"/>
    <s v="Paiement transport pour la cible"/>
    <x v="2"/>
    <x v="2"/>
    <m/>
    <n v="2500"/>
    <n v="4.4539223912931165"/>
    <n v="561.303"/>
    <n v="1604595"/>
    <x v="1"/>
    <s v="Décharge"/>
    <x v="1"/>
    <s v="CONGO"/>
    <s v="ɣ"/>
  </r>
  <r>
    <d v="2018-09-28T00:00:00"/>
    <s v="Achat crédit airtel (contacter les cibles de Kinshasa)"/>
    <x v="8"/>
    <x v="4"/>
    <m/>
    <n v="3000"/>
    <n v="5.3447068695517395"/>
    <n v="561.303"/>
    <n v="1601595"/>
    <x v="1"/>
    <s v="Décharge"/>
    <x v="0"/>
    <s v="CONGO"/>
    <s v="ɣ"/>
  </r>
  <r>
    <d v="2018-09-28T00:00:00"/>
    <s v="Taxi domicile-bureau"/>
    <x v="0"/>
    <x v="2"/>
    <m/>
    <n v="1000"/>
    <n v="1.7815689565172466"/>
    <n v="561.303"/>
    <n v="1600595"/>
    <x v="14"/>
    <s v="Decharge"/>
    <x v="1"/>
    <s v="CONGO"/>
    <s v="ɣ"/>
  </r>
  <r>
    <d v="2018-09-28T00:00:00"/>
    <s v="Food allowance pendant la pause"/>
    <x v="1"/>
    <x v="2"/>
    <m/>
    <n v="1000"/>
    <n v="1.7815689565172466"/>
    <n v="561.303"/>
    <n v="1599595"/>
    <x v="14"/>
    <s v="Decharge"/>
    <x v="1"/>
    <s v="CONGO"/>
    <s v="ɣ"/>
  </r>
  <r>
    <d v="2018-09-28T00:00:00"/>
    <s v="Taxi bureau-moungali pour achat du chargeur original pour la galaxy S4"/>
    <x v="0"/>
    <x v="2"/>
    <m/>
    <n v="1000"/>
    <n v="1.7815689565172466"/>
    <n v="561.303"/>
    <n v="1598595"/>
    <x v="14"/>
    <s v="Decharge"/>
    <x v="1"/>
    <s v="CONGO"/>
    <s v="ɣ"/>
  </r>
  <r>
    <d v="2018-09-28T00:00:00"/>
    <s v="Taxi moungali-bureau"/>
    <x v="0"/>
    <x v="2"/>
    <m/>
    <n v="1000"/>
    <n v="1.7815689565172466"/>
    <n v="561.303"/>
    <n v="1597595"/>
    <x v="14"/>
    <s v="Decharge"/>
    <x v="1"/>
    <s v="CONGO"/>
    <s v="ɣ"/>
  </r>
  <r>
    <d v="2018-09-28T00:00:00"/>
    <s v="Achat chargeur pour le téléphone PALF"/>
    <x v="10"/>
    <x v="4"/>
    <m/>
    <n v="3500"/>
    <n v="6.2354913478103624"/>
    <n v="561.303"/>
    <n v="1594095"/>
    <x v="14"/>
    <s v="Oui"/>
    <x v="0"/>
    <s v="CONGO"/>
    <s v="o"/>
  </r>
  <r>
    <d v="2018-09-28T00:00:00"/>
    <s v="Taxi bureau-domicile"/>
    <x v="0"/>
    <x v="2"/>
    <m/>
    <n v="1000"/>
    <n v="1.7815689565172466"/>
    <n v="561.303"/>
    <n v="1593095"/>
    <x v="14"/>
    <s v="Decharge"/>
    <x v="1"/>
    <s v="CONGO"/>
    <s v="ɣ"/>
  </r>
  <r>
    <d v="2018-09-28T00:00:00"/>
    <s v="Taxi hôtel-DDEF pour la signature de la demande de réquisistion aux fins des rélévés des historiques téléphoniques cas Abdou"/>
    <x v="0"/>
    <x v="0"/>
    <m/>
    <n v="500"/>
    <n v="0.89078447825862328"/>
    <n v="561.303"/>
    <n v="1592595"/>
    <x v="6"/>
    <s v="Décharge"/>
    <x v="0"/>
    <s v="CONGO"/>
    <s v="ɣ"/>
  </r>
  <r>
    <d v="2018-09-28T00:00:00"/>
    <s v="Taxi DDEF-cyber café pour le tirage du fichier envoyé par Hérick sur la demande de réquisition"/>
    <x v="0"/>
    <x v="0"/>
    <m/>
    <n v="500"/>
    <n v="0.89078447825862328"/>
    <n v="561.303"/>
    <n v="1592095"/>
    <x v="6"/>
    <s v="Décharge"/>
    <x v="0"/>
    <s v="CONGO"/>
    <s v="ɣ"/>
  </r>
  <r>
    <d v="2018-09-28T00:00:00"/>
    <s v="Taxi cyber café-DDEF pour la signature de la demande de réquisition par le DD"/>
    <x v="0"/>
    <x v="0"/>
    <m/>
    <n v="500"/>
    <n v="0.89078447825862328"/>
    <n v="561.303"/>
    <n v="1591595"/>
    <x v="6"/>
    <s v="Décharge"/>
    <x v="0"/>
    <s v="CONGO"/>
    <s v="ɣ"/>
  </r>
  <r>
    <d v="2018-09-28T00:00:00"/>
    <s v="Taxi DDEF-TGI pour le depôt de la demande de réquisition au sécrétariat du parquet"/>
    <x v="0"/>
    <x v="0"/>
    <m/>
    <n v="500"/>
    <n v="0.89078447825862328"/>
    <n v="561.303"/>
    <n v="1591095"/>
    <x v="6"/>
    <s v="Décharge"/>
    <x v="0"/>
    <s v="CONGO"/>
    <s v="ɣ"/>
  </r>
  <r>
    <d v="2018-09-28T00:00:00"/>
    <s v="Taxi TGI-DDEF pour remettre la copie de l'accusé de reception de la demande de réquisition au chef faune"/>
    <x v="0"/>
    <x v="0"/>
    <m/>
    <n v="500"/>
    <n v="0.89078447825862328"/>
    <n v="561.303"/>
    <n v="1590595"/>
    <x v="6"/>
    <s v="Décharge"/>
    <x v="0"/>
    <s v="CONGO"/>
    <s v="ɣ"/>
  </r>
  <r>
    <d v="2018-09-28T00:00:00"/>
    <s v="Taxi DDEF-hôtel"/>
    <x v="0"/>
    <x v="0"/>
    <m/>
    <n v="500"/>
    <n v="0.89078447825862328"/>
    <n v="561.303"/>
    <n v="1590095"/>
    <x v="6"/>
    <s v="Décharge"/>
    <x v="0"/>
    <s v="CONGO"/>
    <s v="ɣ"/>
  </r>
  <r>
    <d v="2018-09-28T00:00:00"/>
    <s v="Taxi Hôtel-Charden Farell rétirer les fonds envoyés par Mavy"/>
    <x v="0"/>
    <x v="0"/>
    <m/>
    <n v="500"/>
    <n v="0.89078447825862328"/>
    <n v="561.303"/>
    <n v="1589595"/>
    <x v="6"/>
    <s v="Décharge"/>
    <x v="0"/>
    <s v="CONGO"/>
    <s v="ɣ"/>
  </r>
  <r>
    <d v="2018-09-28T00:00:00"/>
    <s v="Taxi charden farell-Hôtel"/>
    <x v="0"/>
    <x v="0"/>
    <m/>
    <n v="500"/>
    <n v="0.89078447825862328"/>
    <n v="561.303"/>
    <n v="1589095"/>
    <x v="6"/>
    <s v="Décharge"/>
    <x v="0"/>
    <s v="CONGO"/>
    <s v="ɣ"/>
  </r>
  <r>
    <d v="2018-09-28T00:00:00"/>
    <s v="Taxi domicile-bureau"/>
    <x v="0"/>
    <x v="0"/>
    <m/>
    <n v="1000"/>
    <n v="1.7815689565172466"/>
    <n v="561.303"/>
    <n v="1588095"/>
    <x v="7"/>
    <s v="Décharge"/>
    <x v="0"/>
    <s v="CONGO"/>
    <s v="ɣ"/>
  </r>
  <r>
    <d v="2018-09-28T00:00:00"/>
    <s v="Taxi bureau-domicile"/>
    <x v="0"/>
    <x v="0"/>
    <m/>
    <n v="1000"/>
    <n v="1.7815689565172466"/>
    <n v="561.303"/>
    <n v="1587095"/>
    <x v="7"/>
    <s v="Décharge"/>
    <x v="0"/>
    <s v="CONGO"/>
    <s v="ɣ"/>
  </r>
  <r>
    <d v="2018-09-28T00:00:00"/>
    <s v="Taxi domicile-bureau"/>
    <x v="0"/>
    <x v="0"/>
    <m/>
    <n v="1000"/>
    <n v="1.7815689565172466"/>
    <n v="561.303"/>
    <n v="1586095"/>
    <x v="8"/>
    <s v="Décharge"/>
    <x v="0"/>
    <s v="CONGO"/>
    <s v="ɣ"/>
  </r>
  <r>
    <d v="2018-09-28T00:00:00"/>
    <s v="Taxi bureau-domicile"/>
    <x v="0"/>
    <x v="0"/>
    <m/>
    <n v="1000"/>
    <n v="1.7815689565172466"/>
    <n v="561.303"/>
    <n v="1585095"/>
    <x v="8"/>
    <s v="Décharge"/>
    <x v="0"/>
    <s v="CONGO"/>
    <s v="ɣ"/>
  </r>
  <r>
    <d v="2018-09-28T00:00:00"/>
    <s v="FRAIS RET.DEPLACE Chq n°03593861"/>
    <x v="5"/>
    <x v="4"/>
    <m/>
    <n v="3401"/>
    <n v="6.0591160211151553"/>
    <n v="561.303"/>
    <n v="1581694"/>
    <x v="10"/>
    <n v="3593861"/>
    <x v="0"/>
    <s v="CONGO"/>
    <s v="o"/>
  </r>
  <r>
    <d v="2018-09-28T00:00:00"/>
    <s v="Salaire du mois de Septembre 2018-Dalia Palyga OYONTSIO KOUNIANGANGA/CHQ N 03593855"/>
    <x v="1"/>
    <x v="0"/>
    <m/>
    <n v="166755"/>
    <n v="297.08553134403343"/>
    <n v="561.303"/>
    <n v="1414939"/>
    <x v="10"/>
    <n v="3593855"/>
    <x v="0"/>
    <s v="CONGO"/>
    <s v="o"/>
  </r>
  <r>
    <d v="2018-09-28T00:00:00"/>
    <s v="FRAIS RET.DEPLACE Chq n°03593855"/>
    <x v="5"/>
    <x v="4"/>
    <m/>
    <n v="3401"/>
    <n v="6.0591160211151553"/>
    <n v="561.303"/>
    <n v="1411538"/>
    <x v="10"/>
    <n v="3593855"/>
    <x v="0"/>
    <s v="CONGO"/>
    <s v="o"/>
  </r>
  <r>
    <d v="2018-09-28T00:00:00"/>
    <s v="Salaire du mois de Septembre 2018-Dieudonné IBOUANGA/CHQ N 03593854"/>
    <x v="1"/>
    <x v="0"/>
    <m/>
    <n v="166755"/>
    <n v="297.08553134403343"/>
    <n v="561.303"/>
    <n v="1244783"/>
    <x v="10"/>
    <n v="3593854"/>
    <x v="0"/>
    <s v="CONGO"/>
    <s v="o"/>
  </r>
  <r>
    <d v="2018-09-28T00:00:00"/>
    <s v="FRAIS RET.DEPLACE Chq n°03593854"/>
    <x v="5"/>
    <x v="4"/>
    <m/>
    <n v="3401"/>
    <n v="6.0591160211151553"/>
    <n v="561.303"/>
    <n v="1241382"/>
    <x v="10"/>
    <n v="3593854"/>
    <x v="0"/>
    <s v="CONGO"/>
    <s v="o"/>
  </r>
  <r>
    <d v="2018-09-28T00:00:00"/>
    <s v="Salaire du mois de Septembre 2018-Jack Bénisson MALONGA MERSY/CHQ N 03593860"/>
    <x v="1"/>
    <x v="0"/>
    <m/>
    <n v="230000"/>
    <n v="409.76085999896668"/>
    <n v="561.303"/>
    <n v="1011382"/>
    <x v="10"/>
    <n v="3593860"/>
    <x v="0"/>
    <s v="CONGO"/>
    <s v="o"/>
  </r>
  <r>
    <d v="2018-09-28T00:00:00"/>
    <s v="FRAIS RET.DEPLACE Chq n°03593860"/>
    <x v="5"/>
    <x v="4"/>
    <m/>
    <n v="3401"/>
    <n v="6.0591160211151553"/>
    <n v="561.303"/>
    <n v="1007981"/>
    <x v="10"/>
    <n v="3593860"/>
    <x v="0"/>
    <s v="CONGO"/>
    <s v="o"/>
  </r>
  <r>
    <d v="2018-09-28T00:00:00"/>
    <s v="Honoraires de consultation IT87-Septembre 2018/CHQ N 03593858"/>
    <x v="1"/>
    <x v="2"/>
    <m/>
    <n v="220000"/>
    <n v="391.9451704337942"/>
    <n v="561.303"/>
    <n v="787981"/>
    <x v="10"/>
    <n v="3593858"/>
    <x v="1"/>
    <s v="CONGO"/>
    <s v="o"/>
  </r>
  <r>
    <d v="2018-09-28T00:00:00"/>
    <s v="FRAIS RET.DEPLACE Chq n°03593858"/>
    <x v="5"/>
    <x v="4"/>
    <m/>
    <n v="3401"/>
    <n v="6.0591160211151553"/>
    <n v="561.303"/>
    <n v="784580"/>
    <x v="10"/>
    <n v="3593858"/>
    <x v="0"/>
    <s v="CONGO"/>
    <s v="o"/>
  </r>
  <r>
    <d v="2018-09-28T00:00:00"/>
    <s v="Honoraires de consultation I23c-Septembre 2018/CHQ N 03593857"/>
    <x v="1"/>
    <x v="2"/>
    <m/>
    <n v="250000"/>
    <n v="445.39223912931163"/>
    <n v="561.303"/>
    <n v="534580"/>
    <x v="10"/>
    <n v="3593857"/>
    <x v="1"/>
    <s v="CONGO"/>
    <s v="o"/>
  </r>
  <r>
    <d v="2018-09-28T00:00:00"/>
    <s v="FRAIS RET.DEPLACE Chq n°03593857"/>
    <x v="5"/>
    <x v="4"/>
    <m/>
    <n v="3401"/>
    <n v="6.0591160211151553"/>
    <n v="561.303"/>
    <n v="531179"/>
    <x v="10"/>
    <n v="3593857"/>
    <x v="0"/>
    <s v="CONGO"/>
    <s v="o"/>
  </r>
  <r>
    <d v="2018-09-29T00:00:00"/>
    <s v="Taxi à PNR: Résidence 1-Résidence 2 pour faire l'état de lieux et donner le chèque de Rodrick aller et retour "/>
    <x v="0"/>
    <x v="0"/>
    <m/>
    <n v="2000"/>
    <n v="3.5631379130344931"/>
    <n v="561.303"/>
    <n v="529179"/>
    <x v="13"/>
    <s v="Décharge"/>
    <x v="0"/>
    <s v="CONGO"/>
    <s v="ɣ"/>
  </r>
  <r>
    <d v="2018-09-29T00:00:00"/>
    <s v="Taxi à PNR: Résidence -Charden Farell pour le retrait de l'argent que Mavy a envoyé "/>
    <x v="0"/>
    <x v="0"/>
    <m/>
    <n v="1000"/>
    <n v="1.7815689565172466"/>
    <n v="561.303"/>
    <n v="528179"/>
    <x v="13"/>
    <s v="Décharge"/>
    <x v="0"/>
    <s v="CONGO"/>
    <s v="ɣ"/>
  </r>
  <r>
    <d v="2018-09-29T00:00:00"/>
    <s v="Taxi à PNR: Agence Charden Farell-Restaurant-Résidence 1"/>
    <x v="0"/>
    <x v="0"/>
    <m/>
    <n v="2000"/>
    <n v="3.5631379130344931"/>
    <n v="561.303"/>
    <n v="526179"/>
    <x v="13"/>
    <s v="Décharge"/>
    <x v="0"/>
    <s v="CONGO"/>
    <s v="ɣ"/>
  </r>
  <r>
    <d v="2018-09-29T00:00:00"/>
    <s v="Taxi à PNR: Résidence 1-Résidence 2 Pour faire l'état de nettoyage/  aller et Retour "/>
    <x v="0"/>
    <x v="0"/>
    <m/>
    <n v="2000"/>
    <n v="3.5631379130344931"/>
    <n v="561.303"/>
    <n v="524179"/>
    <x v="13"/>
    <s v="Décharge"/>
    <x v="0"/>
    <s v="CONGO"/>
    <s v="ɣ"/>
  </r>
  <r>
    <d v="2018-09-29T00:00:00"/>
    <s v="Taxi Domicile-Résidence Mplila (pour Opération) réperage"/>
    <x v="0"/>
    <x v="0"/>
    <m/>
    <n v="1000"/>
    <n v="1.7815689565172466"/>
    <n v="561.303"/>
    <n v="523179"/>
    <x v="0"/>
    <s v="Décharge"/>
    <x v="0"/>
    <s v="CONGO"/>
    <s v="ɣ"/>
  </r>
  <r>
    <d v="2018-09-29T00:00:00"/>
    <s v="Taxi Résidence Mplila-Hotêl (IT87)"/>
    <x v="0"/>
    <x v="0"/>
    <m/>
    <n v="1000"/>
    <n v="1.7815689565172466"/>
    <n v="561.303"/>
    <n v="522179"/>
    <x v="0"/>
    <s v="Décharge"/>
    <x v="0"/>
    <s v="CONGO"/>
    <s v="ɣ"/>
  </r>
  <r>
    <d v="2018-09-29T00:00:00"/>
    <s v="Taxi Hôtel-Domicile"/>
    <x v="0"/>
    <x v="0"/>
    <m/>
    <n v="1000"/>
    <n v="1.7815689565172466"/>
    <n v="561.303"/>
    <n v="521179"/>
    <x v="0"/>
    <s v="Décharge"/>
    <x v="0"/>
    <s v="CONGO"/>
    <s v="ɣ"/>
  </r>
  <r>
    <d v="2018-09-29T00:00:00"/>
    <s v="Taxi à PNR:Résidence Palf-colonel pour signature du contrat de bail et faire l'état des lieux de l'appartement avec monsieur LENDO"/>
    <x v="0"/>
    <x v="0"/>
    <m/>
    <n v="500"/>
    <n v="0.89078447825862328"/>
    <n v="561.303"/>
    <n v="520679"/>
    <x v="12"/>
    <s v="Décharge"/>
    <x v="0"/>
    <s v="CONGO"/>
    <s v="ɣ"/>
  </r>
  <r>
    <d v="2018-09-29T00:00:00"/>
    <s v="Taxi à PNR: colonel-restaurant/restaurant- Résidence Palf"/>
    <x v="0"/>
    <x v="0"/>
    <m/>
    <n v="2000"/>
    <n v="3.5631379130344931"/>
    <n v="561.303"/>
    <n v="518679"/>
    <x v="12"/>
    <s v="Décharge"/>
    <x v="0"/>
    <s v="CONGO"/>
    <s v="ɣ"/>
  </r>
  <r>
    <d v="2018-09-29T00:00:00"/>
    <s v="Food allowance à Dolisie du 28 au 29 septembre 2018 soit 02 jours"/>
    <x v="9"/>
    <x v="5"/>
    <m/>
    <n v="20000"/>
    <n v="35.631379130344932"/>
    <n v="561.303"/>
    <n v="498679"/>
    <x v="11"/>
    <s v="Décharge"/>
    <x v="0"/>
    <s v="CONGO"/>
    <s v="ɣ"/>
  </r>
  <r>
    <d v="2018-09-29T00:00:00"/>
    <s v="Paiement frais d'hôtel à Dolisie du 27 au 29 septembre 2018 soit deux nuitées "/>
    <x v="9"/>
    <x v="5"/>
    <m/>
    <n v="30000"/>
    <n v="53.447068695517395"/>
    <n v="561.303"/>
    <n v="468679"/>
    <x v="11"/>
    <n v="2"/>
    <x v="0"/>
    <s v="CONGO"/>
    <s v="o"/>
  </r>
  <r>
    <d v="2018-09-29T00:00:00"/>
    <s v="Taxi à Dolisie: Hôtel -Agence Trans Afrique Express "/>
    <x v="0"/>
    <x v="5"/>
    <m/>
    <n v="1000"/>
    <n v="1.7815689565172466"/>
    <n v="561.303"/>
    <n v="467679"/>
    <x v="11"/>
    <s v="Décharge"/>
    <x v="0"/>
    <s v="CONGO"/>
    <s v="ɣ"/>
  </r>
  <r>
    <d v="2018-09-29T00:00:00"/>
    <s v="Taxi à BZV: Agence Trans Afrique Express de Brazzaville-Domicile"/>
    <x v="0"/>
    <x v="5"/>
    <m/>
    <n v="1000"/>
    <n v="1.7815689565172466"/>
    <n v="561.303"/>
    <n v="466679"/>
    <x v="11"/>
    <s v="Décharge"/>
    <x v="0"/>
    <s v="CONGO"/>
    <s v="ɣ"/>
  </r>
  <r>
    <d v="2018-09-29T00:00:00"/>
    <s v="Achat Crédit MTN (contacter les cibles pour connaître leur position)"/>
    <x v="8"/>
    <x v="4"/>
    <m/>
    <n v="3000"/>
    <n v="5.3447068695517395"/>
    <n v="561.303"/>
    <n v="463679"/>
    <x v="1"/>
    <s v="Décharge"/>
    <x v="0"/>
    <s v="CONGO"/>
    <s v="ɣ"/>
  </r>
  <r>
    <d v="2018-09-29T00:00:00"/>
    <s v="Achat crédit Airtel (activation internet)"/>
    <x v="8"/>
    <x v="4"/>
    <m/>
    <n v="1500"/>
    <n v="2.6723534347758697"/>
    <n v="561.303"/>
    <n v="462179"/>
    <x v="1"/>
    <s v="Décharge"/>
    <x v="0"/>
    <s v="CONGO"/>
    <s v="ɣ"/>
  </r>
  <r>
    <d v="2018-09-29T00:00:00"/>
    <s v="Taxi Ouenze-Talangai-Ouenze (rencontre avec it87 pour récupérer du flash money)"/>
    <x v="0"/>
    <x v="2"/>
    <m/>
    <n v="2000"/>
    <n v="3.5631379130344931"/>
    <n v="561.303"/>
    <n v="460179"/>
    <x v="1"/>
    <s v="Décharge"/>
    <x v="1"/>
    <s v="CONGO"/>
    <s v="ɣ"/>
  </r>
  <r>
    <d v="2018-09-29T00:00:00"/>
    <s v="Taxi domicile-hôtel :localisation et reservation de l'hotal pour l'operation"/>
    <x v="0"/>
    <x v="2"/>
    <m/>
    <n v="1000"/>
    <n v="1.7815689565172466"/>
    <n v="561.303"/>
    <n v="459179"/>
    <x v="14"/>
    <s v="Decharge"/>
    <x v="1"/>
    <s v="CONGO"/>
    <s v="ɣ"/>
  </r>
  <r>
    <d v="2018-09-29T00:00:00"/>
    <s v="Taxi hôtel -domicile"/>
    <x v="0"/>
    <x v="2"/>
    <m/>
    <n v="1000"/>
    <n v="1.7815689565172466"/>
    <n v="561.303"/>
    <n v="458179"/>
    <x v="14"/>
    <s v="Decharge"/>
    <x v="1"/>
    <s v="CONGO"/>
    <s v="ɣ"/>
  </r>
  <r>
    <d v="2018-09-29T00:00:00"/>
    <s v="Taxi hôtel-TGI pour la rencontre avec la greffiere "/>
    <x v="0"/>
    <x v="0"/>
    <m/>
    <n v="500"/>
    <n v="0.89078447825862328"/>
    <n v="561.303"/>
    <n v="457679"/>
    <x v="6"/>
    <s v="Décharge"/>
    <x v="0"/>
    <s v="CONGO"/>
    <s v="ɣ"/>
  </r>
  <r>
    <d v="2018-09-29T00:00:00"/>
    <s v="Taxi TGI-Domicile Eric d'Odzala pour la copie du soit transmis et du PV audition du chauffeur de la société Trans Afrique Express"/>
    <x v="0"/>
    <x v="0"/>
    <m/>
    <n v="500"/>
    <n v="0.89078447825862328"/>
    <n v="561.303"/>
    <n v="457179"/>
    <x v="6"/>
    <s v="Décharge"/>
    <x v="0"/>
    <s v="CONGO"/>
    <s v="ɣ"/>
  </r>
  <r>
    <d v="2018-09-29T00:00:00"/>
    <s v="Achat billet Ouesso-brazzaville"/>
    <x v="0"/>
    <x v="0"/>
    <m/>
    <n v="15000"/>
    <n v="26.723534347758697"/>
    <n v="561.303"/>
    <n v="442179"/>
    <x v="6"/>
    <s v="OUI"/>
    <x v="0"/>
    <s v="CONGO"/>
    <s v="o"/>
  </r>
  <r>
    <d v="2018-09-29T00:00:00"/>
    <s v="Taxi domicile Eric-Océan du nord pour l'achat du billet retour sur Brazzaville"/>
    <x v="0"/>
    <x v="0"/>
    <m/>
    <n v="500"/>
    <n v="0.89078447825862328"/>
    <n v="561.303"/>
    <n v="441679"/>
    <x v="6"/>
    <s v="Décharge"/>
    <x v="0"/>
    <s v="CONGO"/>
    <s v="ɣ"/>
  </r>
  <r>
    <d v="2018-09-29T00:00:00"/>
    <s v="Taxi Océan du nord-hôtel"/>
    <x v="0"/>
    <x v="0"/>
    <m/>
    <n v="500"/>
    <n v="0.89078447825862328"/>
    <n v="561.303"/>
    <n v="441179"/>
    <x v="6"/>
    <s v="Décharge"/>
    <x v="0"/>
    <s v="CONGO"/>
    <s v="ɣ"/>
  </r>
  <r>
    <d v="2018-09-29T00:00:00"/>
    <s v="Taxi domicile - bureau"/>
    <x v="0"/>
    <x v="2"/>
    <m/>
    <n v="3000"/>
    <n v="5.3447068695517395"/>
    <n v="561.303"/>
    <n v="438179"/>
    <x v="2"/>
    <s v="décharge"/>
    <x v="1"/>
    <s v="CONGO"/>
    <s v="ɣ"/>
  </r>
  <r>
    <d v="2018-09-29T00:00:00"/>
    <s v="Taxi bureau - Mpila pour reservation du studio meublé"/>
    <x v="0"/>
    <x v="2"/>
    <m/>
    <n v="1000"/>
    <n v="1.7815689565172466"/>
    <n v="561.303"/>
    <n v="437179"/>
    <x v="2"/>
    <s v="décharge"/>
    <x v="1"/>
    <s v="CONGO"/>
    <s v="ɣ"/>
  </r>
  <r>
    <d v="2018-09-29T00:00:00"/>
    <s v="Achat carte de credit téléphonique AIRTEL"/>
    <x v="8"/>
    <x v="4"/>
    <m/>
    <n v="6000"/>
    <n v="10.689413739103479"/>
    <n v="561.303"/>
    <n v="431179"/>
    <x v="2"/>
    <s v="décharge"/>
    <x v="0"/>
    <s v="CONGO"/>
    <s v="ɣ"/>
  </r>
  <r>
    <d v="2018-09-29T00:00:00"/>
    <s v="Taxi à BZV: Domicile - mpila - moungali - domicile pour faire le repérage des lieux d'opération cas Kin "/>
    <x v="0"/>
    <x v="0"/>
    <m/>
    <n v="2500"/>
    <n v="4.4539223912931165"/>
    <n v="561.303"/>
    <n v="428679"/>
    <x v="9"/>
    <s v="Décharge "/>
    <x v="0"/>
    <s v="CONGO"/>
    <s v="ɣ"/>
  </r>
  <r>
    <d v="2018-09-29T00:00:00"/>
    <s v="Paiement deux (2) mois de caution pour le nouvel appartement de PNR/MR LENDO LEPERS JEWELL NASIA"/>
    <x v="6"/>
    <x v="4"/>
    <m/>
    <n v="330000"/>
    <n v="587.91775565069133"/>
    <n v="561.303"/>
    <n v="98679"/>
    <x v="10"/>
    <n v="3593851"/>
    <x v="0"/>
    <s v="CONGO"/>
    <s v="o"/>
  </r>
  <r>
    <d v="2018-09-30T00:00:00"/>
    <s v="Payement des frais d'hébergement du studio meublé de Mpila du 30/09/18 au 01/10/18"/>
    <x v="9"/>
    <x v="2"/>
    <m/>
    <n v="25000"/>
    <n v="44.539223912931163"/>
    <n v="561.303"/>
    <n v="73679"/>
    <x v="2"/>
    <n v="6"/>
    <x v="1"/>
    <s v="CONGO"/>
    <s v="o"/>
  </r>
  <r>
    <d v="2018-09-30T00:00:00"/>
    <s v="Achat crédit téléphonique à PNR ( MTN 1000 et Airtel 1000 )"/>
    <x v="8"/>
    <x v="4"/>
    <m/>
    <n v="2000"/>
    <n v="3.5631379130344931"/>
    <n v="561.303"/>
    <n v="71679"/>
    <x v="13"/>
    <s v="Décharge"/>
    <x v="0"/>
    <s v="CONGO"/>
    <s v="ɣ"/>
  </r>
  <r>
    <d v="2018-09-30T00:00:00"/>
    <s v="Taxi à PNR: démenagement ancien local-Nouveau "/>
    <x v="0"/>
    <x v="0"/>
    <m/>
    <n v="15000"/>
    <n v="26.723534347758697"/>
    <n v="561.303"/>
    <n v="56679"/>
    <x v="13"/>
    <s v="Décharge"/>
    <x v="0"/>
    <s v="CONGO"/>
    <s v="ɣ"/>
  </r>
  <r>
    <d v="2018-09-30T00:00:00"/>
    <s v="Achat insecticide pour le nouvel appartement de PNR"/>
    <x v="10"/>
    <x v="4"/>
    <m/>
    <n v="1000"/>
    <n v="1.7815689565172466"/>
    <n v="561.303"/>
    <n v="55679"/>
    <x v="13"/>
    <s v="Oui "/>
    <x v="0"/>
    <s v="CONGO"/>
    <s v="n"/>
  </r>
  <r>
    <d v="2018-09-30T00:00:00"/>
    <s v="Taxi à PN Résidence-Resto Aller et Retour"/>
    <x v="0"/>
    <x v="0"/>
    <m/>
    <n v="2000"/>
    <n v="3.5631379130344931"/>
    <n v="561.303"/>
    <n v="53679"/>
    <x v="13"/>
    <s v="Décharge"/>
    <x v="0"/>
    <s v="CONGO"/>
    <s v="ɣ"/>
  </r>
  <r>
    <d v="2018-09-30T00:00:00"/>
    <s v="Taxi Domicile-Résidence Mplila (pour Opération) réperage"/>
    <x v="0"/>
    <x v="0"/>
    <m/>
    <n v="1000"/>
    <n v="1.7815689565172466"/>
    <n v="561.303"/>
    <n v="52679"/>
    <x v="0"/>
    <s v="Décharge"/>
    <x v="0"/>
    <s v="CONGO"/>
    <s v="ɣ"/>
  </r>
  <r>
    <d v="2018-09-30T00:00:00"/>
    <s v="Taxi Résidence Mplila-Hotêl (IT87) réperage"/>
    <x v="0"/>
    <x v="0"/>
    <m/>
    <n v="1000"/>
    <n v="1.7815689565172466"/>
    <n v="561.303"/>
    <n v="51679"/>
    <x v="0"/>
    <s v="Décharge"/>
    <x v="0"/>
    <s v="CONGO"/>
    <s v="ɣ"/>
  </r>
  <r>
    <d v="2018-09-30T00:00:00"/>
    <s v="Taxi Hôtel-Domicile"/>
    <x v="0"/>
    <x v="0"/>
    <m/>
    <n v="1000"/>
    <n v="1.7815689565172466"/>
    <n v="561.303"/>
    <n v="50679"/>
    <x v="0"/>
    <s v="Décharge"/>
    <x v="0"/>
    <s v="CONGO"/>
    <s v="ɣ"/>
  </r>
  <r>
    <d v="2018-09-30T00:00:00"/>
    <s v="Taxi à PNR:Résidence Palf-Vindoulou pour chercher l'enfant/Vindoulou-aéroport"/>
    <x v="0"/>
    <x v="0"/>
    <m/>
    <n v="3000"/>
    <n v="5.3447068695517395"/>
    <n v="561.303"/>
    <n v="47679"/>
    <x v="12"/>
    <s v="Décharge"/>
    <x v="0"/>
    <s v="CONGO"/>
    <s v="ɣ"/>
  </r>
  <r>
    <d v="2018-09-30T00:00:00"/>
    <s v="Food Allowance Mission Pointe-Noire du 24 au 30 septembre 2018"/>
    <x v="9"/>
    <x v="0"/>
    <m/>
    <n v="70000"/>
    <n v="124.70982695620725"/>
    <n v="561.303"/>
    <n v="-22321"/>
    <x v="12"/>
    <s v="Décharge"/>
    <x v="0"/>
    <s v="CONGO"/>
    <s v="ɣ"/>
  </r>
  <r>
    <d v="2018-09-30T00:00:00"/>
    <s v="Taxi à BZV: domicile-Mpila(ONEMO) pour le reperage du lieu de l'operation autour de 20h."/>
    <x v="0"/>
    <x v="0"/>
    <m/>
    <n v="1000"/>
    <n v="1.7815689565172466"/>
    <n v="561.303"/>
    <n v="-23321"/>
    <x v="15"/>
    <s v="Decharge"/>
    <x v="0"/>
    <s v="CONGO"/>
    <s v="ɣ"/>
  </r>
  <r>
    <d v="2018-09-30T00:00:00"/>
    <s v="Taxi à BZV: Avenue Etoumbi apres reperage du deuxieme lieu pour l'operation-domicile autour de 21h 30mn."/>
    <x v="0"/>
    <x v="0"/>
    <m/>
    <n v="1000"/>
    <n v="1.7815689565172466"/>
    <n v="561.303"/>
    <n v="-24321"/>
    <x v="15"/>
    <s v="Decharge"/>
    <x v="0"/>
    <s v="CONGO"/>
    <s v="ɣ"/>
  </r>
  <r>
    <d v="2018-09-30T00:00:00"/>
    <s v="Taxi Ouenze-Mikalou-Casis (rencontrer IT87 pour visite des appartements)"/>
    <x v="0"/>
    <x v="2"/>
    <m/>
    <n v="2500"/>
    <n v="4.4539223912931165"/>
    <n v="561.303"/>
    <n v="-26821"/>
    <x v="1"/>
    <s v="Décharge"/>
    <x v="1"/>
    <s v="CONGO"/>
    <s v="ɣ"/>
  </r>
  <r>
    <d v="2018-09-30T00:00:00"/>
    <s v="Achat crédit Airtel (appel des cibles de Kinshasa)"/>
    <x v="8"/>
    <x v="4"/>
    <m/>
    <n v="3000"/>
    <n v="5.3447068695517395"/>
    <n v="561.303"/>
    <n v="-29821"/>
    <x v="1"/>
    <s v="Décharge"/>
    <x v="0"/>
    <s v="CONGO"/>
    <s v="ɣ"/>
  </r>
  <r>
    <d v="2018-09-30T00:00:00"/>
    <s v="Taxi hôtel-Ouenze-Mpila (hébergement à l'appartement)"/>
    <x v="0"/>
    <x v="2"/>
    <m/>
    <n v="2000"/>
    <n v="3.5631379130344931"/>
    <n v="561.303"/>
    <n v="-31821"/>
    <x v="1"/>
    <s v="Décharge"/>
    <x v="1"/>
    <s v="CONGO"/>
    <s v="ɣ"/>
  </r>
  <r>
    <d v="2018-09-30T00:00:00"/>
    <s v="Taxi Mpila-Moungali-Ouenze (rencontrer it87 pour renforcer la stratégie)"/>
    <x v="0"/>
    <x v="2"/>
    <m/>
    <n v="2000"/>
    <n v="3.5631379130344931"/>
    <n v="561.303"/>
    <n v="-33821"/>
    <x v="1"/>
    <s v="Décharge"/>
    <x v="1"/>
    <s v="CONGO"/>
    <s v="ɣ"/>
  </r>
  <r>
    <d v="2018-09-30T00:00:00"/>
    <s v="Taxi Ouenze-Mpila (retour à l'appartement)"/>
    <x v="0"/>
    <x v="2"/>
    <m/>
    <n v="1000"/>
    <n v="1.7815689565172466"/>
    <n v="561.303"/>
    <n v="-34821"/>
    <x v="1"/>
    <s v="Décharge"/>
    <x v="1"/>
    <s v="CONGO"/>
    <s v="ɣ"/>
  </r>
  <r>
    <d v="2018-09-30T00:00:00"/>
    <s v="Taxi domicile-hôtel reorienter IT87 et I23C"/>
    <x v="0"/>
    <x v="2"/>
    <m/>
    <n v="1000"/>
    <n v="1.7815689565172466"/>
    <n v="561.303"/>
    <n v="-35821"/>
    <x v="14"/>
    <s v="Decharge"/>
    <x v="1"/>
    <s v="CONGO"/>
    <s v="ɣ"/>
  </r>
  <r>
    <d v="2018-09-30T00:00:00"/>
    <s v="Taxi hôtel -domicile"/>
    <x v="0"/>
    <x v="2"/>
    <m/>
    <n v="1000"/>
    <n v="1.7815689565172466"/>
    <n v="561.303"/>
    <n v="-36821"/>
    <x v="14"/>
    <s v="Decharge"/>
    <x v="1"/>
    <s v="CONGO"/>
    <s v="ɣ"/>
  </r>
  <r>
    <d v="2018-09-30T00:00:00"/>
    <s v="Achat credit téléphonique"/>
    <x v="8"/>
    <x v="4"/>
    <m/>
    <n v="2000"/>
    <n v="3.5631379130344931"/>
    <n v="561.303"/>
    <n v="-38821"/>
    <x v="14"/>
    <s v="Decharge"/>
    <x v="0"/>
    <s v="CONGO"/>
    <s v="ɣ"/>
  </r>
  <r>
    <d v="2018-09-30T00:00:00"/>
    <s v="Taxi hôtel-lieu de rencontre avec Brice d'Odzala pour l'entretien concernant les données des délinquants supposés reintégrés la maison d'arrêt"/>
    <x v="0"/>
    <x v="0"/>
    <m/>
    <n v="500"/>
    <n v="0.89078447825862328"/>
    <n v="561.303"/>
    <n v="-39321"/>
    <x v="6"/>
    <s v="Décharge"/>
    <x v="0"/>
    <s v="CONGO"/>
    <s v="ɣ"/>
  </r>
  <r>
    <d v="2018-09-30T00:00:00"/>
    <s v="Taxi lieu de rencontre avec Brice-Hôtel"/>
    <x v="0"/>
    <x v="0"/>
    <m/>
    <n v="500"/>
    <n v="0.89078447825862328"/>
    <n v="561.303"/>
    <n v="-39821"/>
    <x v="6"/>
    <s v="Décharge"/>
    <x v="0"/>
    <s v="CONGO"/>
    <s v="ɣ"/>
  </r>
  <r>
    <d v="2018-09-30T00:00:00"/>
    <s v="Paiement frais d'hôtel à Ouesso pour 12 nuitées"/>
    <x v="9"/>
    <x v="0"/>
    <m/>
    <n v="180000"/>
    <n v="320.68241217310435"/>
    <n v="561.303"/>
    <n v="-219821"/>
    <x v="6"/>
    <n v="42"/>
    <x v="0"/>
    <s v="CONGO"/>
    <s v="o"/>
  </r>
  <r>
    <d v="2018-09-30T00:00:00"/>
    <s v="Food allowance à ouesso pour 13 Journées"/>
    <x v="9"/>
    <x v="0"/>
    <m/>
    <n v="130000"/>
    <n v="231.60396434724206"/>
    <n v="561.303"/>
    <n v="-349821"/>
    <x v="6"/>
    <s v="Décharge"/>
    <x v="0"/>
    <s v="CONGO"/>
    <s v="ɣ"/>
  </r>
  <r>
    <d v="2018-09-30T00:00:00"/>
    <s v="Taxi domicile-Appartement de l'enquteur vers ONEMO pour les préparatifs de l'opération en vue"/>
    <x v="0"/>
    <x v="0"/>
    <m/>
    <n v="1500"/>
    <n v="2.6723534347758697"/>
    <n v="561.303"/>
    <n v="-351321"/>
    <x v="7"/>
    <s v="Décharge"/>
    <x v="0"/>
    <s v="CONGO"/>
    <s v="ɣ"/>
  </r>
  <r>
    <d v="2018-09-30T00:00:00"/>
    <s v="Taxi hôtel de l'enqueteur vers la rue etoumbi pour les préparatifs de l'opération en vue-domicile"/>
    <x v="0"/>
    <x v="0"/>
    <m/>
    <n v="1500"/>
    <n v="2.6723534347758697"/>
    <n v="561.303"/>
    <n v="-352821"/>
    <x v="7"/>
    <s v="Décharge"/>
    <x v="0"/>
    <s v="CONGO"/>
    <s v="ɣ"/>
  </r>
  <r>
    <d v="2018-09-30T00:00:00"/>
    <s v="Paiement de la commission de l'agent immobilier"/>
    <x v="4"/>
    <x v="4"/>
    <m/>
    <n v="25000"/>
    <n v="44.539223912931163"/>
    <n v="561.303"/>
    <n v="-377821"/>
    <x v="2"/>
    <n v="7"/>
    <x v="0"/>
    <s v="CONGO"/>
    <s v="o"/>
  </r>
  <r>
    <d v="2018-09-30T00:00:00"/>
    <s v="Taxi Mpila - Moungali pour payement et reservation de la chambre d'hôtel "/>
    <x v="0"/>
    <x v="2"/>
    <m/>
    <n v="1000"/>
    <n v="1.7815689565172466"/>
    <n v="561.303"/>
    <n v="-378821"/>
    <x v="2"/>
    <s v="décharge"/>
    <x v="1"/>
    <s v="CONGO"/>
    <s v="ɣ"/>
  </r>
  <r>
    <d v="2018-09-30T00:00:00"/>
    <s v="Payement frais d'hôtel pour 01 nuitée du 30/09/18 au 01/10/18"/>
    <x v="9"/>
    <x v="2"/>
    <m/>
    <n v="35000"/>
    <n v="62.354913478103626"/>
    <n v="561.303"/>
    <n v="-413821"/>
    <x v="2"/>
    <s v="oui"/>
    <x v="1"/>
    <s v="CONGO"/>
    <s v="o"/>
  </r>
  <r>
    <d v="2018-09-30T00:00:00"/>
    <s v="Taxi Moungali - talangai pour remettre le flash money et l'argent de fonctionnement à i23c"/>
    <x v="0"/>
    <x v="2"/>
    <m/>
    <n v="2000"/>
    <n v="3.5631379130344931"/>
    <n v="561.303"/>
    <n v="-415821"/>
    <x v="2"/>
    <s v="Décharge"/>
    <x v="1"/>
    <s v="CONGO"/>
    <s v="ɣ"/>
  </r>
  <r>
    <d v="2018-09-30T00:00:00"/>
    <s v="Taxi talangai - domicile"/>
    <x v="0"/>
    <x v="2"/>
    <m/>
    <n v="2000"/>
    <n v="3.5631379130344931"/>
    <n v="561.303"/>
    <n v="-417821"/>
    <x v="2"/>
    <s v="décharge"/>
    <x v="1"/>
    <s v="CONGO"/>
    <s v="ɣ"/>
  </r>
  <r>
    <d v="2018-09-30T00:00:00"/>
    <s v="Taxi domicile - Ouenze rencontrer i23c afin que nous puissions nous rendre à la résidence de Mpila"/>
    <x v="0"/>
    <x v="2"/>
    <m/>
    <n v="2000"/>
    <n v="3.5631379130344931"/>
    <n v="561.303"/>
    <n v="-419821"/>
    <x v="2"/>
    <s v="décharge"/>
    <x v="1"/>
    <s v="CONGO"/>
    <s v="ɣ"/>
  </r>
  <r>
    <d v="2018-09-30T00:00:00"/>
    <s v="Taxi Ouenze - Mpila pour montrer la residence à i23c"/>
    <x v="0"/>
    <x v="2"/>
    <m/>
    <n v="1000"/>
    <n v="1.7815689565172466"/>
    <n v="561.303"/>
    <n v="-420821"/>
    <x v="2"/>
    <s v="décharge"/>
    <x v="1"/>
    <s v="CONGO"/>
    <s v="ɣ"/>
  </r>
  <r>
    <d v="2018-09-30T00:00:00"/>
    <s v="Taxi Mpila - Moungali pour montrer l'hôtel à i23c"/>
    <x v="0"/>
    <x v="2"/>
    <m/>
    <n v="1000"/>
    <n v="1.7815689565172466"/>
    <n v="561.303"/>
    <n v="-421821"/>
    <x v="2"/>
    <s v="décharge"/>
    <x v="1"/>
    <s v="CONGO"/>
    <s v="ɣ"/>
  </r>
  <r>
    <d v="2018-09-30T00:00:00"/>
    <s v="Achat de carte de credit téléphonique MTN"/>
    <x v="8"/>
    <x v="4"/>
    <m/>
    <n v="5000"/>
    <n v="8.907844782586233"/>
    <n v="561.303"/>
    <n v="-426821"/>
    <x v="2"/>
    <s v="décharge"/>
    <x v="0"/>
    <s v="CONGO"/>
    <s v="ɣ"/>
  </r>
  <r>
    <d v="2018-09-30T00:00:00"/>
    <s v="Taxi Moungali - domicile"/>
    <x v="0"/>
    <x v="2"/>
    <m/>
    <n v="2500"/>
    <n v="4.4539223912931165"/>
    <n v="561.303"/>
    <n v="-429321"/>
    <x v="2"/>
    <s v="décharge"/>
    <x v="1"/>
    <s v="CONGO"/>
    <s v="ɣ"/>
  </r>
  <r>
    <d v="2018-09-30T00:00:00"/>
    <s v="Taxi domicile - Moungali retour à l'hôtel "/>
    <x v="0"/>
    <x v="2"/>
    <m/>
    <n v="2500"/>
    <n v="4.4539223912931165"/>
    <n v="561.303"/>
    <n v="-431821"/>
    <x v="2"/>
    <s v="décharge"/>
    <x v="1"/>
    <s v="CONGO"/>
    <s v="ɣ"/>
  </r>
  <r>
    <d v="2018-09-30T00:00:00"/>
    <s v="Achat cartes de recharge téléphonique MTN"/>
    <x v="8"/>
    <x v="4"/>
    <m/>
    <n v="5000"/>
    <n v="8.907844782586233"/>
    <n v="561.303"/>
    <n v="-436821"/>
    <x v="5"/>
    <s v="Décharge"/>
    <x v="0"/>
    <s v="CONGO"/>
    <s v="ɣ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58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6:U17" firstHeaderRow="1" firstDataRow="2" firstDataCol="1"/>
  <pivotFields count="14">
    <pivotField numFmtId="15" showAll="0"/>
    <pivotField showAll="0"/>
    <pivotField axis="axisCol" showAll="0">
      <items count="20">
        <item x="5"/>
        <item x="7"/>
        <item x="15"/>
        <item x="18"/>
        <item x="17"/>
        <item x="13"/>
        <item x="16"/>
        <item x="11"/>
        <item x="10"/>
        <item x="1"/>
        <item x="6"/>
        <item x="4"/>
        <item x="8"/>
        <item x="3"/>
        <item x="0"/>
        <item x="14"/>
        <item x="9"/>
        <item x="2"/>
        <item x="12"/>
        <item t="default"/>
      </items>
    </pivotField>
    <pivotField axis="axisRow" showAll="0">
      <items count="8">
        <item x="2"/>
        <item x="0"/>
        <item x="3"/>
        <item x="5"/>
        <item x="4"/>
        <item x="1"/>
        <item x="6"/>
        <item t="default"/>
      </items>
    </pivotField>
    <pivotField showAll="0"/>
    <pivotField dataField="1" showAll="0"/>
    <pivotField numFmtId="43" showAll="0"/>
    <pivotField numFmtId="43" showAll="0"/>
    <pivotField numFmtId="164"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</pivotFields>
  <rowFields count="2">
    <field x="11"/>
    <field x="3"/>
  </rowFields>
  <rowItems count="10">
    <i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t="grand">
      <x/>
    </i>
  </rowItems>
  <colFields count="1">
    <field x="2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dataFields count="1">
    <dataField name="Somme de Spent in national currency " fld="5" baseField="0" baseItem="0"/>
  </dataFields>
  <formats count="1">
    <format dxfId="8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2" cacheId="58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0:D28" firstHeaderRow="1" firstDataRow="2" firstDataCol="1"/>
  <pivotFields count="14">
    <pivotField numFmtId="15" showAll="0"/>
    <pivotField showAll="0"/>
    <pivotField showAll="0"/>
    <pivotField showAll="0"/>
    <pivotField dataField="1" showAll="0"/>
    <pivotField dataField="1" showAll="0"/>
    <pivotField dataField="1" numFmtId="43" showAll="0"/>
    <pivotField numFmtId="43" showAll="0"/>
    <pivotField numFmtId="164" showAll="0"/>
    <pivotField axis="axisRow" showAll="0">
      <items count="18">
        <item x="10"/>
        <item x="14"/>
        <item x="13"/>
        <item x="3"/>
        <item x="8"/>
        <item x="15"/>
        <item x="11"/>
        <item x="9"/>
        <item x="1"/>
        <item x="2"/>
        <item x="0"/>
        <item x="6"/>
        <item x="4"/>
        <item x="12"/>
        <item x="5"/>
        <item x="7"/>
        <item m="1" x="16"/>
        <item t="default"/>
      </items>
    </pivotField>
    <pivotField showAll="0"/>
    <pivotField showAll="0"/>
    <pivotField showAll="0"/>
    <pivotField showAll="0"/>
  </pivotFields>
  <rowFields count="1">
    <field x="9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Received" fld="4" baseField="0" baseItem="0"/>
    <dataField name="Somme de Spent in national currency " fld="5" baseField="0" baseItem="0"/>
    <dataField name="Somme de Spent in $" fld="6" baseField="0" baseItem="0"/>
  </dataFields>
  <formats count="5">
    <format dxfId="7">
      <pivotArea type="all" dataOnly="0" outline="0" fieldPosition="0"/>
    </format>
    <format dxfId="6">
      <pivotArea field="9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5">
      <pivotArea field="9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">
      <pivotArea type="topRight" dataOnly="0" labelOnly="1" outline="0" offset="B1" fieldPosition="0"/>
    </format>
    <format dxfId="0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4" cacheId="58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9:C18" firstHeaderRow="1" firstDataRow="2" firstDataCol="1"/>
  <pivotFields count="14">
    <pivotField numFmtId="15" showAll="0"/>
    <pivotField showAll="0"/>
    <pivotField showAll="0"/>
    <pivotField axis="axisRow" showAll="0">
      <items count="8">
        <item x="2"/>
        <item x="0"/>
        <item x="3"/>
        <item x="5"/>
        <item x="4"/>
        <item x="1"/>
        <item x="6"/>
        <item t="default"/>
      </items>
    </pivotField>
    <pivotField showAll="0"/>
    <pivotField dataField="1" showAll="0"/>
    <pivotField dataField="1" numFmtId="43" showAll="0"/>
    <pivotField numFmtId="43" showAll="0"/>
    <pivotField numFmtId="164" showAll="0"/>
    <pivotField showAll="0"/>
    <pivotField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Spent in national currency " fld="5" baseField="0" baseItem="0"/>
    <dataField name="Somme de Spent in $" fld="6" baseField="0" baseItem="0"/>
  </dataFields>
  <formats count="3">
    <format dxfId="4">
      <pivotArea type="all" dataOnly="0" outline="0" fieldPosition="0"/>
    </format>
    <format dxfId="3">
      <pivotArea field="3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">
      <pivotArea type="topRight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workbookViewId="0">
      <selection activeCell="G23" sqref="G23"/>
    </sheetView>
  </sheetViews>
  <sheetFormatPr baseColWidth="10" defaultRowHeight="15"/>
  <cols>
    <col min="1" max="1" width="36.28515625" style="85" bestFit="1" customWidth="1"/>
    <col min="2" max="2" width="25.28515625" style="85" bestFit="1" customWidth="1"/>
    <col min="3" max="3" width="10.28515625" style="85" bestFit="1" customWidth="1"/>
    <col min="4" max="4" width="11.5703125" style="85" bestFit="1" customWidth="1"/>
    <col min="5" max="5" width="12.5703125" style="85" bestFit="1" customWidth="1"/>
    <col min="6" max="6" width="10.28515625" style="85" bestFit="1" customWidth="1"/>
    <col min="7" max="7" width="9.7109375" style="85" bestFit="1" customWidth="1"/>
    <col min="8" max="8" width="9.42578125" style="85" bestFit="1" customWidth="1"/>
    <col min="9" max="9" width="13" style="85" bestFit="1" customWidth="1"/>
    <col min="10" max="10" width="16.85546875" style="85" bestFit="1" customWidth="1"/>
    <col min="11" max="11" width="11.7109375" style="85" bestFit="1" customWidth="1"/>
    <col min="12" max="12" width="16.28515625" style="85" bestFit="1" customWidth="1"/>
    <col min="13" max="13" width="10.28515625" style="85" bestFit="1" customWidth="1"/>
    <col min="14" max="14" width="12" style="85" bestFit="1" customWidth="1"/>
    <col min="15" max="15" width="14" style="85" bestFit="1" customWidth="1"/>
    <col min="16" max="16" width="11.7109375" style="85" bestFit="1" customWidth="1"/>
    <col min="17" max="17" width="17.28515625" style="85" bestFit="1" customWidth="1"/>
    <col min="18" max="18" width="18.85546875" style="85" bestFit="1" customWidth="1"/>
    <col min="19" max="19" width="14.5703125" style="85" bestFit="1" customWidth="1"/>
    <col min="20" max="20" width="7.7109375" style="85" hidden="1" customWidth="1"/>
    <col min="21" max="21" width="14" style="85" bestFit="1" customWidth="1"/>
    <col min="22" max="16384" width="11.42578125" style="85"/>
  </cols>
  <sheetData>
    <row r="1" spans="1:21">
      <c r="A1" s="100" t="s">
        <v>869</v>
      </c>
      <c r="B1" s="103"/>
    </row>
    <row r="3" spans="1:21" ht="23.25">
      <c r="A3" s="107" t="s">
        <v>920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6" spans="1:21">
      <c r="A6" s="95" t="s">
        <v>908</v>
      </c>
      <c r="B6" s="95" t="s">
        <v>919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</row>
    <row r="7" spans="1:21">
      <c r="A7" s="95" t="s">
        <v>905</v>
      </c>
      <c r="B7" s="94" t="s">
        <v>107</v>
      </c>
      <c r="C7" s="94" t="s">
        <v>115</v>
      </c>
      <c r="D7" s="94" t="s">
        <v>506</v>
      </c>
      <c r="E7" s="94" t="s">
        <v>610</v>
      </c>
      <c r="F7" s="94" t="s">
        <v>603</v>
      </c>
      <c r="G7" s="94" t="s">
        <v>217</v>
      </c>
      <c r="H7" s="94" t="s">
        <v>532</v>
      </c>
      <c r="I7" s="94" t="s">
        <v>189</v>
      </c>
      <c r="J7" s="94" t="s">
        <v>146</v>
      </c>
      <c r="K7" s="94" t="s">
        <v>34</v>
      </c>
      <c r="L7" s="94" t="s">
        <v>112</v>
      </c>
      <c r="M7" s="94" t="s">
        <v>99</v>
      </c>
      <c r="N7" s="94" t="s">
        <v>123</v>
      </c>
      <c r="O7" s="94" t="s">
        <v>71</v>
      </c>
      <c r="P7" s="94" t="s">
        <v>22</v>
      </c>
      <c r="Q7" s="94" t="s">
        <v>320</v>
      </c>
      <c r="R7" s="94" t="s">
        <v>143</v>
      </c>
      <c r="S7" s="94" t="s">
        <v>50</v>
      </c>
      <c r="T7" s="94" t="s">
        <v>912</v>
      </c>
      <c r="U7" s="94" t="s">
        <v>906</v>
      </c>
    </row>
    <row r="8" spans="1:21">
      <c r="A8" s="96" t="s">
        <v>26</v>
      </c>
      <c r="B8" s="94">
        <v>65311</v>
      </c>
      <c r="C8" s="94">
        <v>688000</v>
      </c>
      <c r="D8" s="94">
        <v>100000</v>
      </c>
      <c r="E8" s="94">
        <v>50000</v>
      </c>
      <c r="F8" s="94">
        <v>129300</v>
      </c>
      <c r="G8" s="94">
        <v>89175</v>
      </c>
      <c r="H8" s="94">
        <v>7000</v>
      </c>
      <c r="I8" s="94">
        <v>1160500</v>
      </c>
      <c r="J8" s="94">
        <v>57570</v>
      </c>
      <c r="K8" s="94">
        <v>3186084</v>
      </c>
      <c r="L8" s="94">
        <v>777061</v>
      </c>
      <c r="M8" s="94">
        <v>226500</v>
      </c>
      <c r="N8" s="94">
        <v>580500</v>
      </c>
      <c r="O8" s="94">
        <v>114180</v>
      </c>
      <c r="P8" s="94">
        <v>664200</v>
      </c>
      <c r="Q8" s="94">
        <v>137000</v>
      </c>
      <c r="R8" s="94">
        <v>1585000</v>
      </c>
      <c r="S8" s="94"/>
      <c r="T8" s="94"/>
      <c r="U8" s="94">
        <v>9617381</v>
      </c>
    </row>
    <row r="9" spans="1:21">
      <c r="A9" s="106" t="s">
        <v>23</v>
      </c>
      <c r="B9" s="94"/>
      <c r="C9" s="94">
        <v>243000</v>
      </c>
      <c r="D9" s="94">
        <v>100000</v>
      </c>
      <c r="E9" s="94"/>
      <c r="F9" s="94">
        <v>129300</v>
      </c>
      <c r="G9" s="94"/>
      <c r="H9" s="94">
        <v>7000</v>
      </c>
      <c r="I9" s="94">
        <v>1160500</v>
      </c>
      <c r="J9" s="94"/>
      <c r="K9" s="94">
        <v>1964220</v>
      </c>
      <c r="L9" s="94"/>
      <c r="M9" s="94"/>
      <c r="N9" s="94"/>
      <c r="O9" s="94"/>
      <c r="P9" s="94">
        <v>510700</v>
      </c>
      <c r="Q9" s="94">
        <v>1000</v>
      </c>
      <c r="R9" s="94">
        <v>1435000</v>
      </c>
      <c r="S9" s="94"/>
      <c r="T9" s="94"/>
      <c r="U9" s="94">
        <v>5550720</v>
      </c>
    </row>
    <row r="10" spans="1:21">
      <c r="A10" s="106" t="s">
        <v>67</v>
      </c>
      <c r="B10" s="94"/>
      <c r="C10" s="94">
        <v>10000</v>
      </c>
      <c r="D10" s="94"/>
      <c r="E10" s="94"/>
      <c r="F10" s="94"/>
      <c r="G10" s="94"/>
      <c r="H10" s="94"/>
      <c r="I10" s="94"/>
      <c r="J10" s="94"/>
      <c r="K10" s="94">
        <v>985939</v>
      </c>
      <c r="L10" s="94"/>
      <c r="M10" s="94"/>
      <c r="N10" s="94"/>
      <c r="O10" s="94"/>
      <c r="P10" s="94">
        <v>81500</v>
      </c>
      <c r="Q10" s="94"/>
      <c r="R10" s="94">
        <v>60000</v>
      </c>
      <c r="S10" s="94"/>
      <c r="T10" s="94"/>
      <c r="U10" s="94">
        <v>1137439</v>
      </c>
    </row>
    <row r="11" spans="1:21">
      <c r="A11" s="106" t="s">
        <v>116</v>
      </c>
      <c r="B11" s="94"/>
      <c r="C11" s="94">
        <v>435000</v>
      </c>
      <c r="D11" s="94"/>
      <c r="E11" s="94"/>
      <c r="F11" s="94"/>
      <c r="G11" s="94"/>
      <c r="H11" s="94"/>
      <c r="I11" s="94"/>
      <c r="J11" s="94"/>
      <c r="K11" s="94">
        <v>140000</v>
      </c>
      <c r="L11" s="94"/>
      <c r="M11" s="94"/>
      <c r="N11" s="94"/>
      <c r="O11" s="94"/>
      <c r="P11" s="94">
        <v>72000</v>
      </c>
      <c r="Q11" s="94"/>
      <c r="R11" s="94">
        <v>90000</v>
      </c>
      <c r="S11" s="94"/>
      <c r="T11" s="94"/>
      <c r="U11" s="94">
        <v>737000</v>
      </c>
    </row>
    <row r="12" spans="1:21">
      <c r="A12" s="106" t="s">
        <v>72</v>
      </c>
      <c r="B12" s="94">
        <v>65311</v>
      </c>
      <c r="C12" s="94"/>
      <c r="D12" s="94"/>
      <c r="E12" s="94">
        <v>50000</v>
      </c>
      <c r="F12" s="94"/>
      <c r="G12" s="94">
        <v>89175</v>
      </c>
      <c r="H12" s="94"/>
      <c r="I12" s="94"/>
      <c r="J12" s="94">
        <v>57570</v>
      </c>
      <c r="K12" s="94"/>
      <c r="L12" s="94">
        <v>777061</v>
      </c>
      <c r="M12" s="94">
        <v>226500</v>
      </c>
      <c r="N12" s="94">
        <v>580500</v>
      </c>
      <c r="O12" s="94">
        <v>114180</v>
      </c>
      <c r="P12" s="94"/>
      <c r="Q12" s="94">
        <v>136000</v>
      </c>
      <c r="R12" s="94"/>
      <c r="S12" s="94"/>
      <c r="T12" s="94"/>
      <c r="U12" s="94">
        <v>2096297</v>
      </c>
    </row>
    <row r="13" spans="1:21">
      <c r="A13" s="106" t="s">
        <v>35</v>
      </c>
      <c r="B13" s="94"/>
      <c r="C13" s="94"/>
      <c r="D13" s="94"/>
      <c r="E13" s="94"/>
      <c r="F13" s="94"/>
      <c r="G13" s="94"/>
      <c r="H13" s="94"/>
      <c r="I13" s="94"/>
      <c r="J13" s="94"/>
      <c r="K13" s="94">
        <v>95925</v>
      </c>
      <c r="L13" s="94"/>
      <c r="M13" s="94"/>
      <c r="N13" s="94"/>
      <c r="O13" s="94"/>
      <c r="P13" s="94"/>
      <c r="Q13" s="94"/>
      <c r="R13" s="94"/>
      <c r="S13" s="94"/>
      <c r="T13" s="94"/>
      <c r="U13" s="94">
        <v>95925</v>
      </c>
    </row>
    <row r="14" spans="1:21" hidden="1">
      <c r="A14" s="106" t="s">
        <v>912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>
      <c r="A15" s="96" t="s">
        <v>42</v>
      </c>
      <c r="B15" s="94"/>
      <c r="C15" s="94">
        <v>17000</v>
      </c>
      <c r="D15" s="94"/>
      <c r="E15" s="94"/>
      <c r="F15" s="94"/>
      <c r="G15" s="94"/>
      <c r="H15" s="94"/>
      <c r="I15" s="94"/>
      <c r="J15" s="94"/>
      <c r="K15" s="94">
        <v>485000</v>
      </c>
      <c r="L15" s="94"/>
      <c r="M15" s="94"/>
      <c r="N15" s="94"/>
      <c r="O15" s="94"/>
      <c r="P15" s="94">
        <v>473000</v>
      </c>
      <c r="Q15" s="94">
        <v>46200</v>
      </c>
      <c r="R15" s="94">
        <v>590000</v>
      </c>
      <c r="S15" s="94">
        <v>116500</v>
      </c>
      <c r="T15" s="94"/>
      <c r="U15" s="94">
        <v>1727700</v>
      </c>
    </row>
    <row r="16" spans="1:21">
      <c r="A16" s="106" t="s">
        <v>40</v>
      </c>
      <c r="B16" s="94"/>
      <c r="C16" s="94">
        <v>17000</v>
      </c>
      <c r="D16" s="94"/>
      <c r="E16" s="94"/>
      <c r="F16" s="94"/>
      <c r="G16" s="94"/>
      <c r="H16" s="94"/>
      <c r="I16" s="94"/>
      <c r="J16" s="94"/>
      <c r="K16" s="94">
        <v>485000</v>
      </c>
      <c r="L16" s="94"/>
      <c r="M16" s="94"/>
      <c r="N16" s="94"/>
      <c r="O16" s="94"/>
      <c r="P16" s="94">
        <v>473000</v>
      </c>
      <c r="Q16" s="94">
        <v>46200</v>
      </c>
      <c r="R16" s="94">
        <v>590000</v>
      </c>
      <c r="S16" s="94">
        <v>116500</v>
      </c>
      <c r="T16" s="94"/>
      <c r="U16" s="94">
        <v>1727700</v>
      </c>
    </row>
    <row r="17" spans="1:21">
      <c r="A17" s="96" t="s">
        <v>906</v>
      </c>
      <c r="B17" s="94">
        <v>65311</v>
      </c>
      <c r="C17" s="94">
        <v>705000</v>
      </c>
      <c r="D17" s="94">
        <v>100000</v>
      </c>
      <c r="E17" s="94">
        <v>50000</v>
      </c>
      <c r="F17" s="94">
        <v>129300</v>
      </c>
      <c r="G17" s="94">
        <v>89175</v>
      </c>
      <c r="H17" s="94">
        <v>7000</v>
      </c>
      <c r="I17" s="94">
        <v>1160500</v>
      </c>
      <c r="J17" s="94">
        <v>57570</v>
      </c>
      <c r="K17" s="94">
        <v>3671084</v>
      </c>
      <c r="L17" s="94">
        <v>777061</v>
      </c>
      <c r="M17" s="94">
        <v>226500</v>
      </c>
      <c r="N17" s="94">
        <v>580500</v>
      </c>
      <c r="O17" s="94">
        <v>114180</v>
      </c>
      <c r="P17" s="94">
        <v>1137200</v>
      </c>
      <c r="Q17" s="94">
        <v>183200</v>
      </c>
      <c r="R17" s="94">
        <v>2175000</v>
      </c>
      <c r="S17" s="94">
        <v>116500</v>
      </c>
      <c r="T17" s="94"/>
      <c r="U17" s="94">
        <v>11345081</v>
      </c>
    </row>
    <row r="18" spans="1:2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</sheetData>
  <mergeCells count="1"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topLeftCell="A16" workbookViewId="0">
      <selection activeCell="F14" sqref="F14"/>
    </sheetView>
  </sheetViews>
  <sheetFormatPr baseColWidth="10" defaultRowHeight="15"/>
  <cols>
    <col min="1" max="1" width="22.42578125" style="85" bestFit="1" customWidth="1"/>
    <col min="2" max="2" width="20.5703125" style="85" customWidth="1"/>
    <col min="3" max="3" width="36.28515625" style="85" customWidth="1"/>
    <col min="4" max="4" width="21.28515625" style="85" bestFit="1" customWidth="1"/>
    <col min="5" max="16384" width="11.42578125" style="85"/>
  </cols>
  <sheetData>
    <row r="1" spans="1:4">
      <c r="A1" s="100" t="s">
        <v>0</v>
      </c>
      <c r="D1"/>
    </row>
    <row r="2" spans="1:4">
      <c r="D2"/>
    </row>
    <row r="3" spans="1:4" ht="15.75">
      <c r="A3" s="108" t="s">
        <v>917</v>
      </c>
      <c r="B3" s="108"/>
      <c r="C3" s="108"/>
      <c r="D3" s="108"/>
    </row>
    <row r="6" spans="1:4">
      <c r="A6" s="101" t="s">
        <v>913</v>
      </c>
      <c r="B6" s="101" t="s">
        <v>914</v>
      </c>
      <c r="C6" s="101"/>
    </row>
    <row r="7" spans="1:4">
      <c r="A7" s="101" t="s">
        <v>915</v>
      </c>
      <c r="B7" s="101" t="s">
        <v>916</v>
      </c>
      <c r="C7" s="102">
        <f>561.3</f>
        <v>561.29999999999995</v>
      </c>
    </row>
    <row r="10" spans="1:4">
      <c r="A10" s="94"/>
      <c r="B10" s="95" t="s">
        <v>907</v>
      </c>
      <c r="C10" s="94"/>
      <c r="D10" s="35"/>
    </row>
    <row r="11" spans="1:4">
      <c r="A11" s="95" t="s">
        <v>905</v>
      </c>
      <c r="B11" s="94" t="s">
        <v>909</v>
      </c>
      <c r="C11" s="94" t="s">
        <v>908</v>
      </c>
      <c r="D11" s="35" t="s">
        <v>918</v>
      </c>
    </row>
    <row r="12" spans="1:4">
      <c r="A12" s="96" t="s">
        <v>108</v>
      </c>
      <c r="B12" s="94">
        <v>10908260</v>
      </c>
      <c r="C12" s="94">
        <v>5029645</v>
      </c>
      <c r="D12" s="35">
        <v>8960.6593943021835</v>
      </c>
    </row>
    <row r="13" spans="1:4">
      <c r="A13" s="96" t="s">
        <v>255</v>
      </c>
      <c r="B13" s="94"/>
      <c r="C13" s="94">
        <v>102000</v>
      </c>
      <c r="D13" s="35">
        <v>181.72003356475921</v>
      </c>
    </row>
    <row r="14" spans="1:4">
      <c r="A14" s="96" t="s">
        <v>220</v>
      </c>
      <c r="B14" s="94"/>
      <c r="C14" s="94">
        <v>426500</v>
      </c>
      <c r="D14" s="35">
        <v>759.83915995460541</v>
      </c>
    </row>
    <row r="15" spans="1:4">
      <c r="A15" s="96" t="s">
        <v>57</v>
      </c>
      <c r="B15" s="94"/>
      <c r="C15" s="94">
        <v>40500</v>
      </c>
      <c r="D15" s="35">
        <v>72.153542738948488</v>
      </c>
    </row>
    <row r="16" spans="1:4">
      <c r="A16" s="96" t="s">
        <v>88</v>
      </c>
      <c r="B16" s="94"/>
      <c r="C16" s="94">
        <v>216400</v>
      </c>
      <c r="D16" s="35">
        <v>385.5315221903312</v>
      </c>
    </row>
    <row r="17" spans="1:4">
      <c r="A17" s="96" t="s">
        <v>371</v>
      </c>
      <c r="B17" s="94"/>
      <c r="C17" s="94">
        <v>346760</v>
      </c>
      <c r="D17" s="35">
        <v>617.77685136192031</v>
      </c>
    </row>
    <row r="18" spans="1:4">
      <c r="A18" s="96" t="s">
        <v>126</v>
      </c>
      <c r="B18" s="94"/>
      <c r="C18" s="94">
        <v>169770</v>
      </c>
      <c r="D18" s="35">
        <v>302.45696174793295</v>
      </c>
    </row>
    <row r="19" spans="1:4">
      <c r="A19" s="96" t="s">
        <v>101</v>
      </c>
      <c r="B19" s="94"/>
      <c r="C19" s="94">
        <v>181800</v>
      </c>
      <c r="D19" s="35">
        <v>323.88923629483543</v>
      </c>
    </row>
    <row r="20" spans="1:4">
      <c r="A20" s="96" t="s">
        <v>41</v>
      </c>
      <c r="B20" s="94"/>
      <c r="C20" s="94">
        <v>822800</v>
      </c>
      <c r="D20" s="35">
        <v>1465.8749374223894</v>
      </c>
    </row>
    <row r="21" spans="1:4">
      <c r="A21" s="96" t="s">
        <v>45</v>
      </c>
      <c r="B21" s="94"/>
      <c r="C21" s="94">
        <v>438400</v>
      </c>
      <c r="D21" s="35">
        <v>781.03983053716036</v>
      </c>
    </row>
    <row r="22" spans="1:4">
      <c r="A22" s="96" t="s">
        <v>24</v>
      </c>
      <c r="B22" s="94"/>
      <c r="C22" s="94">
        <v>524225</v>
      </c>
      <c r="D22" s="35">
        <v>933.94298623025384</v>
      </c>
    </row>
    <row r="23" spans="1:4">
      <c r="A23" s="96" t="s">
        <v>83</v>
      </c>
      <c r="B23" s="94"/>
      <c r="C23" s="94">
        <v>515500</v>
      </c>
      <c r="D23" s="35">
        <v>918.39879708464059</v>
      </c>
    </row>
    <row r="24" spans="1:4">
      <c r="A24" s="96" t="s">
        <v>68</v>
      </c>
      <c r="B24" s="94"/>
      <c r="C24" s="94">
        <v>1764181</v>
      </c>
      <c r="D24" s="35">
        <v>3143.0101032775524</v>
      </c>
    </row>
    <row r="25" spans="1:4">
      <c r="A25" s="96" t="s">
        <v>200</v>
      </c>
      <c r="B25" s="94"/>
      <c r="C25" s="94">
        <v>294900</v>
      </c>
      <c r="D25" s="35">
        <v>525.38468527693601</v>
      </c>
    </row>
    <row r="26" spans="1:4">
      <c r="A26" s="96" t="s">
        <v>75</v>
      </c>
      <c r="B26" s="94"/>
      <c r="C26" s="94">
        <v>179000</v>
      </c>
      <c r="D26" s="35">
        <v>318.90084321658713</v>
      </c>
    </row>
    <row r="27" spans="1:4">
      <c r="A27" s="96" t="s">
        <v>86</v>
      </c>
      <c r="B27" s="94"/>
      <c r="C27" s="94">
        <v>292700</v>
      </c>
      <c r="D27" s="35">
        <v>521.46523357259775</v>
      </c>
    </row>
    <row r="28" spans="1:4">
      <c r="A28" s="96" t="s">
        <v>906</v>
      </c>
      <c r="B28" s="94">
        <v>10908260</v>
      </c>
      <c r="C28" s="94">
        <v>11345081</v>
      </c>
      <c r="D28" s="35">
        <v>20212.044118773632</v>
      </c>
    </row>
  </sheetData>
  <mergeCells count="1"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57"/>
  <sheetViews>
    <sheetView workbookViewId="0">
      <selection activeCell="H6" sqref="H6"/>
    </sheetView>
  </sheetViews>
  <sheetFormatPr baseColWidth="10" defaultRowHeight="15"/>
  <cols>
    <col min="2" max="2" width="35.7109375" customWidth="1"/>
    <col min="3" max="3" width="14.85546875" customWidth="1"/>
    <col min="4" max="4" width="16.140625" customWidth="1"/>
  </cols>
  <sheetData>
    <row r="1" spans="1:14" ht="16.5">
      <c r="A1" s="1" t="s">
        <v>0</v>
      </c>
      <c r="B1" s="2"/>
      <c r="C1" s="2"/>
      <c r="D1" s="3"/>
      <c r="E1" s="4"/>
      <c r="F1" s="4"/>
      <c r="G1" s="4"/>
      <c r="H1" s="4"/>
      <c r="I1" s="3"/>
      <c r="J1" s="3"/>
      <c r="K1" s="3"/>
      <c r="L1" s="3"/>
      <c r="M1" s="3"/>
      <c r="N1" s="3"/>
    </row>
    <row r="2" spans="1:14" ht="27">
      <c r="A2" s="5" t="s">
        <v>848</v>
      </c>
      <c r="B2" s="6"/>
      <c r="C2" s="6"/>
      <c r="D2" s="6"/>
      <c r="E2" s="7"/>
      <c r="F2" s="7"/>
      <c r="G2" s="7"/>
      <c r="H2" s="7"/>
      <c r="I2" s="6"/>
      <c r="J2" s="6"/>
      <c r="K2" s="6"/>
      <c r="L2" s="6"/>
      <c r="M2" s="6"/>
      <c r="N2" s="6"/>
    </row>
    <row r="3" spans="1:14" ht="16.5">
      <c r="A3" s="8"/>
      <c r="B3" s="9"/>
      <c r="C3" s="9"/>
      <c r="D3" s="9"/>
      <c r="E3" s="10"/>
      <c r="F3" s="10"/>
      <c r="G3" s="10"/>
      <c r="H3" s="10"/>
      <c r="I3" s="9"/>
      <c r="J3" s="9"/>
      <c r="K3" s="9"/>
      <c r="L3" s="9"/>
      <c r="M3" s="9"/>
      <c r="N3" s="9"/>
    </row>
    <row r="4" spans="1:14" ht="16.5">
      <c r="A4" s="8"/>
      <c r="B4" s="11" t="s">
        <v>1</v>
      </c>
      <c r="C4" s="12" t="s">
        <v>2</v>
      </c>
      <c r="D4" s="13" t="s">
        <v>3</v>
      </c>
      <c r="E4" s="10"/>
      <c r="F4" s="10"/>
      <c r="G4" s="10"/>
      <c r="H4" s="10"/>
      <c r="I4" s="10"/>
      <c r="J4" s="9"/>
      <c r="K4" s="9"/>
      <c r="L4" s="9"/>
      <c r="M4" s="9"/>
      <c r="N4" s="9"/>
    </row>
    <row r="5" spans="1:14" ht="16.5">
      <c r="A5" s="8"/>
      <c r="B5" s="11" t="s">
        <v>4</v>
      </c>
      <c r="C5" s="14">
        <f>SUM(E11:E955)</f>
        <v>10908260</v>
      </c>
      <c r="D5" s="15">
        <f>C5/H11</f>
        <v>19433.817385618819</v>
      </c>
      <c r="E5" s="10"/>
      <c r="F5" s="16"/>
      <c r="G5" s="16"/>
      <c r="H5" s="16"/>
      <c r="I5" s="17"/>
      <c r="J5" s="9"/>
      <c r="K5" s="9"/>
      <c r="L5" s="9"/>
      <c r="M5" s="9"/>
      <c r="N5" s="9"/>
    </row>
    <row r="6" spans="1:14" ht="16.5">
      <c r="A6" s="8"/>
      <c r="B6" s="11" t="s">
        <v>5</v>
      </c>
      <c r="C6" s="14">
        <f>SUM(F11:F956)</f>
        <v>11345081</v>
      </c>
      <c r="D6" s="15">
        <f>+C6/H11</f>
        <v>20212.04411877364</v>
      </c>
      <c r="E6" s="10"/>
      <c r="F6" s="18"/>
      <c r="G6" s="18"/>
      <c r="H6" s="18"/>
      <c r="I6" s="19"/>
      <c r="J6" s="9"/>
      <c r="K6" s="9"/>
      <c r="L6" s="9"/>
      <c r="M6" s="9"/>
      <c r="N6" s="9"/>
    </row>
    <row r="7" spans="1:14" ht="16.5">
      <c r="A7" s="8"/>
      <c r="B7" s="11" t="s">
        <v>6</v>
      </c>
      <c r="C7" s="14">
        <f>C5-C6</f>
        <v>-436821</v>
      </c>
      <c r="D7" s="15">
        <f>+C7/H11</f>
        <v>-778.22673315482018</v>
      </c>
      <c r="E7" s="10"/>
      <c r="F7" s="10"/>
      <c r="G7" s="10"/>
      <c r="H7" s="10"/>
      <c r="I7" s="10"/>
      <c r="J7" s="20"/>
      <c r="K7" s="21"/>
      <c r="L7" s="20"/>
      <c r="M7" s="22"/>
      <c r="N7" s="9"/>
    </row>
    <row r="8" spans="1:14" ht="16.5">
      <c r="A8" s="23"/>
      <c r="B8" s="23"/>
      <c r="C8" s="23"/>
      <c r="D8" s="23"/>
      <c r="E8" s="24"/>
      <c r="F8" s="24"/>
      <c r="G8" s="24"/>
      <c r="H8" s="24"/>
      <c r="I8" s="25"/>
      <c r="J8" s="20"/>
      <c r="K8" s="22"/>
      <c r="L8" s="26"/>
      <c r="M8" s="22"/>
      <c r="N8" s="23"/>
    </row>
    <row r="9" spans="1:14" ht="16.5">
      <c r="A9" s="23"/>
      <c r="B9" s="23"/>
      <c r="C9" s="23"/>
      <c r="D9" s="23"/>
      <c r="E9" s="24"/>
      <c r="F9" s="24"/>
      <c r="G9" s="24"/>
      <c r="H9" s="24"/>
      <c r="I9" s="23"/>
      <c r="J9" s="23"/>
      <c r="K9" s="23"/>
      <c r="L9" s="23"/>
      <c r="M9" s="23"/>
      <c r="N9" s="23"/>
    </row>
    <row r="10" spans="1:14" ht="16.5">
      <c r="A10" s="27" t="s">
        <v>7</v>
      </c>
      <c r="B10" s="28" t="s">
        <v>8</v>
      </c>
      <c r="C10" s="28" t="s">
        <v>9</v>
      </c>
      <c r="D10" s="29" t="s">
        <v>10</v>
      </c>
      <c r="E10" s="30" t="s">
        <v>11</v>
      </c>
      <c r="F10" s="30" t="s">
        <v>12</v>
      </c>
      <c r="G10" s="31" t="s">
        <v>13</v>
      </c>
      <c r="H10" s="31" t="s">
        <v>14</v>
      </c>
      <c r="I10" s="30" t="s">
        <v>15</v>
      </c>
      <c r="J10" s="28" t="s">
        <v>16</v>
      </c>
      <c r="K10" s="28" t="s">
        <v>17</v>
      </c>
      <c r="L10" s="28" t="s">
        <v>18</v>
      </c>
      <c r="M10" s="28" t="s">
        <v>19</v>
      </c>
      <c r="N10" s="28" t="s">
        <v>20</v>
      </c>
    </row>
    <row r="11" spans="1:14">
      <c r="A11" s="32">
        <v>43344</v>
      </c>
      <c r="B11" s="22" t="s">
        <v>21</v>
      </c>
      <c r="C11" s="22" t="s">
        <v>22</v>
      </c>
      <c r="D11" s="33" t="s">
        <v>23</v>
      </c>
      <c r="E11" s="34"/>
      <c r="F11" s="34">
        <v>500</v>
      </c>
      <c r="G11" s="35">
        <f>F11/H11</f>
        <v>0.89078447825862328</v>
      </c>
      <c r="H11" s="36">
        <v>561.303</v>
      </c>
      <c r="I11" s="37">
        <f>+E11-F11</f>
        <v>-500</v>
      </c>
      <c r="J11" s="22" t="s">
        <v>24</v>
      </c>
      <c r="K11" s="20" t="s">
        <v>25</v>
      </c>
      <c r="L11" s="20" t="s">
        <v>26</v>
      </c>
      <c r="M11" s="20" t="s">
        <v>27</v>
      </c>
      <c r="N11" s="20" t="s">
        <v>28</v>
      </c>
    </row>
    <row r="12" spans="1:14">
      <c r="A12" s="32">
        <v>43344</v>
      </c>
      <c r="B12" s="22" t="s">
        <v>29</v>
      </c>
      <c r="C12" s="22" t="s">
        <v>22</v>
      </c>
      <c r="D12" s="33" t="s">
        <v>23</v>
      </c>
      <c r="E12" s="34"/>
      <c r="F12" s="34">
        <v>500</v>
      </c>
      <c r="G12" s="35">
        <f>+F12/H12</f>
        <v>0.89078447825862328</v>
      </c>
      <c r="H12" s="36">
        <v>561.303</v>
      </c>
      <c r="I12" s="37">
        <f>I11+E12-F12</f>
        <v>-1000</v>
      </c>
      <c r="J12" s="22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</row>
    <row r="13" spans="1:14">
      <c r="A13" s="32">
        <v>43344</v>
      </c>
      <c r="B13" s="22" t="s">
        <v>30</v>
      </c>
      <c r="C13" s="22" t="s">
        <v>22</v>
      </c>
      <c r="D13" s="33" t="s">
        <v>23</v>
      </c>
      <c r="E13" s="34"/>
      <c r="F13" s="34">
        <v>500</v>
      </c>
      <c r="G13" s="35">
        <f t="shared" ref="G13:G76" si="0">+F13/H13</f>
        <v>0.89078447825862328</v>
      </c>
      <c r="H13" s="36">
        <v>561.303</v>
      </c>
      <c r="I13" s="37">
        <f t="shared" ref="I13:I76" si="1">I12+E13-F13</f>
        <v>-1500</v>
      </c>
      <c r="J13" s="22" t="s">
        <v>24</v>
      </c>
      <c r="K13" s="20" t="s">
        <v>25</v>
      </c>
      <c r="L13" s="20" t="s">
        <v>26</v>
      </c>
      <c r="M13" s="20" t="s">
        <v>27</v>
      </c>
      <c r="N13" s="20" t="s">
        <v>28</v>
      </c>
    </row>
    <row r="14" spans="1:14">
      <c r="A14" s="32">
        <v>43344</v>
      </c>
      <c r="B14" s="22" t="s">
        <v>31</v>
      </c>
      <c r="C14" s="22" t="s">
        <v>22</v>
      </c>
      <c r="D14" s="33" t="s">
        <v>23</v>
      </c>
      <c r="E14" s="34"/>
      <c r="F14" s="34">
        <v>500</v>
      </c>
      <c r="G14" s="35">
        <f t="shared" si="0"/>
        <v>0.89078447825862328</v>
      </c>
      <c r="H14" s="36">
        <v>561.303</v>
      </c>
      <c r="I14" s="37">
        <f t="shared" si="1"/>
        <v>-2000</v>
      </c>
      <c r="J14" s="22" t="s">
        <v>24</v>
      </c>
      <c r="K14" s="20" t="s">
        <v>25</v>
      </c>
      <c r="L14" s="20" t="s">
        <v>26</v>
      </c>
      <c r="M14" s="20" t="s">
        <v>27</v>
      </c>
      <c r="N14" s="20" t="s">
        <v>28</v>
      </c>
    </row>
    <row r="15" spans="1:14">
      <c r="A15" s="32">
        <v>43344</v>
      </c>
      <c r="B15" s="22" t="s">
        <v>32</v>
      </c>
      <c r="C15" s="22" t="s">
        <v>22</v>
      </c>
      <c r="D15" s="33" t="s">
        <v>23</v>
      </c>
      <c r="E15" s="34"/>
      <c r="F15" s="34">
        <v>500</v>
      </c>
      <c r="G15" s="35">
        <f t="shared" si="0"/>
        <v>0.89078447825862328</v>
      </c>
      <c r="H15" s="36">
        <v>561.303</v>
      </c>
      <c r="I15" s="37">
        <f t="shared" si="1"/>
        <v>-2500</v>
      </c>
      <c r="J15" s="22" t="s">
        <v>24</v>
      </c>
      <c r="K15" s="20" t="s">
        <v>25</v>
      </c>
      <c r="L15" s="20" t="s">
        <v>26</v>
      </c>
      <c r="M15" s="20" t="s">
        <v>27</v>
      </c>
      <c r="N15" s="20" t="s">
        <v>28</v>
      </c>
    </row>
    <row r="16" spans="1:14">
      <c r="A16" s="32">
        <v>43344</v>
      </c>
      <c r="B16" s="22" t="s">
        <v>33</v>
      </c>
      <c r="C16" s="33" t="s">
        <v>34</v>
      </c>
      <c r="D16" s="33" t="s">
        <v>35</v>
      </c>
      <c r="E16" s="34"/>
      <c r="F16" s="34">
        <v>5225</v>
      </c>
      <c r="G16" s="35">
        <f t="shared" si="0"/>
        <v>9.3086977978026137</v>
      </c>
      <c r="H16" s="36">
        <v>561.303</v>
      </c>
      <c r="I16" s="37">
        <f t="shared" si="1"/>
        <v>-7725</v>
      </c>
      <c r="J16" s="22" t="s">
        <v>24</v>
      </c>
      <c r="K16" s="20" t="s">
        <v>36</v>
      </c>
      <c r="L16" s="20" t="s">
        <v>26</v>
      </c>
      <c r="M16" s="20" t="s">
        <v>27</v>
      </c>
      <c r="N16" s="22" t="s">
        <v>37</v>
      </c>
    </row>
    <row r="17" spans="1:14">
      <c r="A17" s="32">
        <v>43344</v>
      </c>
      <c r="B17" s="22" t="s">
        <v>38</v>
      </c>
      <c r="C17" s="22" t="s">
        <v>22</v>
      </c>
      <c r="D17" s="33" t="s">
        <v>23</v>
      </c>
      <c r="E17" s="34"/>
      <c r="F17" s="34">
        <v>500</v>
      </c>
      <c r="G17" s="35">
        <f t="shared" si="0"/>
        <v>0.89078447825862328</v>
      </c>
      <c r="H17" s="36">
        <v>561.303</v>
      </c>
      <c r="I17" s="37">
        <f t="shared" si="1"/>
        <v>-8225</v>
      </c>
      <c r="J17" s="22" t="s">
        <v>24</v>
      </c>
      <c r="K17" s="20" t="s">
        <v>25</v>
      </c>
      <c r="L17" s="20" t="s">
        <v>26</v>
      </c>
      <c r="M17" s="20" t="s">
        <v>27</v>
      </c>
      <c r="N17" s="20" t="s">
        <v>28</v>
      </c>
    </row>
    <row r="18" spans="1:14">
      <c r="A18" s="32">
        <v>43344</v>
      </c>
      <c r="B18" s="20" t="s">
        <v>39</v>
      </c>
      <c r="C18" s="22" t="s">
        <v>22</v>
      </c>
      <c r="D18" s="20" t="s">
        <v>40</v>
      </c>
      <c r="E18" s="38"/>
      <c r="F18" s="34">
        <v>1500</v>
      </c>
      <c r="G18" s="35">
        <f t="shared" si="0"/>
        <v>2.6723534347758697</v>
      </c>
      <c r="H18" s="36">
        <v>561.303</v>
      </c>
      <c r="I18" s="37">
        <f t="shared" si="1"/>
        <v>-9725</v>
      </c>
      <c r="J18" s="20" t="s">
        <v>41</v>
      </c>
      <c r="K18" s="33" t="s">
        <v>25</v>
      </c>
      <c r="L18" s="20" t="s">
        <v>42</v>
      </c>
      <c r="M18" s="20" t="s">
        <v>27</v>
      </c>
      <c r="N18" s="22" t="s">
        <v>28</v>
      </c>
    </row>
    <row r="19" spans="1:14">
      <c r="A19" s="32">
        <v>43344</v>
      </c>
      <c r="B19" s="20" t="s">
        <v>43</v>
      </c>
      <c r="C19" s="22" t="s">
        <v>22</v>
      </c>
      <c r="D19" s="20" t="s">
        <v>40</v>
      </c>
      <c r="E19" s="38"/>
      <c r="F19" s="34">
        <v>1000</v>
      </c>
      <c r="G19" s="35">
        <f t="shared" si="0"/>
        <v>1.7815689565172466</v>
      </c>
      <c r="H19" s="36">
        <v>561.303</v>
      </c>
      <c r="I19" s="37">
        <f t="shared" si="1"/>
        <v>-10725</v>
      </c>
      <c r="J19" s="20" t="s">
        <v>41</v>
      </c>
      <c r="K19" s="33" t="s">
        <v>25</v>
      </c>
      <c r="L19" s="20" t="s">
        <v>42</v>
      </c>
      <c r="M19" s="20" t="s">
        <v>27</v>
      </c>
      <c r="N19" s="22" t="s">
        <v>28</v>
      </c>
    </row>
    <row r="20" spans="1:14">
      <c r="A20" s="32">
        <v>43344</v>
      </c>
      <c r="B20" s="39" t="s">
        <v>44</v>
      </c>
      <c r="C20" s="22" t="s">
        <v>22</v>
      </c>
      <c r="D20" s="20" t="s">
        <v>40</v>
      </c>
      <c r="E20" s="39"/>
      <c r="F20" s="40">
        <v>1000</v>
      </c>
      <c r="G20" s="35">
        <f t="shared" si="0"/>
        <v>1.7815689565172466</v>
      </c>
      <c r="H20" s="36">
        <v>561.303</v>
      </c>
      <c r="I20" s="37">
        <f t="shared" si="1"/>
        <v>-11725</v>
      </c>
      <c r="J20" s="39" t="s">
        <v>45</v>
      </c>
      <c r="K20" s="39" t="s">
        <v>25</v>
      </c>
      <c r="L20" s="20" t="s">
        <v>42</v>
      </c>
      <c r="M20" s="20" t="s">
        <v>27</v>
      </c>
      <c r="N20" s="22" t="s">
        <v>28</v>
      </c>
    </row>
    <row r="21" spans="1:14">
      <c r="A21" s="32">
        <v>43344</v>
      </c>
      <c r="B21" s="39" t="s">
        <v>46</v>
      </c>
      <c r="C21" s="22" t="s">
        <v>22</v>
      </c>
      <c r="D21" s="20" t="s">
        <v>40</v>
      </c>
      <c r="E21" s="39"/>
      <c r="F21" s="40">
        <v>1500</v>
      </c>
      <c r="G21" s="35">
        <f t="shared" si="0"/>
        <v>2.6723534347758697</v>
      </c>
      <c r="H21" s="36">
        <v>561.303</v>
      </c>
      <c r="I21" s="37">
        <f t="shared" si="1"/>
        <v>-13225</v>
      </c>
      <c r="J21" s="39" t="s">
        <v>45</v>
      </c>
      <c r="K21" s="39" t="s">
        <v>25</v>
      </c>
      <c r="L21" s="20" t="s">
        <v>42</v>
      </c>
      <c r="M21" s="20" t="s">
        <v>27</v>
      </c>
      <c r="N21" s="22" t="s">
        <v>28</v>
      </c>
    </row>
    <row r="22" spans="1:14">
      <c r="A22" s="32">
        <v>43345</v>
      </c>
      <c r="B22" s="22" t="s">
        <v>30</v>
      </c>
      <c r="C22" s="22" t="s">
        <v>22</v>
      </c>
      <c r="D22" s="33" t="s">
        <v>23</v>
      </c>
      <c r="E22" s="34"/>
      <c r="F22" s="34">
        <v>500</v>
      </c>
      <c r="G22" s="35">
        <f t="shared" si="0"/>
        <v>0.89078447825862328</v>
      </c>
      <c r="H22" s="36">
        <v>561.303</v>
      </c>
      <c r="I22" s="37">
        <f t="shared" si="1"/>
        <v>-13725</v>
      </c>
      <c r="J22" s="22" t="s">
        <v>24</v>
      </c>
      <c r="K22" s="20" t="s">
        <v>25</v>
      </c>
      <c r="L22" s="20" t="s">
        <v>26</v>
      </c>
      <c r="M22" s="20" t="s">
        <v>27</v>
      </c>
      <c r="N22" s="20" t="s">
        <v>28</v>
      </c>
    </row>
    <row r="23" spans="1:14">
      <c r="A23" s="32">
        <v>43345</v>
      </c>
      <c r="B23" s="22" t="s">
        <v>30</v>
      </c>
      <c r="C23" s="22" t="s">
        <v>22</v>
      </c>
      <c r="D23" s="33" t="s">
        <v>23</v>
      </c>
      <c r="E23" s="34"/>
      <c r="F23" s="34">
        <v>500</v>
      </c>
      <c r="G23" s="35">
        <f t="shared" si="0"/>
        <v>0.89078447825862328</v>
      </c>
      <c r="H23" s="36">
        <v>561.303</v>
      </c>
      <c r="I23" s="37">
        <f t="shared" si="1"/>
        <v>-14225</v>
      </c>
      <c r="J23" s="22" t="s">
        <v>24</v>
      </c>
      <c r="K23" s="20" t="s">
        <v>25</v>
      </c>
      <c r="L23" s="20" t="s">
        <v>26</v>
      </c>
      <c r="M23" s="20" t="s">
        <v>27</v>
      </c>
      <c r="N23" s="20" t="s">
        <v>28</v>
      </c>
    </row>
    <row r="24" spans="1:14">
      <c r="A24" s="32">
        <v>43345</v>
      </c>
      <c r="B24" s="20" t="s">
        <v>47</v>
      </c>
      <c r="C24" s="22" t="s">
        <v>22</v>
      </c>
      <c r="D24" s="20" t="s">
        <v>40</v>
      </c>
      <c r="E24" s="38"/>
      <c r="F24" s="34">
        <v>2000</v>
      </c>
      <c r="G24" s="35">
        <f t="shared" si="0"/>
        <v>3.5631379130344931</v>
      </c>
      <c r="H24" s="36">
        <v>561.303</v>
      </c>
      <c r="I24" s="37">
        <f t="shared" si="1"/>
        <v>-16225</v>
      </c>
      <c r="J24" s="20" t="s">
        <v>41</v>
      </c>
      <c r="K24" s="33" t="s">
        <v>25</v>
      </c>
      <c r="L24" s="20" t="s">
        <v>42</v>
      </c>
      <c r="M24" s="20" t="s">
        <v>27</v>
      </c>
      <c r="N24" s="22" t="s">
        <v>28</v>
      </c>
    </row>
    <row r="25" spans="1:14">
      <c r="A25" s="32">
        <v>43345</v>
      </c>
      <c r="B25" s="20" t="s">
        <v>48</v>
      </c>
      <c r="C25" s="22" t="s">
        <v>22</v>
      </c>
      <c r="D25" s="20" t="s">
        <v>40</v>
      </c>
      <c r="E25" s="38"/>
      <c r="F25" s="34">
        <v>2500</v>
      </c>
      <c r="G25" s="35">
        <f t="shared" si="0"/>
        <v>4.4539223912931165</v>
      </c>
      <c r="H25" s="36">
        <v>561.303</v>
      </c>
      <c r="I25" s="37">
        <f t="shared" si="1"/>
        <v>-18725</v>
      </c>
      <c r="J25" s="20" t="s">
        <v>41</v>
      </c>
      <c r="K25" s="33" t="s">
        <v>25</v>
      </c>
      <c r="L25" s="20" t="s">
        <v>42</v>
      </c>
      <c r="M25" s="20" t="s">
        <v>27</v>
      </c>
      <c r="N25" s="22" t="s">
        <v>28</v>
      </c>
    </row>
    <row r="26" spans="1:14">
      <c r="A26" s="32">
        <v>43345</v>
      </c>
      <c r="B26" s="20" t="s">
        <v>49</v>
      </c>
      <c r="C26" s="33" t="s">
        <v>50</v>
      </c>
      <c r="D26" s="20" t="s">
        <v>40</v>
      </c>
      <c r="E26" s="38"/>
      <c r="F26" s="34">
        <v>4000</v>
      </c>
      <c r="G26" s="35">
        <f t="shared" si="0"/>
        <v>7.1262758260689862</v>
      </c>
      <c r="H26" s="36">
        <v>561.303</v>
      </c>
      <c r="I26" s="37">
        <f t="shared" si="1"/>
        <v>-22725</v>
      </c>
      <c r="J26" s="20" t="s">
        <v>41</v>
      </c>
      <c r="K26" s="33" t="s">
        <v>25</v>
      </c>
      <c r="L26" s="20" t="s">
        <v>42</v>
      </c>
      <c r="M26" s="20" t="s">
        <v>27</v>
      </c>
      <c r="N26" s="22" t="s">
        <v>28</v>
      </c>
    </row>
    <row r="27" spans="1:14">
      <c r="A27" s="32">
        <v>43345</v>
      </c>
      <c r="B27" s="20" t="s">
        <v>51</v>
      </c>
      <c r="C27" s="22" t="s">
        <v>22</v>
      </c>
      <c r="D27" s="20" t="s">
        <v>40</v>
      </c>
      <c r="E27" s="38"/>
      <c r="F27" s="34">
        <v>2000</v>
      </c>
      <c r="G27" s="35">
        <f t="shared" si="0"/>
        <v>3.5631379130344931</v>
      </c>
      <c r="H27" s="36">
        <v>561.303</v>
      </c>
      <c r="I27" s="37">
        <f t="shared" si="1"/>
        <v>-24725</v>
      </c>
      <c r="J27" s="20" t="s">
        <v>41</v>
      </c>
      <c r="K27" s="33" t="s">
        <v>25</v>
      </c>
      <c r="L27" s="20" t="s">
        <v>42</v>
      </c>
      <c r="M27" s="20" t="s">
        <v>27</v>
      </c>
      <c r="N27" s="22" t="s">
        <v>28</v>
      </c>
    </row>
    <row r="28" spans="1:14">
      <c r="A28" s="32">
        <v>43345</v>
      </c>
      <c r="B28" s="20" t="s">
        <v>52</v>
      </c>
      <c r="C28" s="22" t="s">
        <v>22</v>
      </c>
      <c r="D28" s="20" t="s">
        <v>40</v>
      </c>
      <c r="E28" s="38"/>
      <c r="F28" s="34">
        <v>1000</v>
      </c>
      <c r="G28" s="35">
        <f t="shared" si="0"/>
        <v>1.7815689565172466</v>
      </c>
      <c r="H28" s="36">
        <v>561.303</v>
      </c>
      <c r="I28" s="37">
        <f t="shared" si="1"/>
        <v>-25725</v>
      </c>
      <c r="J28" s="20" t="s">
        <v>41</v>
      </c>
      <c r="K28" s="33" t="s">
        <v>25</v>
      </c>
      <c r="L28" s="20" t="s">
        <v>42</v>
      </c>
      <c r="M28" s="20" t="s">
        <v>27</v>
      </c>
      <c r="N28" s="22" t="s">
        <v>28</v>
      </c>
    </row>
    <row r="29" spans="1:14">
      <c r="A29" s="32">
        <v>43345</v>
      </c>
      <c r="B29" s="39" t="s">
        <v>53</v>
      </c>
      <c r="C29" s="22" t="s">
        <v>22</v>
      </c>
      <c r="D29" s="20" t="s">
        <v>40</v>
      </c>
      <c r="E29" s="39"/>
      <c r="F29" s="40">
        <v>1000</v>
      </c>
      <c r="G29" s="35">
        <f t="shared" si="0"/>
        <v>1.7815689565172466</v>
      </c>
      <c r="H29" s="36">
        <v>561.303</v>
      </c>
      <c r="I29" s="37">
        <f t="shared" si="1"/>
        <v>-26725</v>
      </c>
      <c r="J29" s="39" t="s">
        <v>45</v>
      </c>
      <c r="K29" s="39" t="s">
        <v>25</v>
      </c>
      <c r="L29" s="20" t="s">
        <v>42</v>
      </c>
      <c r="M29" s="20" t="s">
        <v>27</v>
      </c>
      <c r="N29" s="22" t="s">
        <v>28</v>
      </c>
    </row>
    <row r="30" spans="1:14">
      <c r="A30" s="32">
        <v>43345</v>
      </c>
      <c r="B30" s="39" t="s">
        <v>54</v>
      </c>
      <c r="C30" s="22" t="s">
        <v>22</v>
      </c>
      <c r="D30" s="20" t="s">
        <v>40</v>
      </c>
      <c r="E30" s="39"/>
      <c r="F30" s="40">
        <v>1000</v>
      </c>
      <c r="G30" s="35">
        <f t="shared" si="0"/>
        <v>1.7815689565172466</v>
      </c>
      <c r="H30" s="36">
        <v>561.303</v>
      </c>
      <c r="I30" s="37">
        <f t="shared" si="1"/>
        <v>-27725</v>
      </c>
      <c r="J30" s="39" t="s">
        <v>45</v>
      </c>
      <c r="K30" s="39" t="s">
        <v>25</v>
      </c>
      <c r="L30" s="20" t="s">
        <v>42</v>
      </c>
      <c r="M30" s="20" t="s">
        <v>27</v>
      </c>
      <c r="N30" s="22" t="s">
        <v>28</v>
      </c>
    </row>
    <row r="31" spans="1:14">
      <c r="A31" s="32">
        <v>43345</v>
      </c>
      <c r="B31" s="39" t="s">
        <v>55</v>
      </c>
      <c r="C31" s="22" t="s">
        <v>22</v>
      </c>
      <c r="D31" s="20" t="s">
        <v>40</v>
      </c>
      <c r="E31" s="39"/>
      <c r="F31" s="40">
        <v>1000</v>
      </c>
      <c r="G31" s="35">
        <f t="shared" si="0"/>
        <v>1.7815689565172466</v>
      </c>
      <c r="H31" s="36">
        <v>561.303</v>
      </c>
      <c r="I31" s="37">
        <f t="shared" si="1"/>
        <v>-28725</v>
      </c>
      <c r="J31" s="39" t="s">
        <v>45</v>
      </c>
      <c r="K31" s="39" t="s">
        <v>25</v>
      </c>
      <c r="L31" s="20" t="s">
        <v>42</v>
      </c>
      <c r="M31" s="20" t="s">
        <v>27</v>
      </c>
      <c r="N31" s="22" t="s">
        <v>28</v>
      </c>
    </row>
    <row r="32" spans="1:14">
      <c r="A32" s="32">
        <v>43346</v>
      </c>
      <c r="B32" s="20" t="s">
        <v>56</v>
      </c>
      <c r="C32" s="22" t="s">
        <v>22</v>
      </c>
      <c r="D32" s="33" t="s">
        <v>23</v>
      </c>
      <c r="E32" s="20"/>
      <c r="F32" s="34">
        <v>500</v>
      </c>
      <c r="G32" s="35">
        <f t="shared" si="0"/>
        <v>0.89078447825862328</v>
      </c>
      <c r="H32" s="36">
        <v>561.303</v>
      </c>
      <c r="I32" s="37">
        <f t="shared" si="1"/>
        <v>-29225</v>
      </c>
      <c r="J32" s="20" t="s">
        <v>57</v>
      </c>
      <c r="K32" s="20" t="s">
        <v>25</v>
      </c>
      <c r="L32" s="20" t="s">
        <v>26</v>
      </c>
      <c r="M32" s="20" t="s">
        <v>27</v>
      </c>
      <c r="N32" s="22" t="s">
        <v>28</v>
      </c>
    </row>
    <row r="33" spans="1:14">
      <c r="A33" s="32">
        <v>43346</v>
      </c>
      <c r="B33" s="22" t="s">
        <v>58</v>
      </c>
      <c r="C33" s="22" t="s">
        <v>22</v>
      </c>
      <c r="D33" s="33" t="s">
        <v>23</v>
      </c>
      <c r="E33" s="34"/>
      <c r="F33" s="34">
        <v>500</v>
      </c>
      <c r="G33" s="35">
        <f t="shared" si="0"/>
        <v>0.89078447825862328</v>
      </c>
      <c r="H33" s="36">
        <v>561.303</v>
      </c>
      <c r="I33" s="37">
        <f t="shared" si="1"/>
        <v>-29725</v>
      </c>
      <c r="J33" s="22" t="s">
        <v>24</v>
      </c>
      <c r="K33" s="20" t="s">
        <v>25</v>
      </c>
      <c r="L33" s="20" t="s">
        <v>26</v>
      </c>
      <c r="M33" s="20" t="s">
        <v>27</v>
      </c>
      <c r="N33" s="20" t="s">
        <v>28</v>
      </c>
    </row>
    <row r="34" spans="1:14">
      <c r="A34" s="32">
        <v>43346</v>
      </c>
      <c r="B34" s="22" t="s">
        <v>59</v>
      </c>
      <c r="C34" s="22" t="s">
        <v>22</v>
      </c>
      <c r="D34" s="33" t="s">
        <v>23</v>
      </c>
      <c r="E34" s="34"/>
      <c r="F34" s="34">
        <v>500</v>
      </c>
      <c r="G34" s="35">
        <f t="shared" si="0"/>
        <v>0.89078447825862328</v>
      </c>
      <c r="H34" s="36">
        <v>561.303</v>
      </c>
      <c r="I34" s="37">
        <f t="shared" si="1"/>
        <v>-30225</v>
      </c>
      <c r="J34" s="22" t="s">
        <v>24</v>
      </c>
      <c r="K34" s="20" t="s">
        <v>25</v>
      </c>
      <c r="L34" s="20" t="s">
        <v>26</v>
      </c>
      <c r="M34" s="20" t="s">
        <v>27</v>
      </c>
      <c r="N34" s="20" t="s">
        <v>28</v>
      </c>
    </row>
    <row r="35" spans="1:14">
      <c r="A35" s="32">
        <v>43346</v>
      </c>
      <c r="B35" s="22" t="s">
        <v>60</v>
      </c>
      <c r="C35" s="22" t="s">
        <v>22</v>
      </c>
      <c r="D35" s="33" t="s">
        <v>23</v>
      </c>
      <c r="E35" s="34"/>
      <c r="F35" s="34">
        <v>500</v>
      </c>
      <c r="G35" s="35">
        <f t="shared" si="0"/>
        <v>0.89078447825862328</v>
      </c>
      <c r="H35" s="36">
        <v>561.303</v>
      </c>
      <c r="I35" s="37">
        <f t="shared" si="1"/>
        <v>-30725</v>
      </c>
      <c r="J35" s="22" t="s">
        <v>24</v>
      </c>
      <c r="K35" s="20" t="s">
        <v>25</v>
      </c>
      <c r="L35" s="20" t="s">
        <v>26</v>
      </c>
      <c r="M35" s="20" t="s">
        <v>27</v>
      </c>
      <c r="N35" s="20" t="s">
        <v>28</v>
      </c>
    </row>
    <row r="36" spans="1:14">
      <c r="A36" s="32">
        <v>43346</v>
      </c>
      <c r="B36" s="22" t="s">
        <v>61</v>
      </c>
      <c r="C36" s="22" t="s">
        <v>22</v>
      </c>
      <c r="D36" s="33" t="s">
        <v>23</v>
      </c>
      <c r="E36" s="34"/>
      <c r="F36" s="34">
        <v>500</v>
      </c>
      <c r="G36" s="35">
        <f t="shared" si="0"/>
        <v>0.89078447825862328</v>
      </c>
      <c r="H36" s="36">
        <v>561.303</v>
      </c>
      <c r="I36" s="37">
        <f t="shared" si="1"/>
        <v>-31225</v>
      </c>
      <c r="J36" s="22" t="s">
        <v>24</v>
      </c>
      <c r="K36" s="20" t="s">
        <v>25</v>
      </c>
      <c r="L36" s="20" t="s">
        <v>26</v>
      </c>
      <c r="M36" s="20" t="s">
        <v>27</v>
      </c>
      <c r="N36" s="20" t="s">
        <v>28</v>
      </c>
    </row>
    <row r="37" spans="1:14">
      <c r="A37" s="32">
        <v>43346</v>
      </c>
      <c r="B37" s="22" t="s">
        <v>62</v>
      </c>
      <c r="C37" s="22" t="s">
        <v>22</v>
      </c>
      <c r="D37" s="33" t="s">
        <v>23</v>
      </c>
      <c r="E37" s="34"/>
      <c r="F37" s="34">
        <v>500</v>
      </c>
      <c r="G37" s="35">
        <f t="shared" si="0"/>
        <v>0.89078447825862328</v>
      </c>
      <c r="H37" s="36">
        <v>561.303</v>
      </c>
      <c r="I37" s="37">
        <f t="shared" si="1"/>
        <v>-31725</v>
      </c>
      <c r="J37" s="22" t="s">
        <v>24</v>
      </c>
      <c r="K37" s="20" t="s">
        <v>25</v>
      </c>
      <c r="L37" s="20" t="s">
        <v>26</v>
      </c>
      <c r="M37" s="20" t="s">
        <v>27</v>
      </c>
      <c r="N37" s="20" t="s">
        <v>28</v>
      </c>
    </row>
    <row r="38" spans="1:14">
      <c r="A38" s="32">
        <v>43346</v>
      </c>
      <c r="B38" s="22" t="s">
        <v>63</v>
      </c>
      <c r="C38" s="22" t="s">
        <v>22</v>
      </c>
      <c r="D38" s="33" t="s">
        <v>23</v>
      </c>
      <c r="E38" s="34"/>
      <c r="F38" s="34">
        <v>500</v>
      </c>
      <c r="G38" s="35">
        <f t="shared" si="0"/>
        <v>0.89078447825862328</v>
      </c>
      <c r="H38" s="36">
        <v>561.303</v>
      </c>
      <c r="I38" s="37">
        <f t="shared" si="1"/>
        <v>-32225</v>
      </c>
      <c r="J38" s="22" t="s">
        <v>24</v>
      </c>
      <c r="K38" s="20" t="s">
        <v>25</v>
      </c>
      <c r="L38" s="20" t="s">
        <v>26</v>
      </c>
      <c r="M38" s="20" t="s">
        <v>27</v>
      </c>
      <c r="N38" s="20" t="s">
        <v>28</v>
      </c>
    </row>
    <row r="39" spans="1:14">
      <c r="A39" s="32">
        <v>43346</v>
      </c>
      <c r="B39" s="22" t="s">
        <v>64</v>
      </c>
      <c r="C39" s="22" t="s">
        <v>22</v>
      </c>
      <c r="D39" s="33" t="s">
        <v>23</v>
      </c>
      <c r="E39" s="34"/>
      <c r="F39" s="34">
        <v>500</v>
      </c>
      <c r="G39" s="35">
        <f t="shared" si="0"/>
        <v>0.89078447825862328</v>
      </c>
      <c r="H39" s="36">
        <v>561.303</v>
      </c>
      <c r="I39" s="37">
        <f t="shared" si="1"/>
        <v>-32725</v>
      </c>
      <c r="J39" s="22" t="s">
        <v>24</v>
      </c>
      <c r="K39" s="20" t="s">
        <v>25</v>
      </c>
      <c r="L39" s="20" t="s">
        <v>26</v>
      </c>
      <c r="M39" s="20" t="s">
        <v>27</v>
      </c>
      <c r="N39" s="20" t="s">
        <v>28</v>
      </c>
    </row>
    <row r="40" spans="1:14">
      <c r="A40" s="32">
        <v>43346</v>
      </c>
      <c r="B40" s="22" t="s">
        <v>65</v>
      </c>
      <c r="C40" s="22" t="s">
        <v>22</v>
      </c>
      <c r="D40" s="33" t="s">
        <v>23</v>
      </c>
      <c r="E40" s="34"/>
      <c r="F40" s="34">
        <v>500</v>
      </c>
      <c r="G40" s="35">
        <f t="shared" si="0"/>
        <v>0.89078447825862328</v>
      </c>
      <c r="H40" s="36">
        <v>561.303</v>
      </c>
      <c r="I40" s="37">
        <f t="shared" si="1"/>
        <v>-33225</v>
      </c>
      <c r="J40" s="22" t="s">
        <v>24</v>
      </c>
      <c r="K40" s="20" t="s">
        <v>25</v>
      </c>
      <c r="L40" s="20" t="s">
        <v>26</v>
      </c>
      <c r="M40" s="20" t="s">
        <v>27</v>
      </c>
      <c r="N40" s="20" t="s">
        <v>28</v>
      </c>
    </row>
    <row r="41" spans="1:14">
      <c r="A41" s="32">
        <v>43346</v>
      </c>
      <c r="B41" s="22" t="s">
        <v>31</v>
      </c>
      <c r="C41" s="22" t="s">
        <v>22</v>
      </c>
      <c r="D41" s="33" t="s">
        <v>23</v>
      </c>
      <c r="E41" s="34"/>
      <c r="F41" s="34">
        <v>500</v>
      </c>
      <c r="G41" s="35">
        <f t="shared" si="0"/>
        <v>0.89078447825862328</v>
      </c>
      <c r="H41" s="36">
        <v>561.303</v>
      </c>
      <c r="I41" s="37">
        <f t="shared" si="1"/>
        <v>-33725</v>
      </c>
      <c r="J41" s="22" t="s">
        <v>24</v>
      </c>
      <c r="K41" s="20" t="s">
        <v>25</v>
      </c>
      <c r="L41" s="20" t="s">
        <v>26</v>
      </c>
      <c r="M41" s="20" t="s">
        <v>27</v>
      </c>
      <c r="N41" s="20" t="s">
        <v>28</v>
      </c>
    </row>
    <row r="42" spans="1:14">
      <c r="A42" s="32">
        <v>43346</v>
      </c>
      <c r="B42" s="22" t="s">
        <v>66</v>
      </c>
      <c r="C42" s="22" t="s">
        <v>22</v>
      </c>
      <c r="D42" s="33" t="s">
        <v>67</v>
      </c>
      <c r="E42" s="34"/>
      <c r="F42" s="34">
        <v>2000</v>
      </c>
      <c r="G42" s="35">
        <f t="shared" si="0"/>
        <v>3.5631379130344931</v>
      </c>
      <c r="H42" s="36">
        <v>561.303</v>
      </c>
      <c r="I42" s="37">
        <f t="shared" si="1"/>
        <v>-35725</v>
      </c>
      <c r="J42" s="22" t="s">
        <v>68</v>
      </c>
      <c r="K42" s="20" t="s">
        <v>69</v>
      </c>
      <c r="L42" s="20" t="s">
        <v>26</v>
      </c>
      <c r="M42" s="20" t="s">
        <v>27</v>
      </c>
      <c r="N42" s="22" t="s">
        <v>28</v>
      </c>
    </row>
    <row r="43" spans="1:14">
      <c r="A43" s="32">
        <v>43346</v>
      </c>
      <c r="B43" s="22" t="s">
        <v>70</v>
      </c>
      <c r="C43" s="33" t="s">
        <v>71</v>
      </c>
      <c r="D43" s="33" t="s">
        <v>72</v>
      </c>
      <c r="E43" s="34"/>
      <c r="F43" s="34">
        <v>4000</v>
      </c>
      <c r="G43" s="35">
        <f t="shared" si="0"/>
        <v>7.1262758260689862</v>
      </c>
      <c r="H43" s="36">
        <v>561.303</v>
      </c>
      <c r="I43" s="37">
        <f t="shared" si="1"/>
        <v>-39725</v>
      </c>
      <c r="J43" s="20" t="s">
        <v>68</v>
      </c>
      <c r="K43" s="22" t="s">
        <v>73</v>
      </c>
      <c r="L43" s="20" t="s">
        <v>26</v>
      </c>
      <c r="M43" s="20" t="s">
        <v>27</v>
      </c>
      <c r="N43" s="22" t="s">
        <v>37</v>
      </c>
    </row>
    <row r="44" spans="1:14">
      <c r="A44" s="32">
        <v>43346</v>
      </c>
      <c r="B44" s="22" t="s">
        <v>74</v>
      </c>
      <c r="C44" s="22" t="s">
        <v>22</v>
      </c>
      <c r="D44" s="33" t="s">
        <v>67</v>
      </c>
      <c r="E44" s="41"/>
      <c r="F44" s="41">
        <v>1000</v>
      </c>
      <c r="G44" s="35">
        <f t="shared" si="0"/>
        <v>1.7815689565172466</v>
      </c>
      <c r="H44" s="36">
        <v>561.303</v>
      </c>
      <c r="I44" s="37">
        <f t="shared" si="1"/>
        <v>-40725</v>
      </c>
      <c r="J44" s="22" t="s">
        <v>75</v>
      </c>
      <c r="K44" s="20" t="s">
        <v>69</v>
      </c>
      <c r="L44" s="20" t="s">
        <v>26</v>
      </c>
      <c r="M44" s="20" t="s">
        <v>27</v>
      </c>
      <c r="N44" s="20" t="s">
        <v>28</v>
      </c>
    </row>
    <row r="45" spans="1:14">
      <c r="A45" s="32">
        <v>43346</v>
      </c>
      <c r="B45" s="20" t="s">
        <v>76</v>
      </c>
      <c r="C45" s="22" t="s">
        <v>22</v>
      </c>
      <c r="D45" s="20" t="s">
        <v>40</v>
      </c>
      <c r="E45" s="38"/>
      <c r="F45" s="34">
        <v>2000</v>
      </c>
      <c r="G45" s="35">
        <f t="shared" si="0"/>
        <v>3.5631379130344931</v>
      </c>
      <c r="H45" s="36">
        <v>561.303</v>
      </c>
      <c r="I45" s="37">
        <f t="shared" si="1"/>
        <v>-42725</v>
      </c>
      <c r="J45" s="20" t="s">
        <v>41</v>
      </c>
      <c r="K45" s="33" t="s">
        <v>25</v>
      </c>
      <c r="L45" s="20" t="s">
        <v>42</v>
      </c>
      <c r="M45" s="20" t="s">
        <v>27</v>
      </c>
      <c r="N45" s="22" t="s">
        <v>28</v>
      </c>
    </row>
    <row r="46" spans="1:14">
      <c r="A46" s="32">
        <v>43346</v>
      </c>
      <c r="B46" s="20" t="s">
        <v>77</v>
      </c>
      <c r="C46" s="22" t="s">
        <v>22</v>
      </c>
      <c r="D46" s="20" t="s">
        <v>40</v>
      </c>
      <c r="E46" s="38"/>
      <c r="F46" s="34">
        <v>2000</v>
      </c>
      <c r="G46" s="35">
        <f t="shared" si="0"/>
        <v>3.5631379130344931</v>
      </c>
      <c r="H46" s="36">
        <v>561.303</v>
      </c>
      <c r="I46" s="37">
        <f t="shared" si="1"/>
        <v>-44725</v>
      </c>
      <c r="J46" s="20" t="s">
        <v>41</v>
      </c>
      <c r="K46" s="33" t="s">
        <v>25</v>
      </c>
      <c r="L46" s="20" t="s">
        <v>42</v>
      </c>
      <c r="M46" s="20" t="s">
        <v>27</v>
      </c>
      <c r="N46" s="22" t="s">
        <v>28</v>
      </c>
    </row>
    <row r="47" spans="1:14">
      <c r="A47" s="32">
        <v>43346</v>
      </c>
      <c r="B47" s="20" t="s">
        <v>78</v>
      </c>
      <c r="C47" s="22" t="s">
        <v>22</v>
      </c>
      <c r="D47" s="20" t="s">
        <v>40</v>
      </c>
      <c r="E47" s="38"/>
      <c r="F47" s="34">
        <v>2000</v>
      </c>
      <c r="G47" s="35">
        <f t="shared" si="0"/>
        <v>3.5631379130344931</v>
      </c>
      <c r="H47" s="36">
        <v>561.303</v>
      </c>
      <c r="I47" s="37">
        <f t="shared" si="1"/>
        <v>-46725</v>
      </c>
      <c r="J47" s="20" t="s">
        <v>41</v>
      </c>
      <c r="K47" s="33" t="s">
        <v>25</v>
      </c>
      <c r="L47" s="20" t="s">
        <v>42</v>
      </c>
      <c r="M47" s="20" t="s">
        <v>27</v>
      </c>
      <c r="N47" s="22" t="s">
        <v>28</v>
      </c>
    </row>
    <row r="48" spans="1:14">
      <c r="A48" s="32">
        <v>43346</v>
      </c>
      <c r="B48" s="20" t="s">
        <v>79</v>
      </c>
      <c r="C48" s="22" t="s">
        <v>22</v>
      </c>
      <c r="D48" s="20" t="s">
        <v>40</v>
      </c>
      <c r="E48" s="38"/>
      <c r="F48" s="34">
        <v>2000</v>
      </c>
      <c r="G48" s="35">
        <f t="shared" si="0"/>
        <v>3.5631379130344931</v>
      </c>
      <c r="H48" s="36">
        <v>561.303</v>
      </c>
      <c r="I48" s="37">
        <f t="shared" si="1"/>
        <v>-48725</v>
      </c>
      <c r="J48" s="20" t="s">
        <v>41</v>
      </c>
      <c r="K48" s="33" t="s">
        <v>25</v>
      </c>
      <c r="L48" s="20" t="s">
        <v>42</v>
      </c>
      <c r="M48" s="20" t="s">
        <v>27</v>
      </c>
      <c r="N48" s="22" t="s">
        <v>28</v>
      </c>
    </row>
    <row r="49" spans="1:14">
      <c r="A49" s="32">
        <v>43346</v>
      </c>
      <c r="B49" s="20" t="s">
        <v>80</v>
      </c>
      <c r="C49" s="22" t="s">
        <v>22</v>
      </c>
      <c r="D49" s="20" t="s">
        <v>40</v>
      </c>
      <c r="E49" s="38"/>
      <c r="F49" s="34">
        <v>1500</v>
      </c>
      <c r="G49" s="35">
        <f t="shared" si="0"/>
        <v>2.6723534347758697</v>
      </c>
      <c r="H49" s="36">
        <v>561.303</v>
      </c>
      <c r="I49" s="37">
        <f t="shared" si="1"/>
        <v>-50225</v>
      </c>
      <c r="J49" s="20" t="s">
        <v>41</v>
      </c>
      <c r="K49" s="33" t="s">
        <v>25</v>
      </c>
      <c r="L49" s="20" t="s">
        <v>42</v>
      </c>
      <c r="M49" s="20" t="s">
        <v>27</v>
      </c>
      <c r="N49" s="22" t="s">
        <v>28</v>
      </c>
    </row>
    <row r="50" spans="1:14">
      <c r="A50" s="32">
        <v>43346</v>
      </c>
      <c r="B50" s="20" t="s">
        <v>81</v>
      </c>
      <c r="C50" s="33" t="s">
        <v>50</v>
      </c>
      <c r="D50" s="20" t="s">
        <v>40</v>
      </c>
      <c r="E50" s="38"/>
      <c r="F50" s="34">
        <v>3000</v>
      </c>
      <c r="G50" s="35">
        <f t="shared" si="0"/>
        <v>5.3447068695517395</v>
      </c>
      <c r="H50" s="36">
        <v>561.303</v>
      </c>
      <c r="I50" s="37">
        <f t="shared" si="1"/>
        <v>-53225</v>
      </c>
      <c r="J50" s="20" t="s">
        <v>41</v>
      </c>
      <c r="K50" s="33" t="s">
        <v>25</v>
      </c>
      <c r="L50" s="20" t="s">
        <v>42</v>
      </c>
      <c r="M50" s="20" t="s">
        <v>27</v>
      </c>
      <c r="N50" s="22" t="s">
        <v>28</v>
      </c>
    </row>
    <row r="51" spans="1:14">
      <c r="A51" s="32">
        <v>43346</v>
      </c>
      <c r="B51" s="39" t="s">
        <v>82</v>
      </c>
      <c r="C51" s="22" t="s">
        <v>22</v>
      </c>
      <c r="D51" s="33" t="s">
        <v>23</v>
      </c>
      <c r="E51" s="20"/>
      <c r="F51" s="40">
        <v>1000</v>
      </c>
      <c r="G51" s="35">
        <f t="shared" si="0"/>
        <v>1.7815689565172466</v>
      </c>
      <c r="H51" s="36">
        <v>561.303</v>
      </c>
      <c r="I51" s="37">
        <f t="shared" si="1"/>
        <v>-54225</v>
      </c>
      <c r="J51" s="22" t="s">
        <v>83</v>
      </c>
      <c r="K51" s="39" t="s">
        <v>25</v>
      </c>
      <c r="L51" s="20" t="s">
        <v>26</v>
      </c>
      <c r="M51" s="20" t="s">
        <v>27</v>
      </c>
      <c r="N51" s="22" t="s">
        <v>28</v>
      </c>
    </row>
    <row r="52" spans="1:14">
      <c r="A52" s="32">
        <v>43346</v>
      </c>
      <c r="B52" s="39" t="s">
        <v>84</v>
      </c>
      <c r="C52" s="22" t="s">
        <v>22</v>
      </c>
      <c r="D52" s="33" t="s">
        <v>23</v>
      </c>
      <c r="E52" s="20"/>
      <c r="F52" s="40">
        <v>1000</v>
      </c>
      <c r="G52" s="35">
        <f t="shared" si="0"/>
        <v>1.7815689565172466</v>
      </c>
      <c r="H52" s="36">
        <v>561.303</v>
      </c>
      <c r="I52" s="37">
        <f t="shared" si="1"/>
        <v>-55225</v>
      </c>
      <c r="J52" s="22" t="s">
        <v>83</v>
      </c>
      <c r="K52" s="39" t="s">
        <v>25</v>
      </c>
      <c r="L52" s="20" t="s">
        <v>26</v>
      </c>
      <c r="M52" s="20" t="s">
        <v>27</v>
      </c>
      <c r="N52" s="22" t="s">
        <v>28</v>
      </c>
    </row>
    <row r="53" spans="1:14">
      <c r="A53" s="32">
        <v>43346</v>
      </c>
      <c r="B53" s="22" t="s">
        <v>85</v>
      </c>
      <c r="C53" s="22" t="s">
        <v>22</v>
      </c>
      <c r="D53" s="33" t="s">
        <v>23</v>
      </c>
      <c r="E53" s="34"/>
      <c r="F53" s="34">
        <v>1000</v>
      </c>
      <c r="G53" s="35">
        <f t="shared" si="0"/>
        <v>1.7815689565172466</v>
      </c>
      <c r="H53" s="36">
        <v>561.303</v>
      </c>
      <c r="I53" s="37">
        <f t="shared" si="1"/>
        <v>-56225</v>
      </c>
      <c r="J53" s="22" t="s">
        <v>86</v>
      </c>
      <c r="K53" s="22" t="s">
        <v>25</v>
      </c>
      <c r="L53" s="20" t="s">
        <v>26</v>
      </c>
      <c r="M53" s="20" t="s">
        <v>27</v>
      </c>
      <c r="N53" s="22" t="s">
        <v>28</v>
      </c>
    </row>
    <row r="54" spans="1:14">
      <c r="A54" s="32">
        <v>43346</v>
      </c>
      <c r="B54" s="22" t="s">
        <v>87</v>
      </c>
      <c r="C54" s="22" t="s">
        <v>22</v>
      </c>
      <c r="D54" s="33" t="s">
        <v>23</v>
      </c>
      <c r="E54" s="34"/>
      <c r="F54" s="34">
        <v>1000</v>
      </c>
      <c r="G54" s="35">
        <f t="shared" si="0"/>
        <v>1.7815689565172466</v>
      </c>
      <c r="H54" s="36">
        <v>561.303</v>
      </c>
      <c r="I54" s="37">
        <f t="shared" si="1"/>
        <v>-57225</v>
      </c>
      <c r="J54" s="22" t="s">
        <v>86</v>
      </c>
      <c r="K54" s="22" t="s">
        <v>25</v>
      </c>
      <c r="L54" s="20" t="s">
        <v>26</v>
      </c>
      <c r="M54" s="20" t="s">
        <v>27</v>
      </c>
      <c r="N54" s="22" t="s">
        <v>28</v>
      </c>
    </row>
    <row r="55" spans="1:14">
      <c r="A55" s="32">
        <v>43346</v>
      </c>
      <c r="B55" s="39" t="s">
        <v>82</v>
      </c>
      <c r="C55" s="22" t="s">
        <v>22</v>
      </c>
      <c r="D55" s="33" t="s">
        <v>23</v>
      </c>
      <c r="E55" s="20"/>
      <c r="F55" s="34">
        <v>1000</v>
      </c>
      <c r="G55" s="35">
        <f t="shared" si="0"/>
        <v>1.7815689565172466</v>
      </c>
      <c r="H55" s="36">
        <v>561.303</v>
      </c>
      <c r="I55" s="37">
        <f t="shared" si="1"/>
        <v>-58225</v>
      </c>
      <c r="J55" s="22" t="s">
        <v>88</v>
      </c>
      <c r="K55" s="39" t="s">
        <v>25</v>
      </c>
      <c r="L55" s="20" t="s">
        <v>26</v>
      </c>
      <c r="M55" s="20" t="s">
        <v>27</v>
      </c>
      <c r="N55" s="22" t="s">
        <v>28</v>
      </c>
    </row>
    <row r="56" spans="1:14">
      <c r="A56" s="32">
        <v>43346</v>
      </c>
      <c r="B56" s="39" t="s">
        <v>84</v>
      </c>
      <c r="C56" s="22" t="s">
        <v>22</v>
      </c>
      <c r="D56" s="33" t="s">
        <v>23</v>
      </c>
      <c r="E56" s="20"/>
      <c r="F56" s="34">
        <v>1000</v>
      </c>
      <c r="G56" s="35">
        <f t="shared" si="0"/>
        <v>1.7815689565172466</v>
      </c>
      <c r="H56" s="36">
        <v>561.303</v>
      </c>
      <c r="I56" s="37">
        <f t="shared" si="1"/>
        <v>-59225</v>
      </c>
      <c r="J56" s="22" t="s">
        <v>88</v>
      </c>
      <c r="K56" s="39" t="s">
        <v>25</v>
      </c>
      <c r="L56" s="20" t="s">
        <v>26</v>
      </c>
      <c r="M56" s="20" t="s">
        <v>27</v>
      </c>
      <c r="N56" s="22" t="s">
        <v>28</v>
      </c>
    </row>
    <row r="57" spans="1:14">
      <c r="A57" s="32">
        <v>43346</v>
      </c>
      <c r="B57" s="39" t="s">
        <v>89</v>
      </c>
      <c r="C57" s="22" t="s">
        <v>22</v>
      </c>
      <c r="D57" s="33" t="s">
        <v>23</v>
      </c>
      <c r="E57" s="20"/>
      <c r="F57" s="34">
        <v>1000</v>
      </c>
      <c r="G57" s="35">
        <f t="shared" si="0"/>
        <v>1.7815689565172466</v>
      </c>
      <c r="H57" s="36">
        <v>561.303</v>
      </c>
      <c r="I57" s="37">
        <f t="shared" si="1"/>
        <v>-60225</v>
      </c>
      <c r="J57" s="22" t="s">
        <v>88</v>
      </c>
      <c r="K57" s="39" t="s">
        <v>25</v>
      </c>
      <c r="L57" s="20" t="s">
        <v>26</v>
      </c>
      <c r="M57" s="20" t="s">
        <v>27</v>
      </c>
      <c r="N57" s="22" t="s">
        <v>28</v>
      </c>
    </row>
    <row r="58" spans="1:14">
      <c r="A58" s="32">
        <v>43346</v>
      </c>
      <c r="B58" s="39" t="s">
        <v>90</v>
      </c>
      <c r="C58" s="22" t="s">
        <v>22</v>
      </c>
      <c r="D58" s="33" t="s">
        <v>23</v>
      </c>
      <c r="E58" s="20"/>
      <c r="F58" s="34">
        <v>10000</v>
      </c>
      <c r="G58" s="35">
        <f t="shared" si="0"/>
        <v>17.815689565172466</v>
      </c>
      <c r="H58" s="36">
        <v>561.303</v>
      </c>
      <c r="I58" s="37">
        <f t="shared" si="1"/>
        <v>-70225</v>
      </c>
      <c r="J58" s="22" t="s">
        <v>88</v>
      </c>
      <c r="K58" s="39" t="s">
        <v>25</v>
      </c>
      <c r="L58" s="20" t="s">
        <v>26</v>
      </c>
      <c r="M58" s="20" t="s">
        <v>27</v>
      </c>
      <c r="N58" s="22" t="s">
        <v>28</v>
      </c>
    </row>
    <row r="59" spans="1:14">
      <c r="A59" s="32">
        <v>43346</v>
      </c>
      <c r="B59" s="39" t="s">
        <v>91</v>
      </c>
      <c r="C59" s="22" t="s">
        <v>22</v>
      </c>
      <c r="D59" s="33" t="s">
        <v>23</v>
      </c>
      <c r="E59" s="20"/>
      <c r="F59" s="34">
        <v>1000</v>
      </c>
      <c r="G59" s="35">
        <f t="shared" si="0"/>
        <v>1.7815689565172466</v>
      </c>
      <c r="H59" s="36">
        <v>561.303</v>
      </c>
      <c r="I59" s="37">
        <f t="shared" si="1"/>
        <v>-71225</v>
      </c>
      <c r="J59" s="22" t="s">
        <v>88</v>
      </c>
      <c r="K59" s="39" t="s">
        <v>25</v>
      </c>
      <c r="L59" s="20" t="s">
        <v>26</v>
      </c>
      <c r="M59" s="20" t="s">
        <v>27</v>
      </c>
      <c r="N59" s="22" t="s">
        <v>28</v>
      </c>
    </row>
    <row r="60" spans="1:14">
      <c r="A60" s="32">
        <v>43346</v>
      </c>
      <c r="B60" s="39" t="s">
        <v>92</v>
      </c>
      <c r="C60" s="22" t="s">
        <v>22</v>
      </c>
      <c r="D60" s="33" t="s">
        <v>23</v>
      </c>
      <c r="E60" s="20"/>
      <c r="F60" s="34">
        <v>700</v>
      </c>
      <c r="G60" s="35">
        <f t="shared" si="0"/>
        <v>1.2470982695620725</v>
      </c>
      <c r="H60" s="36">
        <v>561.303</v>
      </c>
      <c r="I60" s="37">
        <f t="shared" si="1"/>
        <v>-71925</v>
      </c>
      <c r="J60" s="22" t="s">
        <v>88</v>
      </c>
      <c r="K60" s="39" t="s">
        <v>25</v>
      </c>
      <c r="L60" s="20" t="s">
        <v>26</v>
      </c>
      <c r="M60" s="20" t="s">
        <v>27</v>
      </c>
      <c r="N60" s="22" t="s">
        <v>28</v>
      </c>
    </row>
    <row r="61" spans="1:14">
      <c r="A61" s="32">
        <v>43346</v>
      </c>
      <c r="B61" s="39" t="s">
        <v>93</v>
      </c>
      <c r="C61" s="22" t="s">
        <v>22</v>
      </c>
      <c r="D61" s="20" t="s">
        <v>40</v>
      </c>
      <c r="E61" s="39"/>
      <c r="F61" s="40">
        <v>1000</v>
      </c>
      <c r="G61" s="35">
        <f t="shared" si="0"/>
        <v>1.7815689565172466</v>
      </c>
      <c r="H61" s="36">
        <v>561.303</v>
      </c>
      <c r="I61" s="37">
        <f t="shared" si="1"/>
        <v>-72925</v>
      </c>
      <c r="J61" s="39" t="s">
        <v>45</v>
      </c>
      <c r="K61" s="39" t="s">
        <v>25</v>
      </c>
      <c r="L61" s="20" t="s">
        <v>42</v>
      </c>
      <c r="M61" s="20" t="s">
        <v>27</v>
      </c>
      <c r="N61" s="22" t="s">
        <v>28</v>
      </c>
    </row>
    <row r="62" spans="1:14">
      <c r="A62" s="32">
        <v>43346</v>
      </c>
      <c r="B62" s="39" t="s">
        <v>94</v>
      </c>
      <c r="C62" s="22" t="s">
        <v>22</v>
      </c>
      <c r="D62" s="20" t="s">
        <v>40</v>
      </c>
      <c r="E62" s="39"/>
      <c r="F62" s="40">
        <v>1000</v>
      </c>
      <c r="G62" s="35">
        <f t="shared" si="0"/>
        <v>1.7815689565172466</v>
      </c>
      <c r="H62" s="36">
        <v>561.303</v>
      </c>
      <c r="I62" s="37">
        <f t="shared" si="1"/>
        <v>-73925</v>
      </c>
      <c r="J62" s="39" t="s">
        <v>45</v>
      </c>
      <c r="K62" s="39" t="s">
        <v>25</v>
      </c>
      <c r="L62" s="20" t="s">
        <v>42</v>
      </c>
      <c r="M62" s="20" t="s">
        <v>27</v>
      </c>
      <c r="N62" s="22" t="s">
        <v>28</v>
      </c>
    </row>
    <row r="63" spans="1:14">
      <c r="A63" s="32">
        <v>43346</v>
      </c>
      <c r="B63" s="39" t="s">
        <v>95</v>
      </c>
      <c r="C63" s="22" t="s">
        <v>22</v>
      </c>
      <c r="D63" s="20" t="s">
        <v>40</v>
      </c>
      <c r="E63" s="39"/>
      <c r="F63" s="40">
        <v>1000</v>
      </c>
      <c r="G63" s="35">
        <f t="shared" si="0"/>
        <v>1.7815689565172466</v>
      </c>
      <c r="H63" s="36">
        <v>561.303</v>
      </c>
      <c r="I63" s="37">
        <f t="shared" si="1"/>
        <v>-74925</v>
      </c>
      <c r="J63" s="39" t="s">
        <v>45</v>
      </c>
      <c r="K63" s="39" t="s">
        <v>25</v>
      </c>
      <c r="L63" s="20" t="s">
        <v>42</v>
      </c>
      <c r="M63" s="20" t="s">
        <v>27</v>
      </c>
      <c r="N63" s="22" t="s">
        <v>28</v>
      </c>
    </row>
    <row r="64" spans="1:14">
      <c r="A64" s="32">
        <v>43346</v>
      </c>
      <c r="B64" s="39" t="s">
        <v>96</v>
      </c>
      <c r="C64" s="22" t="s">
        <v>22</v>
      </c>
      <c r="D64" s="20" t="s">
        <v>40</v>
      </c>
      <c r="E64" s="39"/>
      <c r="F64" s="40">
        <v>1000</v>
      </c>
      <c r="G64" s="35">
        <f t="shared" si="0"/>
        <v>1.7815689565172466</v>
      </c>
      <c r="H64" s="36">
        <v>561.303</v>
      </c>
      <c r="I64" s="37">
        <f t="shared" si="1"/>
        <v>-75925</v>
      </c>
      <c r="J64" s="39" t="s">
        <v>45</v>
      </c>
      <c r="K64" s="39" t="s">
        <v>25</v>
      </c>
      <c r="L64" s="20" t="s">
        <v>42</v>
      </c>
      <c r="M64" s="20" t="s">
        <v>27</v>
      </c>
      <c r="N64" s="22" t="s">
        <v>28</v>
      </c>
    </row>
    <row r="65" spans="1:14">
      <c r="A65" s="32">
        <v>43346</v>
      </c>
      <c r="B65" s="39" t="s">
        <v>97</v>
      </c>
      <c r="C65" s="22" t="s">
        <v>22</v>
      </c>
      <c r="D65" s="20" t="s">
        <v>40</v>
      </c>
      <c r="E65" s="39"/>
      <c r="F65" s="40">
        <v>1000</v>
      </c>
      <c r="G65" s="35">
        <f t="shared" si="0"/>
        <v>1.7815689565172466</v>
      </c>
      <c r="H65" s="36">
        <v>561.303</v>
      </c>
      <c r="I65" s="37">
        <f t="shared" si="1"/>
        <v>-76925</v>
      </c>
      <c r="J65" s="39" t="s">
        <v>45</v>
      </c>
      <c r="K65" s="39" t="s">
        <v>25</v>
      </c>
      <c r="L65" s="20" t="s">
        <v>42</v>
      </c>
      <c r="M65" s="20" t="s">
        <v>27</v>
      </c>
      <c r="N65" s="22" t="s">
        <v>28</v>
      </c>
    </row>
    <row r="66" spans="1:14">
      <c r="A66" s="32">
        <v>43346</v>
      </c>
      <c r="B66" s="39" t="s">
        <v>98</v>
      </c>
      <c r="C66" s="43" t="s">
        <v>99</v>
      </c>
      <c r="D66" s="33" t="s">
        <v>72</v>
      </c>
      <c r="E66" s="39"/>
      <c r="F66" s="40">
        <v>5000</v>
      </c>
      <c r="G66" s="35">
        <f t="shared" si="0"/>
        <v>8.907844782586233</v>
      </c>
      <c r="H66" s="36">
        <v>561.303</v>
      </c>
      <c r="I66" s="37">
        <f t="shared" si="1"/>
        <v>-81925</v>
      </c>
      <c r="J66" s="39" t="s">
        <v>45</v>
      </c>
      <c r="K66" s="39">
        <v>4</v>
      </c>
      <c r="L66" s="20" t="s">
        <v>26</v>
      </c>
      <c r="M66" s="20" t="s">
        <v>27</v>
      </c>
      <c r="N66" s="22" t="s">
        <v>37</v>
      </c>
    </row>
    <row r="67" spans="1:14">
      <c r="A67" s="32">
        <v>43346</v>
      </c>
      <c r="B67" s="22" t="s">
        <v>100</v>
      </c>
      <c r="C67" s="22" t="s">
        <v>22</v>
      </c>
      <c r="D67" s="33" t="s">
        <v>23</v>
      </c>
      <c r="E67" s="42"/>
      <c r="F67" s="42">
        <v>1000</v>
      </c>
      <c r="G67" s="35">
        <f t="shared" si="0"/>
        <v>1.7815689565172466</v>
      </c>
      <c r="H67" s="36">
        <v>561.303</v>
      </c>
      <c r="I67" s="37">
        <f t="shared" si="1"/>
        <v>-82925</v>
      </c>
      <c r="J67" s="22" t="s">
        <v>101</v>
      </c>
      <c r="K67" s="22" t="s">
        <v>102</v>
      </c>
      <c r="L67" s="20" t="s">
        <v>26</v>
      </c>
      <c r="M67" s="20" t="s">
        <v>27</v>
      </c>
      <c r="N67" s="22" t="s">
        <v>28</v>
      </c>
    </row>
    <row r="68" spans="1:14">
      <c r="A68" s="32">
        <v>43346</v>
      </c>
      <c r="B68" s="22" t="s">
        <v>103</v>
      </c>
      <c r="C68" s="22" t="s">
        <v>22</v>
      </c>
      <c r="D68" s="33" t="s">
        <v>23</v>
      </c>
      <c r="E68" s="42"/>
      <c r="F68" s="42">
        <v>1000</v>
      </c>
      <c r="G68" s="35">
        <f t="shared" si="0"/>
        <v>1.7815689565172466</v>
      </c>
      <c r="H68" s="36">
        <v>561.303</v>
      </c>
      <c r="I68" s="37">
        <f t="shared" si="1"/>
        <v>-83925</v>
      </c>
      <c r="J68" s="22" t="s">
        <v>101</v>
      </c>
      <c r="K68" s="22" t="s">
        <v>102</v>
      </c>
      <c r="L68" s="20" t="s">
        <v>26</v>
      </c>
      <c r="M68" s="20" t="s">
        <v>27</v>
      </c>
      <c r="N68" s="22" t="s">
        <v>28</v>
      </c>
    </row>
    <row r="69" spans="1:14">
      <c r="A69" s="32">
        <v>43346</v>
      </c>
      <c r="B69" s="22" t="s">
        <v>104</v>
      </c>
      <c r="C69" s="22" t="s">
        <v>22</v>
      </c>
      <c r="D69" s="33" t="s">
        <v>23</v>
      </c>
      <c r="E69" s="42"/>
      <c r="F69" s="42">
        <v>10000</v>
      </c>
      <c r="G69" s="35">
        <f t="shared" si="0"/>
        <v>17.815689565172466</v>
      </c>
      <c r="H69" s="36">
        <v>561.303</v>
      </c>
      <c r="I69" s="37">
        <f t="shared" si="1"/>
        <v>-93925</v>
      </c>
      <c r="J69" s="22" t="s">
        <v>101</v>
      </c>
      <c r="K69" s="22" t="s">
        <v>25</v>
      </c>
      <c r="L69" s="20" t="s">
        <v>26</v>
      </c>
      <c r="M69" s="20" t="s">
        <v>27</v>
      </c>
      <c r="N69" s="22" t="s">
        <v>28</v>
      </c>
    </row>
    <row r="70" spans="1:14">
      <c r="A70" s="32">
        <v>43346</v>
      </c>
      <c r="B70" s="22" t="s">
        <v>105</v>
      </c>
      <c r="C70" s="22" t="s">
        <v>22</v>
      </c>
      <c r="D70" s="33" t="s">
        <v>23</v>
      </c>
      <c r="E70" s="42"/>
      <c r="F70" s="42">
        <v>1400</v>
      </c>
      <c r="G70" s="35">
        <f t="shared" si="0"/>
        <v>2.494196539124145</v>
      </c>
      <c r="H70" s="36">
        <v>561.303</v>
      </c>
      <c r="I70" s="37">
        <f t="shared" si="1"/>
        <v>-95325</v>
      </c>
      <c r="J70" s="22" t="s">
        <v>101</v>
      </c>
      <c r="K70" s="22" t="s">
        <v>102</v>
      </c>
      <c r="L70" s="20" t="s">
        <v>26</v>
      </c>
      <c r="M70" s="20" t="s">
        <v>27</v>
      </c>
      <c r="N70" s="22" t="s">
        <v>28</v>
      </c>
    </row>
    <row r="71" spans="1:14">
      <c r="A71" s="32">
        <v>43346</v>
      </c>
      <c r="B71" s="20" t="s">
        <v>106</v>
      </c>
      <c r="C71" s="33" t="s">
        <v>107</v>
      </c>
      <c r="D71" s="33" t="s">
        <v>72</v>
      </c>
      <c r="E71" s="20"/>
      <c r="F71" s="34">
        <v>3989</v>
      </c>
      <c r="G71" s="35">
        <f t="shared" si="0"/>
        <v>7.1066785675472959</v>
      </c>
      <c r="H71" s="36">
        <v>561.303</v>
      </c>
      <c r="I71" s="37">
        <f t="shared" si="1"/>
        <v>-99314</v>
      </c>
      <c r="J71" s="47" t="s">
        <v>108</v>
      </c>
      <c r="K71" s="97" t="s">
        <v>109</v>
      </c>
      <c r="L71" s="20" t="s">
        <v>26</v>
      </c>
      <c r="M71" s="20" t="s">
        <v>27</v>
      </c>
      <c r="N71" s="22" t="s">
        <v>37</v>
      </c>
    </row>
    <row r="72" spans="1:14">
      <c r="A72" s="32">
        <v>43346</v>
      </c>
      <c r="B72" s="33" t="s">
        <v>110</v>
      </c>
      <c r="C72" s="33" t="s">
        <v>107</v>
      </c>
      <c r="D72" s="33" t="s">
        <v>72</v>
      </c>
      <c r="E72" s="20"/>
      <c r="F72" s="34">
        <v>402</v>
      </c>
      <c r="G72" s="35">
        <f t="shared" si="0"/>
        <v>0.71619072051993304</v>
      </c>
      <c r="H72" s="36">
        <v>561.303</v>
      </c>
      <c r="I72" s="37">
        <f t="shared" si="1"/>
        <v>-99716</v>
      </c>
      <c r="J72" s="47" t="s">
        <v>108</v>
      </c>
      <c r="K72" s="20" t="s">
        <v>109</v>
      </c>
      <c r="L72" s="20" t="s">
        <v>26</v>
      </c>
      <c r="M72" s="20" t="s">
        <v>27</v>
      </c>
      <c r="N72" s="22" t="s">
        <v>37</v>
      </c>
    </row>
    <row r="73" spans="1:14">
      <c r="A73" s="32">
        <v>43346</v>
      </c>
      <c r="B73" s="20" t="s">
        <v>111</v>
      </c>
      <c r="C73" s="33" t="s">
        <v>112</v>
      </c>
      <c r="D73" s="33" t="s">
        <v>72</v>
      </c>
      <c r="E73" s="20"/>
      <c r="F73" s="34">
        <v>225000</v>
      </c>
      <c r="G73" s="35">
        <f t="shared" si="0"/>
        <v>400.85301521638047</v>
      </c>
      <c r="H73" s="36">
        <v>561.303</v>
      </c>
      <c r="I73" s="37">
        <f t="shared" si="1"/>
        <v>-324716</v>
      </c>
      <c r="J73" s="47" t="s">
        <v>108</v>
      </c>
      <c r="K73" s="20" t="s">
        <v>113</v>
      </c>
      <c r="L73" s="20" t="s">
        <v>26</v>
      </c>
      <c r="M73" s="20" t="s">
        <v>27</v>
      </c>
      <c r="N73" s="22" t="s">
        <v>37</v>
      </c>
    </row>
    <row r="74" spans="1:14">
      <c r="A74" s="32">
        <v>43346</v>
      </c>
      <c r="B74" s="20" t="s">
        <v>114</v>
      </c>
      <c r="C74" s="20" t="s">
        <v>115</v>
      </c>
      <c r="D74" s="33" t="s">
        <v>116</v>
      </c>
      <c r="E74" s="20"/>
      <c r="F74" s="34">
        <v>230000</v>
      </c>
      <c r="G74" s="35">
        <f t="shared" si="0"/>
        <v>409.76085999896668</v>
      </c>
      <c r="H74" s="36">
        <v>561.303</v>
      </c>
      <c r="I74" s="37">
        <f t="shared" si="1"/>
        <v>-554716</v>
      </c>
      <c r="J74" s="47" t="s">
        <v>108</v>
      </c>
      <c r="K74" s="20">
        <v>3593837</v>
      </c>
      <c r="L74" s="20" t="s">
        <v>26</v>
      </c>
      <c r="M74" s="20" t="s">
        <v>27</v>
      </c>
      <c r="N74" s="22" t="s">
        <v>37</v>
      </c>
    </row>
    <row r="75" spans="1:14">
      <c r="A75" s="32">
        <v>43346</v>
      </c>
      <c r="B75" s="20" t="s">
        <v>117</v>
      </c>
      <c r="C75" s="33" t="s">
        <v>107</v>
      </c>
      <c r="D75" s="33" t="s">
        <v>72</v>
      </c>
      <c r="E75" s="20"/>
      <c r="F75" s="34">
        <v>3401</v>
      </c>
      <c r="G75" s="35">
        <f t="shared" si="0"/>
        <v>6.0591160211151553</v>
      </c>
      <c r="H75" s="36">
        <v>561.303</v>
      </c>
      <c r="I75" s="37">
        <f t="shared" si="1"/>
        <v>-558117</v>
      </c>
      <c r="J75" s="47" t="s">
        <v>108</v>
      </c>
      <c r="K75" s="20">
        <v>3593837</v>
      </c>
      <c r="L75" s="20" t="s">
        <v>26</v>
      </c>
      <c r="M75" s="20" t="s">
        <v>27</v>
      </c>
      <c r="N75" s="22" t="s">
        <v>37</v>
      </c>
    </row>
    <row r="76" spans="1:14">
      <c r="A76" s="32">
        <v>43346</v>
      </c>
      <c r="B76" s="20" t="s">
        <v>118</v>
      </c>
      <c r="C76" s="33" t="s">
        <v>34</v>
      </c>
      <c r="D76" s="33" t="s">
        <v>23</v>
      </c>
      <c r="E76" s="20"/>
      <c r="F76" s="34">
        <v>166755</v>
      </c>
      <c r="G76" s="35">
        <f t="shared" si="0"/>
        <v>297.08553134403343</v>
      </c>
      <c r="H76" s="36">
        <v>561.303</v>
      </c>
      <c r="I76" s="37">
        <f t="shared" si="1"/>
        <v>-724872</v>
      </c>
      <c r="J76" s="47" t="s">
        <v>108</v>
      </c>
      <c r="K76" s="20">
        <v>3593833</v>
      </c>
      <c r="L76" s="20" t="s">
        <v>26</v>
      </c>
      <c r="M76" s="20" t="s">
        <v>27</v>
      </c>
      <c r="N76" s="22" t="s">
        <v>37</v>
      </c>
    </row>
    <row r="77" spans="1:14">
      <c r="A77" s="32">
        <v>43346</v>
      </c>
      <c r="B77" s="20" t="s">
        <v>119</v>
      </c>
      <c r="C77" s="33" t="s">
        <v>107</v>
      </c>
      <c r="D77" s="33" t="s">
        <v>72</v>
      </c>
      <c r="E77" s="20"/>
      <c r="F77" s="34">
        <v>3401</v>
      </c>
      <c r="G77" s="35">
        <f t="shared" ref="G77:G140" si="2">+F77/H77</f>
        <v>6.0591160211151553</v>
      </c>
      <c r="H77" s="36">
        <v>561.303</v>
      </c>
      <c r="I77" s="37">
        <f t="shared" ref="I77:I140" si="3">I76+E77-F77</f>
        <v>-728273</v>
      </c>
      <c r="J77" s="47" t="s">
        <v>108</v>
      </c>
      <c r="K77" s="20">
        <v>3593833</v>
      </c>
      <c r="L77" s="20" t="s">
        <v>26</v>
      </c>
      <c r="M77" s="20" t="s">
        <v>27</v>
      </c>
      <c r="N77" s="22" t="s">
        <v>37</v>
      </c>
    </row>
    <row r="78" spans="1:14">
      <c r="A78" s="32">
        <v>43347</v>
      </c>
      <c r="B78" s="22" t="s">
        <v>30</v>
      </c>
      <c r="C78" s="22" t="s">
        <v>22</v>
      </c>
      <c r="D78" s="33" t="s">
        <v>23</v>
      </c>
      <c r="E78" s="34"/>
      <c r="F78" s="34">
        <v>500</v>
      </c>
      <c r="G78" s="35">
        <f t="shared" si="2"/>
        <v>0.89078447825862328</v>
      </c>
      <c r="H78" s="36">
        <v>561.303</v>
      </c>
      <c r="I78" s="37">
        <f t="shared" si="3"/>
        <v>-728773</v>
      </c>
      <c r="J78" s="22" t="s">
        <v>24</v>
      </c>
      <c r="K78" s="20" t="s">
        <v>25</v>
      </c>
      <c r="L78" s="20" t="s">
        <v>26</v>
      </c>
      <c r="M78" s="20" t="s">
        <v>27</v>
      </c>
      <c r="N78" s="20" t="s">
        <v>28</v>
      </c>
    </row>
    <row r="79" spans="1:14">
      <c r="A79" s="32">
        <v>43347</v>
      </c>
      <c r="B79" s="22" t="s">
        <v>31</v>
      </c>
      <c r="C79" s="22" t="s">
        <v>22</v>
      </c>
      <c r="D79" s="33" t="s">
        <v>23</v>
      </c>
      <c r="E79" s="34"/>
      <c r="F79" s="34">
        <v>500</v>
      </c>
      <c r="G79" s="35">
        <f t="shared" si="2"/>
        <v>0.89078447825862328</v>
      </c>
      <c r="H79" s="36">
        <v>561.303</v>
      </c>
      <c r="I79" s="37">
        <f t="shared" si="3"/>
        <v>-729273</v>
      </c>
      <c r="J79" s="22" t="s">
        <v>24</v>
      </c>
      <c r="K79" s="20" t="s">
        <v>25</v>
      </c>
      <c r="L79" s="20" t="s">
        <v>26</v>
      </c>
      <c r="M79" s="20" t="s">
        <v>27</v>
      </c>
      <c r="N79" s="20" t="s">
        <v>28</v>
      </c>
    </row>
    <row r="80" spans="1:14">
      <c r="A80" s="32">
        <v>43347</v>
      </c>
      <c r="B80" s="22" t="s">
        <v>120</v>
      </c>
      <c r="C80" s="22" t="s">
        <v>22</v>
      </c>
      <c r="D80" s="33" t="s">
        <v>23</v>
      </c>
      <c r="E80" s="34"/>
      <c r="F80" s="34">
        <v>500</v>
      </c>
      <c r="G80" s="35">
        <f t="shared" si="2"/>
        <v>0.89078447825862328</v>
      </c>
      <c r="H80" s="36">
        <v>561.303</v>
      </c>
      <c r="I80" s="37">
        <f t="shared" si="3"/>
        <v>-729773</v>
      </c>
      <c r="J80" s="22" t="s">
        <v>24</v>
      </c>
      <c r="K80" s="20" t="s">
        <v>25</v>
      </c>
      <c r="L80" s="20" t="s">
        <v>26</v>
      </c>
      <c r="M80" s="20" t="s">
        <v>27</v>
      </c>
      <c r="N80" s="20" t="s">
        <v>28</v>
      </c>
    </row>
    <row r="81" spans="1:14">
      <c r="A81" s="32">
        <v>43347</v>
      </c>
      <c r="B81" s="22" t="s">
        <v>64</v>
      </c>
      <c r="C81" s="22" t="s">
        <v>22</v>
      </c>
      <c r="D81" s="33" t="s">
        <v>23</v>
      </c>
      <c r="E81" s="34"/>
      <c r="F81" s="34">
        <v>500</v>
      </c>
      <c r="G81" s="35">
        <f t="shared" si="2"/>
        <v>0.89078447825862328</v>
      </c>
      <c r="H81" s="36">
        <v>561.303</v>
      </c>
      <c r="I81" s="37">
        <f t="shared" si="3"/>
        <v>-730273</v>
      </c>
      <c r="J81" s="22" t="s">
        <v>24</v>
      </c>
      <c r="K81" s="20" t="s">
        <v>25</v>
      </c>
      <c r="L81" s="20" t="s">
        <v>26</v>
      </c>
      <c r="M81" s="20" t="s">
        <v>27</v>
      </c>
      <c r="N81" s="20" t="s">
        <v>28</v>
      </c>
    </row>
    <row r="82" spans="1:14">
      <c r="A82" s="32">
        <v>43347</v>
      </c>
      <c r="B82" s="22" t="s">
        <v>70</v>
      </c>
      <c r="C82" s="33" t="s">
        <v>71</v>
      </c>
      <c r="D82" s="33" t="s">
        <v>72</v>
      </c>
      <c r="E82" s="34"/>
      <c r="F82" s="34">
        <v>1400</v>
      </c>
      <c r="G82" s="35">
        <f t="shared" si="2"/>
        <v>2.494196539124145</v>
      </c>
      <c r="H82" s="36">
        <v>561.303</v>
      </c>
      <c r="I82" s="37">
        <f t="shared" si="3"/>
        <v>-731673</v>
      </c>
      <c r="J82" s="20" t="s">
        <v>68</v>
      </c>
      <c r="K82" s="22" t="s">
        <v>121</v>
      </c>
      <c r="L82" s="20" t="s">
        <v>26</v>
      </c>
      <c r="M82" s="20" t="s">
        <v>27</v>
      </c>
      <c r="N82" s="22" t="s">
        <v>37</v>
      </c>
    </row>
    <row r="83" spans="1:14">
      <c r="A83" s="32">
        <v>43347</v>
      </c>
      <c r="B83" s="22" t="s">
        <v>122</v>
      </c>
      <c r="C83" s="33" t="s">
        <v>123</v>
      </c>
      <c r="D83" s="33" t="s">
        <v>72</v>
      </c>
      <c r="E83" s="34"/>
      <c r="F83" s="34">
        <v>100000</v>
      </c>
      <c r="G83" s="35">
        <f t="shared" si="2"/>
        <v>178.15689565172465</v>
      </c>
      <c r="H83" s="36">
        <v>561.303</v>
      </c>
      <c r="I83" s="37">
        <f t="shared" si="3"/>
        <v>-831673</v>
      </c>
      <c r="J83" s="20" t="s">
        <v>68</v>
      </c>
      <c r="K83" s="22">
        <v>46</v>
      </c>
      <c r="L83" s="20" t="s">
        <v>26</v>
      </c>
      <c r="M83" s="20" t="s">
        <v>27</v>
      </c>
      <c r="N83" s="22" t="s">
        <v>37</v>
      </c>
    </row>
    <row r="84" spans="1:14">
      <c r="A84" s="32">
        <v>43347</v>
      </c>
      <c r="B84" s="22" t="s">
        <v>124</v>
      </c>
      <c r="C84" s="33" t="s">
        <v>123</v>
      </c>
      <c r="D84" s="33" t="s">
        <v>72</v>
      </c>
      <c r="E84" s="34"/>
      <c r="F84" s="34">
        <v>100000</v>
      </c>
      <c r="G84" s="35">
        <f t="shared" si="2"/>
        <v>178.15689565172465</v>
      </c>
      <c r="H84" s="36">
        <v>561.303</v>
      </c>
      <c r="I84" s="37">
        <f t="shared" si="3"/>
        <v>-931673</v>
      </c>
      <c r="J84" s="20" t="s">
        <v>68</v>
      </c>
      <c r="K84" s="22">
        <v>47</v>
      </c>
      <c r="L84" s="20" t="s">
        <v>26</v>
      </c>
      <c r="M84" s="20" t="s">
        <v>27</v>
      </c>
      <c r="N84" s="22" t="s">
        <v>37</v>
      </c>
    </row>
    <row r="85" spans="1:14">
      <c r="A85" s="32">
        <v>43347</v>
      </c>
      <c r="B85" s="20" t="s">
        <v>125</v>
      </c>
      <c r="C85" s="22" t="s">
        <v>22</v>
      </c>
      <c r="D85" s="33" t="s">
        <v>116</v>
      </c>
      <c r="E85" s="34"/>
      <c r="F85" s="34">
        <v>1000</v>
      </c>
      <c r="G85" s="35">
        <f t="shared" si="2"/>
        <v>1.7815689565172466</v>
      </c>
      <c r="H85" s="36">
        <v>561.303</v>
      </c>
      <c r="I85" s="37">
        <f t="shared" si="3"/>
        <v>-932673</v>
      </c>
      <c r="J85" s="20" t="s">
        <v>126</v>
      </c>
      <c r="K85" s="20" t="s">
        <v>25</v>
      </c>
      <c r="L85" s="20" t="s">
        <v>26</v>
      </c>
      <c r="M85" s="20" t="s">
        <v>27</v>
      </c>
      <c r="N85" s="22" t="s">
        <v>28</v>
      </c>
    </row>
    <row r="86" spans="1:14">
      <c r="A86" s="32">
        <v>43347</v>
      </c>
      <c r="B86" s="20" t="s">
        <v>127</v>
      </c>
      <c r="C86" s="22" t="s">
        <v>22</v>
      </c>
      <c r="D86" s="33" t="s">
        <v>116</v>
      </c>
      <c r="E86" s="34"/>
      <c r="F86" s="34">
        <v>1000</v>
      </c>
      <c r="G86" s="35">
        <f t="shared" si="2"/>
        <v>1.7815689565172466</v>
      </c>
      <c r="H86" s="36">
        <v>561.303</v>
      </c>
      <c r="I86" s="37">
        <f t="shared" si="3"/>
        <v>-933673</v>
      </c>
      <c r="J86" s="20" t="s">
        <v>126</v>
      </c>
      <c r="K86" s="20" t="s">
        <v>25</v>
      </c>
      <c r="L86" s="20" t="s">
        <v>26</v>
      </c>
      <c r="M86" s="20" t="s">
        <v>27</v>
      </c>
      <c r="N86" s="22" t="s">
        <v>28</v>
      </c>
    </row>
    <row r="87" spans="1:14">
      <c r="A87" s="32">
        <v>43347</v>
      </c>
      <c r="B87" s="20" t="s">
        <v>128</v>
      </c>
      <c r="C87" s="22" t="s">
        <v>22</v>
      </c>
      <c r="D87" s="33" t="s">
        <v>116</v>
      </c>
      <c r="E87" s="34"/>
      <c r="F87" s="34">
        <v>1000</v>
      </c>
      <c r="G87" s="35">
        <f t="shared" si="2"/>
        <v>1.7815689565172466</v>
      </c>
      <c r="H87" s="36">
        <v>561.303</v>
      </c>
      <c r="I87" s="37">
        <f t="shared" si="3"/>
        <v>-934673</v>
      </c>
      <c r="J87" s="20" t="s">
        <v>126</v>
      </c>
      <c r="K87" s="20" t="s">
        <v>25</v>
      </c>
      <c r="L87" s="20" t="s">
        <v>26</v>
      </c>
      <c r="M87" s="20" t="s">
        <v>27</v>
      </c>
      <c r="N87" s="22" t="s">
        <v>28</v>
      </c>
    </row>
    <row r="88" spans="1:14">
      <c r="A88" s="32">
        <v>43347</v>
      </c>
      <c r="B88" s="20" t="s">
        <v>129</v>
      </c>
      <c r="C88" s="22" t="s">
        <v>22</v>
      </c>
      <c r="D88" s="33" t="s">
        <v>116</v>
      </c>
      <c r="E88" s="34"/>
      <c r="F88" s="34">
        <v>1000</v>
      </c>
      <c r="G88" s="35">
        <f t="shared" si="2"/>
        <v>1.7815689565172466</v>
      </c>
      <c r="H88" s="36">
        <v>561.303</v>
      </c>
      <c r="I88" s="37">
        <f t="shared" si="3"/>
        <v>-935673</v>
      </c>
      <c r="J88" s="20" t="s">
        <v>126</v>
      </c>
      <c r="K88" s="20" t="s">
        <v>25</v>
      </c>
      <c r="L88" s="20" t="s">
        <v>26</v>
      </c>
      <c r="M88" s="20" t="s">
        <v>27</v>
      </c>
      <c r="N88" s="22" t="s">
        <v>28</v>
      </c>
    </row>
    <row r="89" spans="1:14">
      <c r="A89" s="32">
        <v>43347</v>
      </c>
      <c r="B89" s="20" t="s">
        <v>130</v>
      </c>
      <c r="C89" s="22" t="s">
        <v>22</v>
      </c>
      <c r="D89" s="33" t="s">
        <v>116</v>
      </c>
      <c r="E89" s="34"/>
      <c r="F89" s="34">
        <v>1000</v>
      </c>
      <c r="G89" s="35">
        <f t="shared" si="2"/>
        <v>1.7815689565172466</v>
      </c>
      <c r="H89" s="36">
        <v>561.303</v>
      </c>
      <c r="I89" s="37">
        <f t="shared" si="3"/>
        <v>-936673</v>
      </c>
      <c r="J89" s="20" t="s">
        <v>126</v>
      </c>
      <c r="K89" s="20" t="s">
        <v>25</v>
      </c>
      <c r="L89" s="20" t="s">
        <v>26</v>
      </c>
      <c r="M89" s="20" t="s">
        <v>27</v>
      </c>
      <c r="N89" s="22" t="s">
        <v>28</v>
      </c>
    </row>
    <row r="90" spans="1:14">
      <c r="A90" s="32">
        <v>43347</v>
      </c>
      <c r="B90" s="20" t="s">
        <v>131</v>
      </c>
      <c r="C90" s="22" t="s">
        <v>22</v>
      </c>
      <c r="D90" s="33" t="s">
        <v>116</v>
      </c>
      <c r="E90" s="34"/>
      <c r="F90" s="34">
        <v>1000</v>
      </c>
      <c r="G90" s="35">
        <f t="shared" si="2"/>
        <v>1.7815689565172466</v>
      </c>
      <c r="H90" s="36">
        <v>561.303</v>
      </c>
      <c r="I90" s="37">
        <f t="shared" si="3"/>
        <v>-937673</v>
      </c>
      <c r="J90" s="20" t="s">
        <v>126</v>
      </c>
      <c r="K90" s="20" t="s">
        <v>25</v>
      </c>
      <c r="L90" s="20" t="s">
        <v>26</v>
      </c>
      <c r="M90" s="20" t="s">
        <v>27</v>
      </c>
      <c r="N90" s="22" t="s">
        <v>28</v>
      </c>
    </row>
    <row r="91" spans="1:14">
      <c r="A91" s="32">
        <v>43347</v>
      </c>
      <c r="B91" s="20" t="s">
        <v>132</v>
      </c>
      <c r="C91" s="22" t="s">
        <v>22</v>
      </c>
      <c r="D91" s="33" t="s">
        <v>116</v>
      </c>
      <c r="E91" s="34"/>
      <c r="F91" s="34">
        <v>1000</v>
      </c>
      <c r="G91" s="35">
        <f t="shared" si="2"/>
        <v>1.7815689565172466</v>
      </c>
      <c r="H91" s="36">
        <v>561.303</v>
      </c>
      <c r="I91" s="37">
        <f t="shared" si="3"/>
        <v>-938673</v>
      </c>
      <c r="J91" s="20" t="s">
        <v>126</v>
      </c>
      <c r="K91" s="20" t="s">
        <v>25</v>
      </c>
      <c r="L91" s="20" t="s">
        <v>26</v>
      </c>
      <c r="M91" s="20" t="s">
        <v>27</v>
      </c>
      <c r="N91" s="22" t="s">
        <v>28</v>
      </c>
    </row>
    <row r="92" spans="1:14">
      <c r="A92" s="32">
        <v>43347</v>
      </c>
      <c r="B92" s="20" t="s">
        <v>133</v>
      </c>
      <c r="C92" s="22" t="s">
        <v>22</v>
      </c>
      <c r="D92" s="33" t="s">
        <v>116</v>
      </c>
      <c r="E92" s="34"/>
      <c r="F92" s="34">
        <v>1000</v>
      </c>
      <c r="G92" s="35">
        <f t="shared" si="2"/>
        <v>1.7815689565172466</v>
      </c>
      <c r="H92" s="36">
        <v>561.303</v>
      </c>
      <c r="I92" s="37">
        <f t="shared" si="3"/>
        <v>-939673</v>
      </c>
      <c r="J92" s="20" t="s">
        <v>126</v>
      </c>
      <c r="K92" s="20" t="s">
        <v>25</v>
      </c>
      <c r="L92" s="20" t="s">
        <v>26</v>
      </c>
      <c r="M92" s="20" t="s">
        <v>27</v>
      </c>
      <c r="N92" s="22" t="s">
        <v>28</v>
      </c>
    </row>
    <row r="93" spans="1:14">
      <c r="A93" s="32">
        <v>43347</v>
      </c>
      <c r="B93" s="20" t="s">
        <v>134</v>
      </c>
      <c r="C93" s="22" t="s">
        <v>22</v>
      </c>
      <c r="D93" s="33" t="s">
        <v>116</v>
      </c>
      <c r="E93" s="34"/>
      <c r="F93" s="34">
        <v>1000</v>
      </c>
      <c r="G93" s="35">
        <f t="shared" si="2"/>
        <v>1.7815689565172466</v>
      </c>
      <c r="H93" s="36">
        <v>561.303</v>
      </c>
      <c r="I93" s="37">
        <f t="shared" si="3"/>
        <v>-940673</v>
      </c>
      <c r="J93" s="20" t="s">
        <v>126</v>
      </c>
      <c r="K93" s="20" t="s">
        <v>25</v>
      </c>
      <c r="L93" s="20" t="s">
        <v>26</v>
      </c>
      <c r="M93" s="20" t="s">
        <v>27</v>
      </c>
      <c r="N93" s="22" t="s">
        <v>28</v>
      </c>
    </row>
    <row r="94" spans="1:14">
      <c r="A94" s="32">
        <v>43347</v>
      </c>
      <c r="B94" s="20" t="s">
        <v>135</v>
      </c>
      <c r="C94" s="22" t="s">
        <v>22</v>
      </c>
      <c r="D94" s="20" t="s">
        <v>40</v>
      </c>
      <c r="E94" s="38"/>
      <c r="F94" s="34">
        <v>2500</v>
      </c>
      <c r="G94" s="35">
        <f t="shared" si="2"/>
        <v>4.4539223912931165</v>
      </c>
      <c r="H94" s="36">
        <v>561.303</v>
      </c>
      <c r="I94" s="37">
        <f t="shared" si="3"/>
        <v>-943173</v>
      </c>
      <c r="J94" s="20" t="s">
        <v>41</v>
      </c>
      <c r="K94" s="33" t="s">
        <v>25</v>
      </c>
      <c r="L94" s="20" t="s">
        <v>42</v>
      </c>
      <c r="M94" s="20" t="s">
        <v>27</v>
      </c>
      <c r="N94" s="22" t="s">
        <v>28</v>
      </c>
    </row>
    <row r="95" spans="1:14">
      <c r="A95" s="32">
        <v>43347</v>
      </c>
      <c r="B95" s="20" t="s">
        <v>136</v>
      </c>
      <c r="C95" s="33" t="s">
        <v>50</v>
      </c>
      <c r="D95" s="20" t="s">
        <v>40</v>
      </c>
      <c r="E95" s="38"/>
      <c r="F95" s="34">
        <v>2000</v>
      </c>
      <c r="G95" s="35">
        <f t="shared" si="2"/>
        <v>3.5631379130344931</v>
      </c>
      <c r="H95" s="36">
        <v>561.303</v>
      </c>
      <c r="I95" s="37">
        <f t="shared" si="3"/>
        <v>-945173</v>
      </c>
      <c r="J95" s="20" t="s">
        <v>41</v>
      </c>
      <c r="K95" s="33" t="s">
        <v>25</v>
      </c>
      <c r="L95" s="20" t="s">
        <v>42</v>
      </c>
      <c r="M95" s="20" t="s">
        <v>27</v>
      </c>
      <c r="N95" s="22" t="s">
        <v>28</v>
      </c>
    </row>
    <row r="96" spans="1:14">
      <c r="A96" s="32">
        <v>43347</v>
      </c>
      <c r="B96" s="20" t="s">
        <v>137</v>
      </c>
      <c r="C96" s="22" t="s">
        <v>22</v>
      </c>
      <c r="D96" s="20" t="s">
        <v>40</v>
      </c>
      <c r="E96" s="38"/>
      <c r="F96" s="34">
        <v>2000</v>
      </c>
      <c r="G96" s="35">
        <f t="shared" si="2"/>
        <v>3.5631379130344931</v>
      </c>
      <c r="H96" s="36">
        <v>561.303</v>
      </c>
      <c r="I96" s="37">
        <f t="shared" si="3"/>
        <v>-947173</v>
      </c>
      <c r="J96" s="20" t="s">
        <v>41</v>
      </c>
      <c r="K96" s="33" t="s">
        <v>25</v>
      </c>
      <c r="L96" s="20" t="s">
        <v>42</v>
      </c>
      <c r="M96" s="20" t="s">
        <v>27</v>
      </c>
      <c r="N96" s="22" t="s">
        <v>28</v>
      </c>
    </row>
    <row r="97" spans="1:14">
      <c r="A97" s="32">
        <v>43347</v>
      </c>
      <c r="B97" s="20" t="s">
        <v>138</v>
      </c>
      <c r="C97" s="22" t="s">
        <v>22</v>
      </c>
      <c r="D97" s="20" t="s">
        <v>40</v>
      </c>
      <c r="E97" s="38"/>
      <c r="F97" s="34">
        <v>2000</v>
      </c>
      <c r="G97" s="35">
        <f t="shared" si="2"/>
        <v>3.5631379130344931</v>
      </c>
      <c r="H97" s="36">
        <v>561.303</v>
      </c>
      <c r="I97" s="37">
        <f t="shared" si="3"/>
        <v>-949173</v>
      </c>
      <c r="J97" s="20" t="s">
        <v>41</v>
      </c>
      <c r="K97" s="33" t="s">
        <v>25</v>
      </c>
      <c r="L97" s="20" t="s">
        <v>42</v>
      </c>
      <c r="M97" s="20" t="s">
        <v>27</v>
      </c>
      <c r="N97" s="22" t="s">
        <v>28</v>
      </c>
    </row>
    <row r="98" spans="1:14">
      <c r="A98" s="32">
        <v>43347</v>
      </c>
      <c r="B98" s="20" t="s">
        <v>139</v>
      </c>
      <c r="C98" s="22" t="s">
        <v>22</v>
      </c>
      <c r="D98" s="20" t="s">
        <v>40</v>
      </c>
      <c r="E98" s="38"/>
      <c r="F98" s="34">
        <v>2000</v>
      </c>
      <c r="G98" s="35">
        <f t="shared" si="2"/>
        <v>3.5631379130344931</v>
      </c>
      <c r="H98" s="36">
        <v>561.303</v>
      </c>
      <c r="I98" s="37">
        <f t="shared" si="3"/>
        <v>-951173</v>
      </c>
      <c r="J98" s="20" t="s">
        <v>41</v>
      </c>
      <c r="K98" s="33" t="s">
        <v>25</v>
      </c>
      <c r="L98" s="20" t="s">
        <v>42</v>
      </c>
      <c r="M98" s="20" t="s">
        <v>27</v>
      </c>
      <c r="N98" s="22" t="s">
        <v>28</v>
      </c>
    </row>
    <row r="99" spans="1:14">
      <c r="A99" s="32">
        <v>43347</v>
      </c>
      <c r="B99" s="20" t="s">
        <v>140</v>
      </c>
      <c r="C99" s="22" t="s">
        <v>22</v>
      </c>
      <c r="D99" s="20" t="s">
        <v>40</v>
      </c>
      <c r="E99" s="38"/>
      <c r="F99" s="34">
        <v>2000</v>
      </c>
      <c r="G99" s="35">
        <f t="shared" si="2"/>
        <v>3.5631379130344931</v>
      </c>
      <c r="H99" s="36">
        <v>561.303</v>
      </c>
      <c r="I99" s="37">
        <f t="shared" si="3"/>
        <v>-953173</v>
      </c>
      <c r="J99" s="20" t="s">
        <v>41</v>
      </c>
      <c r="K99" s="33" t="s">
        <v>25</v>
      </c>
      <c r="L99" s="20" t="s">
        <v>42</v>
      </c>
      <c r="M99" s="20" t="s">
        <v>27</v>
      </c>
      <c r="N99" s="22" t="s">
        <v>28</v>
      </c>
    </row>
    <row r="100" spans="1:14">
      <c r="A100" s="32">
        <v>43347</v>
      </c>
      <c r="B100" s="20" t="s">
        <v>141</v>
      </c>
      <c r="C100" s="22" t="s">
        <v>22</v>
      </c>
      <c r="D100" s="20" t="s">
        <v>40</v>
      </c>
      <c r="E100" s="38"/>
      <c r="F100" s="34">
        <v>500</v>
      </c>
      <c r="G100" s="35">
        <f t="shared" si="2"/>
        <v>0.89078447825862328</v>
      </c>
      <c r="H100" s="36">
        <v>561.303</v>
      </c>
      <c r="I100" s="37">
        <f t="shared" si="3"/>
        <v>-953673</v>
      </c>
      <c r="J100" s="20" t="s">
        <v>41</v>
      </c>
      <c r="K100" s="33" t="s">
        <v>25</v>
      </c>
      <c r="L100" s="20" t="s">
        <v>42</v>
      </c>
      <c r="M100" s="20" t="s">
        <v>27</v>
      </c>
      <c r="N100" s="22" t="s">
        <v>28</v>
      </c>
    </row>
    <row r="101" spans="1:14">
      <c r="A101" s="32">
        <v>43347</v>
      </c>
      <c r="B101" s="20" t="s">
        <v>142</v>
      </c>
      <c r="C101" s="33" t="s">
        <v>143</v>
      </c>
      <c r="D101" s="20" t="s">
        <v>40</v>
      </c>
      <c r="E101" s="38"/>
      <c r="F101" s="34">
        <v>50000</v>
      </c>
      <c r="G101" s="35">
        <f t="shared" si="2"/>
        <v>89.078447825862327</v>
      </c>
      <c r="H101" s="36">
        <v>561.303</v>
      </c>
      <c r="I101" s="37">
        <f t="shared" si="3"/>
        <v>-1003673</v>
      </c>
      <c r="J101" s="20" t="s">
        <v>41</v>
      </c>
      <c r="K101" s="33" t="s">
        <v>25</v>
      </c>
      <c r="L101" s="20" t="s">
        <v>42</v>
      </c>
      <c r="M101" s="20" t="s">
        <v>27</v>
      </c>
      <c r="N101" s="22" t="s">
        <v>28</v>
      </c>
    </row>
    <row r="102" spans="1:14">
      <c r="A102" s="32">
        <v>43347</v>
      </c>
      <c r="B102" s="39" t="s">
        <v>82</v>
      </c>
      <c r="C102" s="22" t="s">
        <v>22</v>
      </c>
      <c r="D102" s="33" t="s">
        <v>23</v>
      </c>
      <c r="E102" s="20"/>
      <c r="F102" s="40">
        <v>1000</v>
      </c>
      <c r="G102" s="35">
        <f t="shared" si="2"/>
        <v>1.7815689565172466</v>
      </c>
      <c r="H102" s="36">
        <v>561.303</v>
      </c>
      <c r="I102" s="37">
        <f t="shared" si="3"/>
        <v>-1004673</v>
      </c>
      <c r="J102" s="22" t="s">
        <v>83</v>
      </c>
      <c r="K102" s="39" t="s">
        <v>25</v>
      </c>
      <c r="L102" s="20" t="s">
        <v>26</v>
      </c>
      <c r="M102" s="20" t="s">
        <v>27</v>
      </c>
      <c r="N102" s="22" t="s">
        <v>28</v>
      </c>
    </row>
    <row r="103" spans="1:14">
      <c r="A103" s="32">
        <v>43347</v>
      </c>
      <c r="B103" s="39" t="s">
        <v>84</v>
      </c>
      <c r="C103" s="22" t="s">
        <v>22</v>
      </c>
      <c r="D103" s="33" t="s">
        <v>23</v>
      </c>
      <c r="E103" s="20"/>
      <c r="F103" s="40">
        <v>1000</v>
      </c>
      <c r="G103" s="35">
        <f t="shared" si="2"/>
        <v>1.7815689565172466</v>
      </c>
      <c r="H103" s="36">
        <v>561.303</v>
      </c>
      <c r="I103" s="37">
        <f t="shared" si="3"/>
        <v>-1005673</v>
      </c>
      <c r="J103" s="22" t="s">
        <v>83</v>
      </c>
      <c r="K103" s="39" t="s">
        <v>25</v>
      </c>
      <c r="L103" s="20" t="s">
        <v>26</v>
      </c>
      <c r="M103" s="20" t="s">
        <v>27</v>
      </c>
      <c r="N103" s="22" t="s">
        <v>28</v>
      </c>
    </row>
    <row r="104" spans="1:14">
      <c r="A104" s="32">
        <v>43347</v>
      </c>
      <c r="B104" s="22" t="s">
        <v>85</v>
      </c>
      <c r="C104" s="22" t="s">
        <v>22</v>
      </c>
      <c r="D104" s="33" t="s">
        <v>23</v>
      </c>
      <c r="E104" s="34"/>
      <c r="F104" s="34">
        <v>1000</v>
      </c>
      <c r="G104" s="35">
        <f t="shared" si="2"/>
        <v>1.7815689565172466</v>
      </c>
      <c r="H104" s="36">
        <v>561.303</v>
      </c>
      <c r="I104" s="37">
        <f t="shared" si="3"/>
        <v>-1006673</v>
      </c>
      <c r="J104" s="22" t="s">
        <v>86</v>
      </c>
      <c r="K104" s="22" t="s">
        <v>25</v>
      </c>
      <c r="L104" s="20" t="s">
        <v>26</v>
      </c>
      <c r="M104" s="20" t="s">
        <v>27</v>
      </c>
      <c r="N104" s="22" t="s">
        <v>28</v>
      </c>
    </row>
    <row r="105" spans="1:14">
      <c r="A105" s="32">
        <v>43347</v>
      </c>
      <c r="B105" s="22" t="s">
        <v>87</v>
      </c>
      <c r="C105" s="22" t="s">
        <v>22</v>
      </c>
      <c r="D105" s="33" t="s">
        <v>23</v>
      </c>
      <c r="E105" s="34"/>
      <c r="F105" s="34">
        <v>1000</v>
      </c>
      <c r="G105" s="35">
        <f t="shared" si="2"/>
        <v>1.7815689565172466</v>
      </c>
      <c r="H105" s="36">
        <v>561.303</v>
      </c>
      <c r="I105" s="37">
        <f t="shared" si="3"/>
        <v>-1007673</v>
      </c>
      <c r="J105" s="22" t="s">
        <v>86</v>
      </c>
      <c r="K105" s="22" t="s">
        <v>25</v>
      </c>
      <c r="L105" s="20" t="s">
        <v>26</v>
      </c>
      <c r="M105" s="20" t="s">
        <v>27</v>
      </c>
      <c r="N105" s="22" t="s">
        <v>28</v>
      </c>
    </row>
    <row r="106" spans="1:14">
      <c r="A106" s="32">
        <v>43347</v>
      </c>
      <c r="B106" s="39" t="s">
        <v>144</v>
      </c>
      <c r="C106" s="22" t="s">
        <v>22</v>
      </c>
      <c r="D106" s="33" t="s">
        <v>23</v>
      </c>
      <c r="E106" s="20"/>
      <c r="F106" s="34">
        <v>700</v>
      </c>
      <c r="G106" s="35">
        <f t="shared" si="2"/>
        <v>1.2470982695620725</v>
      </c>
      <c r="H106" s="36">
        <v>561.303</v>
      </c>
      <c r="I106" s="37">
        <f t="shared" si="3"/>
        <v>-1008373</v>
      </c>
      <c r="J106" s="22" t="s">
        <v>88</v>
      </c>
      <c r="K106" s="39" t="s">
        <v>25</v>
      </c>
      <c r="L106" s="20" t="s">
        <v>26</v>
      </c>
      <c r="M106" s="20" t="s">
        <v>27</v>
      </c>
      <c r="N106" s="22" t="s">
        <v>28</v>
      </c>
    </row>
    <row r="107" spans="1:14">
      <c r="A107" s="32">
        <v>43347</v>
      </c>
      <c r="B107" s="39" t="s">
        <v>145</v>
      </c>
      <c r="C107" s="33" t="s">
        <v>146</v>
      </c>
      <c r="D107" s="33" t="s">
        <v>72</v>
      </c>
      <c r="E107" s="20"/>
      <c r="F107" s="34">
        <v>3700</v>
      </c>
      <c r="G107" s="35">
        <f t="shared" si="2"/>
        <v>6.5918051391138119</v>
      </c>
      <c r="H107" s="36">
        <v>561.303</v>
      </c>
      <c r="I107" s="37">
        <f t="shared" si="3"/>
        <v>-1012073</v>
      </c>
      <c r="J107" s="22" t="s">
        <v>88</v>
      </c>
      <c r="K107" s="39" t="s">
        <v>36</v>
      </c>
      <c r="L107" s="20" t="s">
        <v>26</v>
      </c>
      <c r="M107" s="20" t="s">
        <v>27</v>
      </c>
      <c r="N107" s="22" t="s">
        <v>37</v>
      </c>
    </row>
    <row r="108" spans="1:14">
      <c r="A108" s="32">
        <v>43347</v>
      </c>
      <c r="B108" s="39" t="s">
        <v>147</v>
      </c>
      <c r="C108" s="22" t="s">
        <v>22</v>
      </c>
      <c r="D108" s="33" t="s">
        <v>23</v>
      </c>
      <c r="E108" s="20"/>
      <c r="F108" s="34">
        <v>700</v>
      </c>
      <c r="G108" s="35">
        <f t="shared" si="2"/>
        <v>1.2470982695620725</v>
      </c>
      <c r="H108" s="36">
        <v>561.303</v>
      </c>
      <c r="I108" s="37">
        <f t="shared" si="3"/>
        <v>-1012773</v>
      </c>
      <c r="J108" s="22" t="s">
        <v>88</v>
      </c>
      <c r="K108" s="39" t="s">
        <v>25</v>
      </c>
      <c r="L108" s="20" t="s">
        <v>26</v>
      </c>
      <c r="M108" s="20" t="s">
        <v>27</v>
      </c>
      <c r="N108" s="22" t="s">
        <v>28</v>
      </c>
    </row>
    <row r="109" spans="1:14">
      <c r="A109" s="32">
        <v>43347</v>
      </c>
      <c r="B109" s="39" t="s">
        <v>148</v>
      </c>
      <c r="C109" s="33" t="s">
        <v>146</v>
      </c>
      <c r="D109" s="33" t="s">
        <v>72</v>
      </c>
      <c r="E109" s="20"/>
      <c r="F109" s="34">
        <v>8000</v>
      </c>
      <c r="G109" s="35">
        <f t="shared" si="2"/>
        <v>14.252551652137972</v>
      </c>
      <c r="H109" s="36">
        <v>561.303</v>
      </c>
      <c r="I109" s="37">
        <f t="shared" si="3"/>
        <v>-1020773</v>
      </c>
      <c r="J109" s="22" t="s">
        <v>88</v>
      </c>
      <c r="K109" s="39" t="s">
        <v>36</v>
      </c>
      <c r="L109" s="20" t="s">
        <v>26</v>
      </c>
      <c r="M109" s="20" t="s">
        <v>27</v>
      </c>
      <c r="N109" s="22" t="s">
        <v>37</v>
      </c>
    </row>
    <row r="110" spans="1:14">
      <c r="A110" s="32">
        <v>43347</v>
      </c>
      <c r="B110" s="39" t="s">
        <v>149</v>
      </c>
      <c r="C110" s="22" t="s">
        <v>22</v>
      </c>
      <c r="D110" s="33" t="s">
        <v>23</v>
      </c>
      <c r="E110" s="20"/>
      <c r="F110" s="34">
        <v>700</v>
      </c>
      <c r="G110" s="35">
        <f t="shared" si="2"/>
        <v>1.2470982695620725</v>
      </c>
      <c r="H110" s="36">
        <v>561.303</v>
      </c>
      <c r="I110" s="37">
        <f t="shared" si="3"/>
        <v>-1021473</v>
      </c>
      <c r="J110" s="22" t="s">
        <v>88</v>
      </c>
      <c r="K110" s="39" t="s">
        <v>25</v>
      </c>
      <c r="L110" s="20" t="s">
        <v>26</v>
      </c>
      <c r="M110" s="20" t="s">
        <v>27</v>
      </c>
      <c r="N110" s="22" t="s">
        <v>28</v>
      </c>
    </row>
    <row r="111" spans="1:14">
      <c r="A111" s="32">
        <v>43347</v>
      </c>
      <c r="B111" s="39" t="s">
        <v>150</v>
      </c>
      <c r="C111" s="22" t="s">
        <v>22</v>
      </c>
      <c r="D111" s="33" t="s">
        <v>23</v>
      </c>
      <c r="E111" s="20"/>
      <c r="F111" s="34">
        <v>700</v>
      </c>
      <c r="G111" s="35">
        <f t="shared" si="2"/>
        <v>1.2470982695620725</v>
      </c>
      <c r="H111" s="36">
        <v>561.303</v>
      </c>
      <c r="I111" s="37">
        <f t="shared" si="3"/>
        <v>-1022173</v>
      </c>
      <c r="J111" s="22" t="s">
        <v>88</v>
      </c>
      <c r="K111" s="39" t="s">
        <v>25</v>
      </c>
      <c r="L111" s="20" t="s">
        <v>26</v>
      </c>
      <c r="M111" s="20" t="s">
        <v>27</v>
      </c>
      <c r="N111" s="22" t="s">
        <v>28</v>
      </c>
    </row>
    <row r="112" spans="1:14">
      <c r="A112" s="32">
        <v>43347</v>
      </c>
      <c r="B112" s="39" t="s">
        <v>151</v>
      </c>
      <c r="C112" s="22" t="s">
        <v>22</v>
      </c>
      <c r="D112" s="33" t="s">
        <v>23</v>
      </c>
      <c r="E112" s="20"/>
      <c r="F112" s="34">
        <v>700</v>
      </c>
      <c r="G112" s="35">
        <f t="shared" si="2"/>
        <v>1.2470982695620725</v>
      </c>
      <c r="H112" s="36">
        <v>561.303</v>
      </c>
      <c r="I112" s="37">
        <f t="shared" si="3"/>
        <v>-1022873</v>
      </c>
      <c r="J112" s="22" t="s">
        <v>88</v>
      </c>
      <c r="K112" s="39" t="s">
        <v>25</v>
      </c>
      <c r="L112" s="20" t="s">
        <v>26</v>
      </c>
      <c r="M112" s="20" t="s">
        <v>27</v>
      </c>
      <c r="N112" s="22" t="s">
        <v>28</v>
      </c>
    </row>
    <row r="113" spans="1:14">
      <c r="A113" s="32">
        <v>43347</v>
      </c>
      <c r="B113" s="39" t="s">
        <v>152</v>
      </c>
      <c r="C113" s="22" t="s">
        <v>22</v>
      </c>
      <c r="D113" s="20" t="s">
        <v>40</v>
      </c>
      <c r="E113" s="39"/>
      <c r="F113" s="40">
        <v>2500</v>
      </c>
      <c r="G113" s="35">
        <f t="shared" si="2"/>
        <v>4.4539223912931165</v>
      </c>
      <c r="H113" s="36">
        <v>561.303</v>
      </c>
      <c r="I113" s="37">
        <f t="shared" si="3"/>
        <v>-1025373</v>
      </c>
      <c r="J113" s="39" t="s">
        <v>45</v>
      </c>
      <c r="K113" s="39" t="s">
        <v>25</v>
      </c>
      <c r="L113" s="20" t="s">
        <v>42</v>
      </c>
      <c r="M113" s="20" t="s">
        <v>27</v>
      </c>
      <c r="N113" s="22" t="s">
        <v>28</v>
      </c>
    </row>
    <row r="114" spans="1:14">
      <c r="A114" s="32">
        <v>43347</v>
      </c>
      <c r="B114" s="39" t="s">
        <v>153</v>
      </c>
      <c r="C114" s="43" t="s">
        <v>154</v>
      </c>
      <c r="D114" s="20" t="s">
        <v>40</v>
      </c>
      <c r="E114" s="39"/>
      <c r="F114" s="40">
        <v>4500</v>
      </c>
      <c r="G114" s="35">
        <f t="shared" si="2"/>
        <v>8.0170603043276092</v>
      </c>
      <c r="H114" s="36">
        <v>561.303</v>
      </c>
      <c r="I114" s="37">
        <f t="shared" si="3"/>
        <v>-1029873</v>
      </c>
      <c r="J114" s="39" t="s">
        <v>45</v>
      </c>
      <c r="K114" s="39" t="s">
        <v>25</v>
      </c>
      <c r="L114" s="20" t="s">
        <v>42</v>
      </c>
      <c r="M114" s="20" t="s">
        <v>27</v>
      </c>
      <c r="N114" s="22" t="s">
        <v>28</v>
      </c>
    </row>
    <row r="115" spans="1:14">
      <c r="A115" s="32">
        <v>43347</v>
      </c>
      <c r="B115" s="39" t="s">
        <v>155</v>
      </c>
      <c r="C115" s="22" t="s">
        <v>22</v>
      </c>
      <c r="D115" s="20" t="s">
        <v>40</v>
      </c>
      <c r="E115" s="39"/>
      <c r="F115" s="40">
        <v>4000</v>
      </c>
      <c r="G115" s="35">
        <f t="shared" si="2"/>
        <v>7.1262758260689862</v>
      </c>
      <c r="H115" s="36">
        <v>561.303</v>
      </c>
      <c r="I115" s="37">
        <f t="shared" si="3"/>
        <v>-1033873</v>
      </c>
      <c r="J115" s="39" t="s">
        <v>45</v>
      </c>
      <c r="K115" s="39" t="s">
        <v>25</v>
      </c>
      <c r="L115" s="20" t="s">
        <v>42</v>
      </c>
      <c r="M115" s="20" t="s">
        <v>27</v>
      </c>
      <c r="N115" s="22" t="s">
        <v>28</v>
      </c>
    </row>
    <row r="116" spans="1:14">
      <c r="A116" s="32">
        <v>43347</v>
      </c>
      <c r="B116" s="39" t="s">
        <v>156</v>
      </c>
      <c r="C116" s="22" t="s">
        <v>22</v>
      </c>
      <c r="D116" s="20" t="s">
        <v>40</v>
      </c>
      <c r="E116" s="39"/>
      <c r="F116" s="40">
        <v>12000</v>
      </c>
      <c r="G116" s="35">
        <f t="shared" si="2"/>
        <v>21.378827478206958</v>
      </c>
      <c r="H116" s="36">
        <v>561.303</v>
      </c>
      <c r="I116" s="37">
        <f t="shared" si="3"/>
        <v>-1045873</v>
      </c>
      <c r="J116" s="39" t="s">
        <v>45</v>
      </c>
      <c r="K116" s="39" t="s">
        <v>36</v>
      </c>
      <c r="L116" s="20" t="s">
        <v>42</v>
      </c>
      <c r="M116" s="20" t="s">
        <v>27</v>
      </c>
      <c r="N116" s="39" t="s">
        <v>157</v>
      </c>
    </row>
    <row r="117" spans="1:14">
      <c r="A117" s="32">
        <v>43347</v>
      </c>
      <c r="B117" s="39" t="s">
        <v>158</v>
      </c>
      <c r="C117" s="22" t="s">
        <v>22</v>
      </c>
      <c r="D117" s="20" t="s">
        <v>40</v>
      </c>
      <c r="E117" s="39"/>
      <c r="F117" s="40">
        <v>1000</v>
      </c>
      <c r="G117" s="35">
        <f t="shared" si="2"/>
        <v>1.7815689565172466</v>
      </c>
      <c r="H117" s="36">
        <v>561.303</v>
      </c>
      <c r="I117" s="37">
        <f t="shared" si="3"/>
        <v>-1046873</v>
      </c>
      <c r="J117" s="39" t="s">
        <v>45</v>
      </c>
      <c r="K117" s="39" t="s">
        <v>25</v>
      </c>
      <c r="L117" s="20" t="s">
        <v>42</v>
      </c>
      <c r="M117" s="20" t="s">
        <v>27</v>
      </c>
      <c r="N117" s="22" t="s">
        <v>28</v>
      </c>
    </row>
    <row r="118" spans="1:14">
      <c r="A118" s="32">
        <v>43347</v>
      </c>
      <c r="B118" s="39" t="s">
        <v>159</v>
      </c>
      <c r="C118" s="43" t="s">
        <v>154</v>
      </c>
      <c r="D118" s="20" t="s">
        <v>40</v>
      </c>
      <c r="E118" s="39"/>
      <c r="F118" s="40">
        <v>3000</v>
      </c>
      <c r="G118" s="35">
        <f t="shared" si="2"/>
        <v>5.3447068695517395</v>
      </c>
      <c r="H118" s="36">
        <v>561.303</v>
      </c>
      <c r="I118" s="37">
        <f t="shared" si="3"/>
        <v>-1049873</v>
      </c>
      <c r="J118" s="39" t="s">
        <v>45</v>
      </c>
      <c r="K118" s="39" t="s">
        <v>25</v>
      </c>
      <c r="L118" s="20" t="s">
        <v>42</v>
      </c>
      <c r="M118" s="20" t="s">
        <v>27</v>
      </c>
      <c r="N118" s="22" t="s">
        <v>28</v>
      </c>
    </row>
    <row r="119" spans="1:14">
      <c r="A119" s="32">
        <v>43347</v>
      </c>
      <c r="B119" s="39" t="s">
        <v>160</v>
      </c>
      <c r="C119" s="22" t="s">
        <v>22</v>
      </c>
      <c r="D119" s="20" t="s">
        <v>40</v>
      </c>
      <c r="E119" s="39"/>
      <c r="F119" s="40">
        <v>1000</v>
      </c>
      <c r="G119" s="35">
        <f t="shared" si="2"/>
        <v>1.7815689565172466</v>
      </c>
      <c r="H119" s="36">
        <v>561.303</v>
      </c>
      <c r="I119" s="37">
        <f t="shared" si="3"/>
        <v>-1050873</v>
      </c>
      <c r="J119" s="39" t="s">
        <v>45</v>
      </c>
      <c r="K119" s="39" t="s">
        <v>25</v>
      </c>
      <c r="L119" s="20" t="s">
        <v>42</v>
      </c>
      <c r="M119" s="20" t="s">
        <v>27</v>
      </c>
      <c r="N119" s="22" t="s">
        <v>28</v>
      </c>
    </row>
    <row r="120" spans="1:14">
      <c r="A120" s="32">
        <v>43347</v>
      </c>
      <c r="B120" s="39" t="s">
        <v>161</v>
      </c>
      <c r="C120" s="22" t="s">
        <v>22</v>
      </c>
      <c r="D120" s="20" t="s">
        <v>40</v>
      </c>
      <c r="E120" s="39"/>
      <c r="F120" s="40">
        <v>1000</v>
      </c>
      <c r="G120" s="35">
        <f t="shared" si="2"/>
        <v>1.7815689565172466</v>
      </c>
      <c r="H120" s="36">
        <v>561.303</v>
      </c>
      <c r="I120" s="37">
        <f t="shared" si="3"/>
        <v>-1051873</v>
      </c>
      <c r="J120" s="39" t="s">
        <v>45</v>
      </c>
      <c r="K120" s="39" t="s">
        <v>25</v>
      </c>
      <c r="L120" s="20" t="s">
        <v>42</v>
      </c>
      <c r="M120" s="20" t="s">
        <v>27</v>
      </c>
      <c r="N120" s="22" t="s">
        <v>28</v>
      </c>
    </row>
    <row r="121" spans="1:14">
      <c r="A121" s="32">
        <v>43347</v>
      </c>
      <c r="B121" s="39" t="s">
        <v>159</v>
      </c>
      <c r="C121" s="43" t="s">
        <v>154</v>
      </c>
      <c r="D121" s="20" t="s">
        <v>40</v>
      </c>
      <c r="E121" s="39"/>
      <c r="F121" s="40">
        <v>2500</v>
      </c>
      <c r="G121" s="35">
        <f t="shared" si="2"/>
        <v>4.4539223912931165</v>
      </c>
      <c r="H121" s="36">
        <v>561.303</v>
      </c>
      <c r="I121" s="37">
        <f t="shared" si="3"/>
        <v>-1054373</v>
      </c>
      <c r="J121" s="39" t="s">
        <v>45</v>
      </c>
      <c r="K121" s="39" t="s">
        <v>25</v>
      </c>
      <c r="L121" s="20" t="s">
        <v>42</v>
      </c>
      <c r="M121" s="20" t="s">
        <v>27</v>
      </c>
      <c r="N121" s="22" t="s">
        <v>28</v>
      </c>
    </row>
    <row r="122" spans="1:14">
      <c r="A122" s="32">
        <v>43347</v>
      </c>
      <c r="B122" s="39" t="s">
        <v>162</v>
      </c>
      <c r="C122" s="22" t="s">
        <v>22</v>
      </c>
      <c r="D122" s="20" t="s">
        <v>40</v>
      </c>
      <c r="E122" s="39"/>
      <c r="F122" s="40">
        <v>1000</v>
      </c>
      <c r="G122" s="35">
        <f t="shared" si="2"/>
        <v>1.7815689565172466</v>
      </c>
      <c r="H122" s="36">
        <v>561.303</v>
      </c>
      <c r="I122" s="37">
        <f t="shared" si="3"/>
        <v>-1055373</v>
      </c>
      <c r="J122" s="39" t="s">
        <v>45</v>
      </c>
      <c r="K122" s="39" t="s">
        <v>25</v>
      </c>
      <c r="L122" s="20" t="s">
        <v>42</v>
      </c>
      <c r="M122" s="20" t="s">
        <v>27</v>
      </c>
      <c r="N122" s="22" t="s">
        <v>28</v>
      </c>
    </row>
    <row r="123" spans="1:14">
      <c r="A123" s="32">
        <v>43348</v>
      </c>
      <c r="B123" s="20" t="s">
        <v>163</v>
      </c>
      <c r="C123" s="22" t="s">
        <v>22</v>
      </c>
      <c r="D123" s="20" t="s">
        <v>40</v>
      </c>
      <c r="E123" s="38"/>
      <c r="F123" s="34">
        <v>12000</v>
      </c>
      <c r="G123" s="35">
        <f t="shared" si="2"/>
        <v>21.378827478206958</v>
      </c>
      <c r="H123" s="36">
        <v>561.303</v>
      </c>
      <c r="I123" s="37">
        <f t="shared" si="3"/>
        <v>-1067373</v>
      </c>
      <c r="J123" s="20" t="s">
        <v>41</v>
      </c>
      <c r="K123" s="33" t="s">
        <v>164</v>
      </c>
      <c r="L123" s="20" t="s">
        <v>42</v>
      </c>
      <c r="M123" s="20" t="s">
        <v>27</v>
      </c>
      <c r="N123" s="22" t="s">
        <v>37</v>
      </c>
    </row>
    <row r="124" spans="1:14">
      <c r="A124" s="32">
        <v>43348</v>
      </c>
      <c r="B124" s="22" t="s">
        <v>165</v>
      </c>
      <c r="C124" s="22" t="s">
        <v>22</v>
      </c>
      <c r="D124" s="33" t="s">
        <v>23</v>
      </c>
      <c r="E124" s="34"/>
      <c r="F124" s="34">
        <v>500</v>
      </c>
      <c r="G124" s="35">
        <f t="shared" si="2"/>
        <v>0.89078447825862328</v>
      </c>
      <c r="H124" s="36">
        <v>561.303</v>
      </c>
      <c r="I124" s="37">
        <f t="shared" si="3"/>
        <v>-1067873</v>
      </c>
      <c r="J124" s="22" t="s">
        <v>24</v>
      </c>
      <c r="K124" s="20" t="s">
        <v>25</v>
      </c>
      <c r="L124" s="20" t="s">
        <v>26</v>
      </c>
      <c r="M124" s="20" t="s">
        <v>27</v>
      </c>
      <c r="N124" s="20" t="s">
        <v>28</v>
      </c>
    </row>
    <row r="125" spans="1:14">
      <c r="A125" s="32">
        <v>43348</v>
      </c>
      <c r="B125" s="22" t="s">
        <v>166</v>
      </c>
      <c r="C125" s="22" t="s">
        <v>22</v>
      </c>
      <c r="D125" s="33" t="s">
        <v>23</v>
      </c>
      <c r="E125" s="34"/>
      <c r="F125" s="34">
        <v>500</v>
      </c>
      <c r="G125" s="35">
        <f t="shared" si="2"/>
        <v>0.89078447825862328</v>
      </c>
      <c r="H125" s="36">
        <v>561.303</v>
      </c>
      <c r="I125" s="37">
        <f t="shared" si="3"/>
        <v>-1068373</v>
      </c>
      <c r="J125" s="22" t="s">
        <v>24</v>
      </c>
      <c r="K125" s="20" t="s">
        <v>25</v>
      </c>
      <c r="L125" s="20" t="s">
        <v>26</v>
      </c>
      <c r="M125" s="20" t="s">
        <v>27</v>
      </c>
      <c r="N125" s="20" t="s">
        <v>28</v>
      </c>
    </row>
    <row r="126" spans="1:14">
      <c r="A126" s="32">
        <v>43348</v>
      </c>
      <c r="B126" s="22" t="s">
        <v>167</v>
      </c>
      <c r="C126" s="22" t="s">
        <v>22</v>
      </c>
      <c r="D126" s="33" t="s">
        <v>23</v>
      </c>
      <c r="E126" s="34"/>
      <c r="F126" s="34">
        <v>500</v>
      </c>
      <c r="G126" s="35">
        <f t="shared" si="2"/>
        <v>0.89078447825862328</v>
      </c>
      <c r="H126" s="36">
        <v>561.303</v>
      </c>
      <c r="I126" s="37">
        <f t="shared" si="3"/>
        <v>-1068873</v>
      </c>
      <c r="J126" s="22" t="s">
        <v>24</v>
      </c>
      <c r="K126" s="20" t="s">
        <v>25</v>
      </c>
      <c r="L126" s="20" t="s">
        <v>26</v>
      </c>
      <c r="M126" s="20" t="s">
        <v>27</v>
      </c>
      <c r="N126" s="20" t="s">
        <v>28</v>
      </c>
    </row>
    <row r="127" spans="1:14">
      <c r="A127" s="32">
        <v>43348</v>
      </c>
      <c r="B127" s="22" t="s">
        <v>168</v>
      </c>
      <c r="C127" s="22" t="s">
        <v>22</v>
      </c>
      <c r="D127" s="33" t="s">
        <v>23</v>
      </c>
      <c r="E127" s="34"/>
      <c r="F127" s="34">
        <v>500</v>
      </c>
      <c r="G127" s="35">
        <f t="shared" si="2"/>
        <v>0.89078447825862328</v>
      </c>
      <c r="H127" s="36">
        <v>561.303</v>
      </c>
      <c r="I127" s="37">
        <f t="shared" si="3"/>
        <v>-1069373</v>
      </c>
      <c r="J127" s="22" t="s">
        <v>24</v>
      </c>
      <c r="K127" s="20" t="s">
        <v>25</v>
      </c>
      <c r="L127" s="20" t="s">
        <v>26</v>
      </c>
      <c r="M127" s="20" t="s">
        <v>27</v>
      </c>
      <c r="N127" s="20" t="s">
        <v>28</v>
      </c>
    </row>
    <row r="128" spans="1:14">
      <c r="A128" s="32">
        <v>43348</v>
      </c>
      <c r="B128" s="22" t="s">
        <v>169</v>
      </c>
      <c r="C128" s="22" t="s">
        <v>22</v>
      </c>
      <c r="D128" s="33" t="s">
        <v>23</v>
      </c>
      <c r="E128" s="34"/>
      <c r="F128" s="34">
        <v>500</v>
      </c>
      <c r="G128" s="35">
        <f t="shared" si="2"/>
        <v>0.89078447825862328</v>
      </c>
      <c r="H128" s="36">
        <v>561.303</v>
      </c>
      <c r="I128" s="37">
        <f t="shared" si="3"/>
        <v>-1069873</v>
      </c>
      <c r="J128" s="22" t="s">
        <v>24</v>
      </c>
      <c r="K128" s="20" t="s">
        <v>25</v>
      </c>
      <c r="L128" s="20" t="s">
        <v>26</v>
      </c>
      <c r="M128" s="20" t="s">
        <v>27</v>
      </c>
      <c r="N128" s="20" t="s">
        <v>28</v>
      </c>
    </row>
    <row r="129" spans="1:14">
      <c r="A129" s="32">
        <v>43348</v>
      </c>
      <c r="B129" s="22" t="s">
        <v>170</v>
      </c>
      <c r="C129" s="22" t="s">
        <v>22</v>
      </c>
      <c r="D129" s="33" t="s">
        <v>23</v>
      </c>
      <c r="E129" s="34"/>
      <c r="F129" s="34">
        <v>15000</v>
      </c>
      <c r="G129" s="35">
        <f t="shared" si="2"/>
        <v>26.723534347758697</v>
      </c>
      <c r="H129" s="36">
        <v>561.303</v>
      </c>
      <c r="I129" s="37">
        <f t="shared" si="3"/>
        <v>-1084873</v>
      </c>
      <c r="J129" s="22" t="s">
        <v>24</v>
      </c>
      <c r="K129" s="20" t="s">
        <v>36</v>
      </c>
      <c r="L129" s="20" t="s">
        <v>26</v>
      </c>
      <c r="M129" s="20" t="s">
        <v>27</v>
      </c>
      <c r="N129" s="20" t="s">
        <v>37</v>
      </c>
    </row>
    <row r="130" spans="1:14">
      <c r="A130" s="32">
        <v>43348</v>
      </c>
      <c r="B130" s="22" t="s">
        <v>171</v>
      </c>
      <c r="C130" s="22" t="s">
        <v>22</v>
      </c>
      <c r="D130" s="33" t="s">
        <v>23</v>
      </c>
      <c r="E130" s="34"/>
      <c r="F130" s="34">
        <v>500</v>
      </c>
      <c r="G130" s="35">
        <f t="shared" si="2"/>
        <v>0.89078447825862328</v>
      </c>
      <c r="H130" s="36">
        <v>561.303</v>
      </c>
      <c r="I130" s="37">
        <f t="shared" si="3"/>
        <v>-1085373</v>
      </c>
      <c r="J130" s="22" t="s">
        <v>24</v>
      </c>
      <c r="K130" s="20" t="s">
        <v>25</v>
      </c>
      <c r="L130" s="20" t="s">
        <v>26</v>
      </c>
      <c r="M130" s="20" t="s">
        <v>27</v>
      </c>
      <c r="N130" s="20" t="s">
        <v>28</v>
      </c>
    </row>
    <row r="131" spans="1:14">
      <c r="A131" s="32">
        <v>43348</v>
      </c>
      <c r="B131" s="22" t="s">
        <v>30</v>
      </c>
      <c r="C131" s="22" t="s">
        <v>22</v>
      </c>
      <c r="D131" s="33" t="s">
        <v>23</v>
      </c>
      <c r="E131" s="34"/>
      <c r="F131" s="34">
        <v>500</v>
      </c>
      <c r="G131" s="35">
        <f t="shared" si="2"/>
        <v>0.89078447825862328</v>
      </c>
      <c r="H131" s="36">
        <v>561.303</v>
      </c>
      <c r="I131" s="37">
        <f t="shared" si="3"/>
        <v>-1085873</v>
      </c>
      <c r="J131" s="22" t="s">
        <v>24</v>
      </c>
      <c r="K131" s="20" t="s">
        <v>25</v>
      </c>
      <c r="L131" s="20" t="s">
        <v>26</v>
      </c>
      <c r="M131" s="20" t="s">
        <v>27</v>
      </c>
      <c r="N131" s="20" t="s">
        <v>28</v>
      </c>
    </row>
    <row r="132" spans="1:14">
      <c r="A132" s="32">
        <v>43348</v>
      </c>
      <c r="B132" s="22" t="s">
        <v>31</v>
      </c>
      <c r="C132" s="22" t="s">
        <v>22</v>
      </c>
      <c r="D132" s="33" t="s">
        <v>23</v>
      </c>
      <c r="E132" s="34"/>
      <c r="F132" s="34">
        <v>500</v>
      </c>
      <c r="G132" s="35">
        <f t="shared" si="2"/>
        <v>0.89078447825862328</v>
      </c>
      <c r="H132" s="36">
        <v>561.303</v>
      </c>
      <c r="I132" s="37">
        <f t="shared" si="3"/>
        <v>-1086373</v>
      </c>
      <c r="J132" s="22" t="s">
        <v>24</v>
      </c>
      <c r="K132" s="20" t="s">
        <v>25</v>
      </c>
      <c r="L132" s="20" t="s">
        <v>26</v>
      </c>
      <c r="M132" s="20" t="s">
        <v>27</v>
      </c>
      <c r="N132" s="20" t="s">
        <v>28</v>
      </c>
    </row>
    <row r="133" spans="1:14">
      <c r="A133" s="32">
        <v>43348</v>
      </c>
      <c r="B133" s="22" t="s">
        <v>172</v>
      </c>
      <c r="C133" s="33" t="s">
        <v>71</v>
      </c>
      <c r="D133" s="33" t="s">
        <v>72</v>
      </c>
      <c r="E133" s="34"/>
      <c r="F133" s="34">
        <v>11200</v>
      </c>
      <c r="G133" s="35">
        <f t="shared" si="2"/>
        <v>19.95357231299316</v>
      </c>
      <c r="H133" s="36">
        <v>561.303</v>
      </c>
      <c r="I133" s="37">
        <f t="shared" si="3"/>
        <v>-1097573</v>
      </c>
      <c r="J133" s="20" t="s">
        <v>68</v>
      </c>
      <c r="K133" s="22" t="s">
        <v>173</v>
      </c>
      <c r="L133" s="20" t="s">
        <v>26</v>
      </c>
      <c r="M133" s="20" t="s">
        <v>27</v>
      </c>
      <c r="N133" s="22" t="s">
        <v>37</v>
      </c>
    </row>
    <row r="134" spans="1:14">
      <c r="A134" s="32">
        <v>43348</v>
      </c>
      <c r="B134" s="22" t="s">
        <v>174</v>
      </c>
      <c r="C134" s="20" t="s">
        <v>115</v>
      </c>
      <c r="D134" s="33" t="s">
        <v>23</v>
      </c>
      <c r="E134" s="34"/>
      <c r="F134" s="34">
        <v>15000</v>
      </c>
      <c r="G134" s="35">
        <f t="shared" si="2"/>
        <v>26.723534347758697</v>
      </c>
      <c r="H134" s="36">
        <v>561.303</v>
      </c>
      <c r="I134" s="37">
        <f t="shared" si="3"/>
        <v>-1112573</v>
      </c>
      <c r="J134" s="20" t="s">
        <v>68</v>
      </c>
      <c r="K134" s="22">
        <v>14</v>
      </c>
      <c r="L134" s="20" t="s">
        <v>26</v>
      </c>
      <c r="M134" s="20" t="s">
        <v>27</v>
      </c>
      <c r="N134" s="22" t="s">
        <v>37</v>
      </c>
    </row>
    <row r="135" spans="1:14">
      <c r="A135" s="32">
        <v>43348</v>
      </c>
      <c r="B135" s="22" t="s">
        <v>175</v>
      </c>
      <c r="C135" s="20" t="s">
        <v>115</v>
      </c>
      <c r="D135" s="33" t="s">
        <v>23</v>
      </c>
      <c r="E135" s="34"/>
      <c r="F135" s="34">
        <v>20000</v>
      </c>
      <c r="G135" s="35">
        <f t="shared" si="2"/>
        <v>35.631379130344932</v>
      </c>
      <c r="H135" s="36">
        <v>561.303</v>
      </c>
      <c r="I135" s="37">
        <f t="shared" si="3"/>
        <v>-1132573</v>
      </c>
      <c r="J135" s="20" t="s">
        <v>68</v>
      </c>
      <c r="K135" s="22">
        <v>15</v>
      </c>
      <c r="L135" s="20" t="s">
        <v>26</v>
      </c>
      <c r="M135" s="20" t="s">
        <v>27</v>
      </c>
      <c r="N135" s="22" t="s">
        <v>37</v>
      </c>
    </row>
    <row r="136" spans="1:14">
      <c r="A136" s="32">
        <v>43348</v>
      </c>
      <c r="B136" s="22" t="s">
        <v>176</v>
      </c>
      <c r="C136" s="20" t="s">
        <v>115</v>
      </c>
      <c r="D136" s="33" t="s">
        <v>23</v>
      </c>
      <c r="E136" s="34"/>
      <c r="F136" s="34">
        <v>20000</v>
      </c>
      <c r="G136" s="35">
        <f t="shared" si="2"/>
        <v>35.631379130344932</v>
      </c>
      <c r="H136" s="36">
        <v>561.303</v>
      </c>
      <c r="I136" s="37">
        <f t="shared" si="3"/>
        <v>-1152573</v>
      </c>
      <c r="J136" s="20" t="s">
        <v>68</v>
      </c>
      <c r="K136" s="22">
        <v>17</v>
      </c>
      <c r="L136" s="20" t="s">
        <v>26</v>
      </c>
      <c r="M136" s="20" t="s">
        <v>27</v>
      </c>
      <c r="N136" s="22" t="s">
        <v>37</v>
      </c>
    </row>
    <row r="137" spans="1:14">
      <c r="A137" s="32">
        <v>43348</v>
      </c>
      <c r="B137" s="22" t="s">
        <v>177</v>
      </c>
      <c r="C137" s="20" t="s">
        <v>115</v>
      </c>
      <c r="D137" s="33" t="s">
        <v>116</v>
      </c>
      <c r="E137" s="34"/>
      <c r="F137" s="34">
        <v>5000</v>
      </c>
      <c r="G137" s="35">
        <f t="shared" si="2"/>
        <v>8.907844782586233</v>
      </c>
      <c r="H137" s="36">
        <v>561.303</v>
      </c>
      <c r="I137" s="37">
        <f t="shared" si="3"/>
        <v>-1157573</v>
      </c>
      <c r="J137" s="20" t="s">
        <v>68</v>
      </c>
      <c r="K137" s="22">
        <v>18</v>
      </c>
      <c r="L137" s="20" t="s">
        <v>26</v>
      </c>
      <c r="M137" s="20" t="s">
        <v>27</v>
      </c>
      <c r="N137" s="22" t="s">
        <v>37</v>
      </c>
    </row>
    <row r="138" spans="1:14">
      <c r="A138" s="32">
        <v>43348</v>
      </c>
      <c r="B138" s="22" t="s">
        <v>178</v>
      </c>
      <c r="C138" s="20" t="s">
        <v>115</v>
      </c>
      <c r="D138" s="33" t="s">
        <v>23</v>
      </c>
      <c r="E138" s="34"/>
      <c r="F138" s="34">
        <v>18000</v>
      </c>
      <c r="G138" s="35">
        <f t="shared" si="2"/>
        <v>32.068241217310437</v>
      </c>
      <c r="H138" s="36">
        <v>561.303</v>
      </c>
      <c r="I138" s="37">
        <f t="shared" si="3"/>
        <v>-1175573</v>
      </c>
      <c r="J138" s="20" t="s">
        <v>68</v>
      </c>
      <c r="K138" s="22">
        <v>19</v>
      </c>
      <c r="L138" s="20" t="s">
        <v>26</v>
      </c>
      <c r="M138" s="20" t="s">
        <v>27</v>
      </c>
      <c r="N138" s="22" t="s">
        <v>37</v>
      </c>
    </row>
    <row r="139" spans="1:14">
      <c r="A139" s="32">
        <v>43348</v>
      </c>
      <c r="B139" s="22" t="s">
        <v>179</v>
      </c>
      <c r="C139" s="20" t="s">
        <v>115</v>
      </c>
      <c r="D139" s="33" t="s">
        <v>23</v>
      </c>
      <c r="E139" s="34"/>
      <c r="F139" s="34">
        <v>15000</v>
      </c>
      <c r="G139" s="35">
        <f t="shared" si="2"/>
        <v>26.723534347758697</v>
      </c>
      <c r="H139" s="36">
        <v>561.303</v>
      </c>
      <c r="I139" s="37">
        <f t="shared" si="3"/>
        <v>-1190573</v>
      </c>
      <c r="J139" s="20" t="s">
        <v>68</v>
      </c>
      <c r="K139" s="22">
        <v>20</v>
      </c>
      <c r="L139" s="20" t="s">
        <v>26</v>
      </c>
      <c r="M139" s="20" t="s">
        <v>27</v>
      </c>
      <c r="N139" s="22" t="s">
        <v>37</v>
      </c>
    </row>
    <row r="140" spans="1:14">
      <c r="A140" s="32">
        <v>43348</v>
      </c>
      <c r="B140" s="22" t="s">
        <v>180</v>
      </c>
      <c r="C140" s="20" t="s">
        <v>115</v>
      </c>
      <c r="D140" s="33" t="s">
        <v>23</v>
      </c>
      <c r="E140" s="34"/>
      <c r="F140" s="34">
        <v>10000</v>
      </c>
      <c r="G140" s="35">
        <f t="shared" si="2"/>
        <v>17.815689565172466</v>
      </c>
      <c r="H140" s="36">
        <v>561.303</v>
      </c>
      <c r="I140" s="37">
        <f t="shared" si="3"/>
        <v>-1200573</v>
      </c>
      <c r="J140" s="20" t="s">
        <v>68</v>
      </c>
      <c r="K140" s="22">
        <v>21</v>
      </c>
      <c r="L140" s="20" t="s">
        <v>26</v>
      </c>
      <c r="M140" s="20" t="s">
        <v>27</v>
      </c>
      <c r="N140" s="22" t="s">
        <v>37</v>
      </c>
    </row>
    <row r="141" spans="1:14">
      <c r="A141" s="32">
        <v>43348</v>
      </c>
      <c r="B141" s="22" t="s">
        <v>181</v>
      </c>
      <c r="C141" s="20" t="s">
        <v>115</v>
      </c>
      <c r="D141" s="33" t="s">
        <v>23</v>
      </c>
      <c r="E141" s="34"/>
      <c r="F141" s="34">
        <v>20000</v>
      </c>
      <c r="G141" s="35">
        <f t="shared" ref="G141:G204" si="4">+F141/H141</f>
        <v>35.631379130344932</v>
      </c>
      <c r="H141" s="36">
        <v>561.303</v>
      </c>
      <c r="I141" s="37">
        <f t="shared" ref="I141:I204" si="5">I140+E141-F141</f>
        <v>-1220573</v>
      </c>
      <c r="J141" s="20" t="s">
        <v>68</v>
      </c>
      <c r="K141" s="22">
        <v>22</v>
      </c>
      <c r="L141" s="20" t="s">
        <v>26</v>
      </c>
      <c r="M141" s="20" t="s">
        <v>27</v>
      </c>
      <c r="N141" s="22" t="s">
        <v>37</v>
      </c>
    </row>
    <row r="142" spans="1:14">
      <c r="A142" s="32">
        <v>43348</v>
      </c>
      <c r="B142" s="22" t="s">
        <v>182</v>
      </c>
      <c r="C142" s="20" t="s">
        <v>115</v>
      </c>
      <c r="D142" s="33" t="s">
        <v>23</v>
      </c>
      <c r="E142" s="34"/>
      <c r="F142" s="34">
        <v>20000</v>
      </c>
      <c r="G142" s="35">
        <f t="shared" si="4"/>
        <v>35.631379130344932</v>
      </c>
      <c r="H142" s="36">
        <v>561.303</v>
      </c>
      <c r="I142" s="37">
        <f t="shared" si="5"/>
        <v>-1240573</v>
      </c>
      <c r="J142" s="20" t="s">
        <v>68</v>
      </c>
      <c r="K142" s="22">
        <v>23</v>
      </c>
      <c r="L142" s="20" t="s">
        <v>26</v>
      </c>
      <c r="M142" s="20" t="s">
        <v>27</v>
      </c>
      <c r="N142" s="22" t="s">
        <v>37</v>
      </c>
    </row>
    <row r="143" spans="1:14">
      <c r="A143" s="32">
        <v>43348</v>
      </c>
      <c r="B143" s="22" t="s">
        <v>183</v>
      </c>
      <c r="C143" s="33" t="s">
        <v>112</v>
      </c>
      <c r="D143" s="33" t="s">
        <v>72</v>
      </c>
      <c r="E143" s="34"/>
      <c r="F143" s="34">
        <v>43061</v>
      </c>
      <c r="G143" s="35">
        <f t="shared" si="4"/>
        <v>76.716140836589148</v>
      </c>
      <c r="H143" s="36">
        <v>561.303</v>
      </c>
      <c r="I143" s="37">
        <f t="shared" si="5"/>
        <v>-1283634</v>
      </c>
      <c r="J143" s="20" t="s">
        <v>68</v>
      </c>
      <c r="K143" s="22" t="s">
        <v>36</v>
      </c>
      <c r="L143" s="20" t="s">
        <v>26</v>
      </c>
      <c r="M143" s="20" t="s">
        <v>27</v>
      </c>
      <c r="N143" s="22" t="s">
        <v>37</v>
      </c>
    </row>
    <row r="144" spans="1:14">
      <c r="A144" s="32">
        <v>43348</v>
      </c>
      <c r="B144" s="22" t="s">
        <v>184</v>
      </c>
      <c r="C144" s="20" t="s">
        <v>115</v>
      </c>
      <c r="D144" s="33" t="s">
        <v>67</v>
      </c>
      <c r="E144" s="41"/>
      <c r="F144" s="41">
        <v>10000</v>
      </c>
      <c r="G144" s="35">
        <f t="shared" si="4"/>
        <v>17.815689565172466</v>
      </c>
      <c r="H144" s="36">
        <v>561.303</v>
      </c>
      <c r="I144" s="37">
        <f t="shared" si="5"/>
        <v>-1293634</v>
      </c>
      <c r="J144" s="22" t="s">
        <v>75</v>
      </c>
      <c r="K144" s="20" t="s">
        <v>36</v>
      </c>
      <c r="L144" s="20" t="s">
        <v>26</v>
      </c>
      <c r="M144" s="20" t="s">
        <v>27</v>
      </c>
      <c r="N144" s="22" t="s">
        <v>37</v>
      </c>
    </row>
    <row r="145" spans="1:14">
      <c r="A145" s="32">
        <v>43348</v>
      </c>
      <c r="B145" s="20" t="s">
        <v>185</v>
      </c>
      <c r="C145" s="22" t="s">
        <v>22</v>
      </c>
      <c r="D145" s="20" t="s">
        <v>40</v>
      </c>
      <c r="E145" s="38"/>
      <c r="F145" s="34">
        <v>2000</v>
      </c>
      <c r="G145" s="35">
        <f t="shared" si="4"/>
        <v>3.5631379130344931</v>
      </c>
      <c r="H145" s="36">
        <v>561.303</v>
      </c>
      <c r="I145" s="37">
        <f t="shared" si="5"/>
        <v>-1295634</v>
      </c>
      <c r="J145" s="20" t="s">
        <v>41</v>
      </c>
      <c r="K145" s="33" t="s">
        <v>25</v>
      </c>
      <c r="L145" s="20" t="s">
        <v>42</v>
      </c>
      <c r="M145" s="20" t="s">
        <v>27</v>
      </c>
      <c r="N145" s="22" t="s">
        <v>28</v>
      </c>
    </row>
    <row r="146" spans="1:14">
      <c r="A146" s="32">
        <v>43348</v>
      </c>
      <c r="B146" s="39" t="s">
        <v>82</v>
      </c>
      <c r="C146" s="22" t="s">
        <v>22</v>
      </c>
      <c r="D146" s="33" t="s">
        <v>23</v>
      </c>
      <c r="E146" s="20"/>
      <c r="F146" s="40">
        <v>1000</v>
      </c>
      <c r="G146" s="35">
        <f t="shared" si="4"/>
        <v>1.7815689565172466</v>
      </c>
      <c r="H146" s="36">
        <v>561.303</v>
      </c>
      <c r="I146" s="37">
        <f t="shared" si="5"/>
        <v>-1296634</v>
      </c>
      <c r="J146" s="22" t="s">
        <v>83</v>
      </c>
      <c r="K146" s="39" t="s">
        <v>25</v>
      </c>
      <c r="L146" s="20" t="s">
        <v>26</v>
      </c>
      <c r="M146" s="20" t="s">
        <v>27</v>
      </c>
      <c r="N146" s="22" t="s">
        <v>28</v>
      </c>
    </row>
    <row r="147" spans="1:14">
      <c r="A147" s="32">
        <v>43348</v>
      </c>
      <c r="B147" s="39" t="s">
        <v>84</v>
      </c>
      <c r="C147" s="22" t="s">
        <v>22</v>
      </c>
      <c r="D147" s="33" t="s">
        <v>23</v>
      </c>
      <c r="E147" s="20"/>
      <c r="F147" s="40">
        <v>1000</v>
      </c>
      <c r="G147" s="35">
        <f t="shared" si="4"/>
        <v>1.7815689565172466</v>
      </c>
      <c r="H147" s="36">
        <v>561.303</v>
      </c>
      <c r="I147" s="37">
        <f t="shared" si="5"/>
        <v>-1297634</v>
      </c>
      <c r="J147" s="22" t="s">
        <v>83</v>
      </c>
      <c r="K147" s="39" t="s">
        <v>25</v>
      </c>
      <c r="L147" s="20" t="s">
        <v>26</v>
      </c>
      <c r="M147" s="20" t="s">
        <v>27</v>
      </c>
      <c r="N147" s="22" t="s">
        <v>28</v>
      </c>
    </row>
    <row r="148" spans="1:14">
      <c r="A148" s="32">
        <v>43348</v>
      </c>
      <c r="B148" s="22" t="s">
        <v>85</v>
      </c>
      <c r="C148" s="22" t="s">
        <v>22</v>
      </c>
      <c r="D148" s="33" t="s">
        <v>23</v>
      </c>
      <c r="E148" s="34"/>
      <c r="F148" s="34">
        <v>1000</v>
      </c>
      <c r="G148" s="35">
        <f t="shared" si="4"/>
        <v>1.7815689565172466</v>
      </c>
      <c r="H148" s="36">
        <v>561.303</v>
      </c>
      <c r="I148" s="37">
        <f t="shared" si="5"/>
        <v>-1298634</v>
      </c>
      <c r="J148" s="22" t="s">
        <v>86</v>
      </c>
      <c r="K148" s="22" t="s">
        <v>25</v>
      </c>
      <c r="L148" s="20" t="s">
        <v>26</v>
      </c>
      <c r="M148" s="20" t="s">
        <v>27</v>
      </c>
      <c r="N148" s="22" t="s">
        <v>28</v>
      </c>
    </row>
    <row r="149" spans="1:14">
      <c r="A149" s="32">
        <v>43348</v>
      </c>
      <c r="B149" s="22" t="s">
        <v>87</v>
      </c>
      <c r="C149" s="22" t="s">
        <v>22</v>
      </c>
      <c r="D149" s="33" t="s">
        <v>23</v>
      </c>
      <c r="E149" s="34"/>
      <c r="F149" s="34">
        <v>1000</v>
      </c>
      <c r="G149" s="35">
        <f t="shared" si="4"/>
        <v>1.7815689565172466</v>
      </c>
      <c r="H149" s="36">
        <v>561.303</v>
      </c>
      <c r="I149" s="37">
        <f t="shared" si="5"/>
        <v>-1299634</v>
      </c>
      <c r="J149" s="22" t="s">
        <v>86</v>
      </c>
      <c r="K149" s="22" t="s">
        <v>25</v>
      </c>
      <c r="L149" s="20" t="s">
        <v>26</v>
      </c>
      <c r="M149" s="20" t="s">
        <v>27</v>
      </c>
      <c r="N149" s="22" t="s">
        <v>28</v>
      </c>
    </row>
    <row r="150" spans="1:14">
      <c r="A150" s="32">
        <v>43348</v>
      </c>
      <c r="B150" s="39" t="s">
        <v>186</v>
      </c>
      <c r="C150" s="22" t="s">
        <v>22</v>
      </c>
      <c r="D150" s="33" t="s">
        <v>23</v>
      </c>
      <c r="E150" s="20"/>
      <c r="F150" s="34">
        <v>700</v>
      </c>
      <c r="G150" s="35">
        <f t="shared" si="4"/>
        <v>1.2470982695620725</v>
      </c>
      <c r="H150" s="36">
        <v>561.303</v>
      </c>
      <c r="I150" s="37">
        <f t="shared" si="5"/>
        <v>-1300334</v>
      </c>
      <c r="J150" s="22" t="s">
        <v>88</v>
      </c>
      <c r="K150" s="39" t="s">
        <v>25</v>
      </c>
      <c r="L150" s="20" t="s">
        <v>26</v>
      </c>
      <c r="M150" s="20" t="s">
        <v>27</v>
      </c>
      <c r="N150" s="22" t="s">
        <v>28</v>
      </c>
    </row>
    <row r="151" spans="1:14">
      <c r="A151" s="32">
        <v>43348</v>
      </c>
      <c r="B151" s="39" t="s">
        <v>150</v>
      </c>
      <c r="C151" s="22" t="s">
        <v>22</v>
      </c>
      <c r="D151" s="33" t="s">
        <v>23</v>
      </c>
      <c r="E151" s="20"/>
      <c r="F151" s="34">
        <v>700</v>
      </c>
      <c r="G151" s="35">
        <f t="shared" si="4"/>
        <v>1.2470982695620725</v>
      </c>
      <c r="H151" s="36">
        <v>561.303</v>
      </c>
      <c r="I151" s="37">
        <f t="shared" si="5"/>
        <v>-1301034</v>
      </c>
      <c r="J151" s="22" t="s">
        <v>88</v>
      </c>
      <c r="K151" s="39" t="s">
        <v>25</v>
      </c>
      <c r="L151" s="20" t="s">
        <v>26</v>
      </c>
      <c r="M151" s="20" t="s">
        <v>27</v>
      </c>
      <c r="N151" s="22" t="s">
        <v>28</v>
      </c>
    </row>
    <row r="152" spans="1:14">
      <c r="A152" s="32">
        <v>43348</v>
      </c>
      <c r="B152" s="39" t="s">
        <v>151</v>
      </c>
      <c r="C152" s="22" t="s">
        <v>22</v>
      </c>
      <c r="D152" s="33" t="s">
        <v>23</v>
      </c>
      <c r="E152" s="20"/>
      <c r="F152" s="34">
        <v>700</v>
      </c>
      <c r="G152" s="35">
        <f t="shared" si="4"/>
        <v>1.2470982695620725</v>
      </c>
      <c r="H152" s="36">
        <v>561.303</v>
      </c>
      <c r="I152" s="37">
        <f t="shared" si="5"/>
        <v>-1301734</v>
      </c>
      <c r="J152" s="22" t="s">
        <v>88</v>
      </c>
      <c r="K152" s="39" t="s">
        <v>25</v>
      </c>
      <c r="L152" s="20" t="s">
        <v>26</v>
      </c>
      <c r="M152" s="20" t="s">
        <v>27</v>
      </c>
      <c r="N152" s="22" t="s">
        <v>28</v>
      </c>
    </row>
    <row r="153" spans="1:14">
      <c r="A153" s="32">
        <v>43348</v>
      </c>
      <c r="B153" s="39" t="s">
        <v>187</v>
      </c>
      <c r="C153" s="33" t="s">
        <v>143</v>
      </c>
      <c r="D153" s="20" t="s">
        <v>40</v>
      </c>
      <c r="E153" s="39"/>
      <c r="F153" s="40">
        <v>50000</v>
      </c>
      <c r="G153" s="35">
        <f t="shared" si="4"/>
        <v>89.078447825862327</v>
      </c>
      <c r="H153" s="36">
        <v>561.303</v>
      </c>
      <c r="I153" s="37">
        <f t="shared" si="5"/>
        <v>-1351734</v>
      </c>
      <c r="J153" s="39" t="s">
        <v>45</v>
      </c>
      <c r="K153" s="39" t="s">
        <v>25</v>
      </c>
      <c r="L153" s="20" t="s">
        <v>42</v>
      </c>
      <c r="M153" s="20" t="s">
        <v>27</v>
      </c>
      <c r="N153" s="22" t="s">
        <v>28</v>
      </c>
    </row>
    <row r="154" spans="1:14">
      <c r="A154" s="32">
        <v>43348</v>
      </c>
      <c r="B154" s="22" t="s">
        <v>188</v>
      </c>
      <c r="C154" s="22" t="s">
        <v>22</v>
      </c>
      <c r="D154" s="33" t="s">
        <v>23</v>
      </c>
      <c r="E154" s="42"/>
      <c r="F154" s="42">
        <v>1400</v>
      </c>
      <c r="G154" s="35">
        <f t="shared" si="4"/>
        <v>2.494196539124145</v>
      </c>
      <c r="H154" s="36">
        <v>561.303</v>
      </c>
      <c r="I154" s="37">
        <f t="shared" si="5"/>
        <v>-1353134</v>
      </c>
      <c r="J154" s="22" t="s">
        <v>101</v>
      </c>
      <c r="K154" s="22" t="s">
        <v>102</v>
      </c>
      <c r="L154" s="20" t="s">
        <v>26</v>
      </c>
      <c r="M154" s="20" t="s">
        <v>27</v>
      </c>
      <c r="N154" s="22" t="s">
        <v>28</v>
      </c>
    </row>
    <row r="155" spans="1:14">
      <c r="A155" s="32">
        <v>43348</v>
      </c>
      <c r="B155" s="20" t="s">
        <v>857</v>
      </c>
      <c r="C155" s="33" t="s">
        <v>189</v>
      </c>
      <c r="D155" s="33" t="s">
        <v>23</v>
      </c>
      <c r="E155" s="20"/>
      <c r="F155" s="34">
        <v>375000</v>
      </c>
      <c r="G155" s="35">
        <f t="shared" si="4"/>
        <v>668.08835869396739</v>
      </c>
      <c r="H155" s="36">
        <v>561.303</v>
      </c>
      <c r="I155" s="37">
        <f t="shared" si="5"/>
        <v>-1728134</v>
      </c>
      <c r="J155" s="47" t="s">
        <v>108</v>
      </c>
      <c r="K155" s="20">
        <v>3593838</v>
      </c>
      <c r="L155" s="20" t="s">
        <v>26</v>
      </c>
      <c r="M155" s="20" t="s">
        <v>27</v>
      </c>
      <c r="N155" s="22" t="s">
        <v>37</v>
      </c>
    </row>
    <row r="156" spans="1:14">
      <c r="A156" s="32">
        <v>43348</v>
      </c>
      <c r="B156" s="20" t="s">
        <v>190</v>
      </c>
      <c r="C156" s="33" t="s">
        <v>107</v>
      </c>
      <c r="D156" s="33" t="s">
        <v>72</v>
      </c>
      <c r="E156" s="20"/>
      <c r="F156" s="34">
        <v>3401</v>
      </c>
      <c r="G156" s="35">
        <f t="shared" si="4"/>
        <v>6.0591160211151553</v>
      </c>
      <c r="H156" s="36">
        <v>561.303</v>
      </c>
      <c r="I156" s="37">
        <f t="shared" si="5"/>
        <v>-1731535</v>
      </c>
      <c r="J156" s="47" t="s">
        <v>108</v>
      </c>
      <c r="K156" s="20">
        <v>3593838</v>
      </c>
      <c r="L156" s="20" t="s">
        <v>26</v>
      </c>
      <c r="M156" s="20" t="s">
        <v>27</v>
      </c>
      <c r="N156" s="22" t="s">
        <v>37</v>
      </c>
    </row>
    <row r="157" spans="1:14">
      <c r="A157" s="32">
        <v>43348</v>
      </c>
      <c r="B157" s="20" t="s">
        <v>191</v>
      </c>
      <c r="C157" s="33"/>
      <c r="D157" s="33"/>
      <c r="E157" s="34">
        <v>10908260</v>
      </c>
      <c r="F157" s="98"/>
      <c r="G157" s="35">
        <f t="shared" si="4"/>
        <v>0</v>
      </c>
      <c r="H157" s="36">
        <v>561.303</v>
      </c>
      <c r="I157" s="37">
        <f t="shared" si="5"/>
        <v>9176725</v>
      </c>
      <c r="J157" s="47" t="s">
        <v>108</v>
      </c>
      <c r="K157" s="20" t="s">
        <v>109</v>
      </c>
      <c r="L157" s="20" t="s">
        <v>26</v>
      </c>
      <c r="M157" s="20" t="s">
        <v>27</v>
      </c>
      <c r="N157" s="22" t="s">
        <v>37</v>
      </c>
    </row>
    <row r="158" spans="1:14">
      <c r="A158" s="32">
        <v>43349</v>
      </c>
      <c r="B158" s="22" t="s">
        <v>58</v>
      </c>
      <c r="C158" s="22" t="s">
        <v>22</v>
      </c>
      <c r="D158" s="33" t="s">
        <v>23</v>
      </c>
      <c r="E158" s="34"/>
      <c r="F158" s="34">
        <v>500</v>
      </c>
      <c r="G158" s="35">
        <f t="shared" si="4"/>
        <v>0.89078447825862328</v>
      </c>
      <c r="H158" s="36">
        <v>561.303</v>
      </c>
      <c r="I158" s="37">
        <f t="shared" si="5"/>
        <v>9176225</v>
      </c>
      <c r="J158" s="22" t="s">
        <v>24</v>
      </c>
      <c r="K158" s="20" t="s">
        <v>25</v>
      </c>
      <c r="L158" s="20" t="s">
        <v>26</v>
      </c>
      <c r="M158" s="20" t="s">
        <v>27</v>
      </c>
      <c r="N158" s="20" t="s">
        <v>28</v>
      </c>
    </row>
    <row r="159" spans="1:14">
      <c r="A159" s="32">
        <v>43349</v>
      </c>
      <c r="B159" s="22" t="s">
        <v>192</v>
      </c>
      <c r="C159" s="22" t="s">
        <v>22</v>
      </c>
      <c r="D159" s="33" t="s">
        <v>23</v>
      </c>
      <c r="E159" s="34"/>
      <c r="F159" s="34">
        <v>500</v>
      </c>
      <c r="G159" s="35">
        <f t="shared" si="4"/>
        <v>0.89078447825862328</v>
      </c>
      <c r="H159" s="36">
        <v>561.303</v>
      </c>
      <c r="I159" s="37">
        <f t="shared" si="5"/>
        <v>9175725</v>
      </c>
      <c r="J159" s="22" t="s">
        <v>24</v>
      </c>
      <c r="K159" s="20" t="s">
        <v>25</v>
      </c>
      <c r="L159" s="20" t="s">
        <v>26</v>
      </c>
      <c r="M159" s="20" t="s">
        <v>27</v>
      </c>
      <c r="N159" s="20" t="s">
        <v>28</v>
      </c>
    </row>
    <row r="160" spans="1:14">
      <c r="A160" s="32">
        <v>43349</v>
      </c>
      <c r="B160" s="22" t="s">
        <v>193</v>
      </c>
      <c r="C160" s="22" t="s">
        <v>22</v>
      </c>
      <c r="D160" s="33" t="s">
        <v>23</v>
      </c>
      <c r="E160" s="34"/>
      <c r="F160" s="34">
        <v>500</v>
      </c>
      <c r="G160" s="35">
        <f t="shared" si="4"/>
        <v>0.89078447825862328</v>
      </c>
      <c r="H160" s="36">
        <v>561.303</v>
      </c>
      <c r="I160" s="37">
        <f t="shared" si="5"/>
        <v>9175225</v>
      </c>
      <c r="J160" s="22" t="s">
        <v>24</v>
      </c>
      <c r="K160" s="20" t="s">
        <v>25</v>
      </c>
      <c r="L160" s="20" t="s">
        <v>26</v>
      </c>
      <c r="M160" s="20" t="s">
        <v>27</v>
      </c>
      <c r="N160" s="20" t="s">
        <v>28</v>
      </c>
    </row>
    <row r="161" spans="1:14">
      <c r="A161" s="32">
        <v>43349</v>
      </c>
      <c r="B161" s="22" t="s">
        <v>194</v>
      </c>
      <c r="C161" s="22" t="s">
        <v>22</v>
      </c>
      <c r="D161" s="33" t="s">
        <v>23</v>
      </c>
      <c r="E161" s="34"/>
      <c r="F161" s="34">
        <v>500</v>
      </c>
      <c r="G161" s="35">
        <f t="shared" si="4"/>
        <v>0.89078447825862328</v>
      </c>
      <c r="H161" s="36">
        <v>561.303</v>
      </c>
      <c r="I161" s="37">
        <f t="shared" si="5"/>
        <v>9174725</v>
      </c>
      <c r="J161" s="22" t="s">
        <v>24</v>
      </c>
      <c r="K161" s="20" t="s">
        <v>25</v>
      </c>
      <c r="L161" s="20" t="s">
        <v>26</v>
      </c>
      <c r="M161" s="20" t="s">
        <v>27</v>
      </c>
      <c r="N161" s="20" t="s">
        <v>28</v>
      </c>
    </row>
    <row r="162" spans="1:14">
      <c r="A162" s="32">
        <v>43349</v>
      </c>
      <c r="B162" s="22" t="s">
        <v>120</v>
      </c>
      <c r="C162" s="22" t="s">
        <v>22</v>
      </c>
      <c r="D162" s="33" t="s">
        <v>23</v>
      </c>
      <c r="E162" s="34"/>
      <c r="F162" s="34">
        <v>500</v>
      </c>
      <c r="G162" s="35">
        <f t="shared" si="4"/>
        <v>0.89078447825862328</v>
      </c>
      <c r="H162" s="36">
        <v>561.303</v>
      </c>
      <c r="I162" s="37">
        <f t="shared" si="5"/>
        <v>9174225</v>
      </c>
      <c r="J162" s="22" t="s">
        <v>24</v>
      </c>
      <c r="K162" s="20" t="s">
        <v>25</v>
      </c>
      <c r="L162" s="20" t="s">
        <v>26</v>
      </c>
      <c r="M162" s="20" t="s">
        <v>27</v>
      </c>
      <c r="N162" s="20" t="s">
        <v>28</v>
      </c>
    </row>
    <row r="163" spans="1:14">
      <c r="A163" s="32">
        <v>43349</v>
      </c>
      <c r="B163" s="22" t="s">
        <v>64</v>
      </c>
      <c r="C163" s="22" t="s">
        <v>22</v>
      </c>
      <c r="D163" s="33" t="s">
        <v>23</v>
      </c>
      <c r="E163" s="34"/>
      <c r="F163" s="34">
        <v>500</v>
      </c>
      <c r="G163" s="35">
        <f t="shared" si="4"/>
        <v>0.89078447825862328</v>
      </c>
      <c r="H163" s="36">
        <v>561.303</v>
      </c>
      <c r="I163" s="37">
        <f t="shared" si="5"/>
        <v>9173725</v>
      </c>
      <c r="J163" s="22" t="s">
        <v>24</v>
      </c>
      <c r="K163" s="20" t="s">
        <v>25</v>
      </c>
      <c r="L163" s="20" t="s">
        <v>26</v>
      </c>
      <c r="M163" s="20" t="s">
        <v>27</v>
      </c>
      <c r="N163" s="20" t="s">
        <v>28</v>
      </c>
    </row>
    <row r="164" spans="1:14">
      <c r="A164" s="32">
        <v>43349</v>
      </c>
      <c r="B164" s="22" t="s">
        <v>30</v>
      </c>
      <c r="C164" s="22" t="s">
        <v>22</v>
      </c>
      <c r="D164" s="33" t="s">
        <v>23</v>
      </c>
      <c r="E164" s="34"/>
      <c r="F164" s="34">
        <v>500</v>
      </c>
      <c r="G164" s="35">
        <f t="shared" si="4"/>
        <v>0.89078447825862328</v>
      </c>
      <c r="H164" s="36">
        <v>561.303</v>
      </c>
      <c r="I164" s="37">
        <f t="shared" si="5"/>
        <v>9173225</v>
      </c>
      <c r="J164" s="22" t="s">
        <v>24</v>
      </c>
      <c r="K164" s="20" t="s">
        <v>25</v>
      </c>
      <c r="L164" s="20" t="s">
        <v>26</v>
      </c>
      <c r="M164" s="20" t="s">
        <v>27</v>
      </c>
      <c r="N164" s="20" t="s">
        <v>28</v>
      </c>
    </row>
    <row r="165" spans="1:14">
      <c r="A165" s="32">
        <v>43349</v>
      </c>
      <c r="B165" s="22" t="s">
        <v>70</v>
      </c>
      <c r="C165" s="33" t="s">
        <v>71</v>
      </c>
      <c r="D165" s="33" t="s">
        <v>72</v>
      </c>
      <c r="E165" s="34"/>
      <c r="F165" s="34">
        <v>1400</v>
      </c>
      <c r="G165" s="35">
        <f t="shared" si="4"/>
        <v>2.494196539124145</v>
      </c>
      <c r="H165" s="36">
        <v>561.303</v>
      </c>
      <c r="I165" s="37">
        <f t="shared" si="5"/>
        <v>9171825</v>
      </c>
      <c r="J165" s="20" t="s">
        <v>68</v>
      </c>
      <c r="K165" s="22" t="s">
        <v>195</v>
      </c>
      <c r="L165" s="20" t="s">
        <v>26</v>
      </c>
      <c r="M165" s="20" t="s">
        <v>27</v>
      </c>
      <c r="N165" s="22" t="s">
        <v>37</v>
      </c>
    </row>
    <row r="166" spans="1:14">
      <c r="A166" s="32">
        <v>43349</v>
      </c>
      <c r="B166" s="22" t="s">
        <v>196</v>
      </c>
      <c r="C166" s="20" t="s">
        <v>115</v>
      </c>
      <c r="D166" s="20" t="s">
        <v>40</v>
      </c>
      <c r="E166" s="34"/>
      <c r="F166" s="34">
        <v>7000</v>
      </c>
      <c r="G166" s="35">
        <f t="shared" si="4"/>
        <v>12.470982695620725</v>
      </c>
      <c r="H166" s="36">
        <v>561.303</v>
      </c>
      <c r="I166" s="37">
        <f t="shared" si="5"/>
        <v>9164825</v>
      </c>
      <c r="J166" s="20" t="s">
        <v>68</v>
      </c>
      <c r="K166" s="22">
        <v>26</v>
      </c>
      <c r="L166" s="20" t="s">
        <v>42</v>
      </c>
      <c r="M166" s="20" t="s">
        <v>27</v>
      </c>
      <c r="N166" s="22" t="s">
        <v>37</v>
      </c>
    </row>
    <row r="167" spans="1:14">
      <c r="A167" s="32">
        <v>43349</v>
      </c>
      <c r="B167" s="22" t="s">
        <v>197</v>
      </c>
      <c r="C167" s="20" t="s">
        <v>115</v>
      </c>
      <c r="D167" s="20" t="s">
        <v>40</v>
      </c>
      <c r="E167" s="34"/>
      <c r="F167" s="34">
        <v>10000</v>
      </c>
      <c r="G167" s="35">
        <f t="shared" si="4"/>
        <v>17.815689565172466</v>
      </c>
      <c r="H167" s="36">
        <v>561.303</v>
      </c>
      <c r="I167" s="37">
        <f t="shared" si="5"/>
        <v>9154825</v>
      </c>
      <c r="J167" s="20" t="s">
        <v>68</v>
      </c>
      <c r="K167" s="22">
        <v>27</v>
      </c>
      <c r="L167" s="20" t="s">
        <v>42</v>
      </c>
      <c r="M167" s="20" t="s">
        <v>27</v>
      </c>
      <c r="N167" s="22" t="s">
        <v>37</v>
      </c>
    </row>
    <row r="168" spans="1:14">
      <c r="A168" s="32">
        <v>43349</v>
      </c>
      <c r="B168" s="22" t="s">
        <v>198</v>
      </c>
      <c r="C168" s="33" t="s">
        <v>146</v>
      </c>
      <c r="D168" s="33" t="s">
        <v>72</v>
      </c>
      <c r="E168" s="34"/>
      <c r="F168" s="34">
        <v>10000</v>
      </c>
      <c r="G168" s="35">
        <f t="shared" si="4"/>
        <v>17.815689565172466</v>
      </c>
      <c r="H168" s="36">
        <v>561.303</v>
      </c>
      <c r="I168" s="37">
        <f t="shared" si="5"/>
        <v>9144825</v>
      </c>
      <c r="J168" s="20" t="s">
        <v>68</v>
      </c>
      <c r="K168" s="22">
        <v>8</v>
      </c>
      <c r="L168" s="20" t="s">
        <v>26</v>
      </c>
      <c r="M168" s="20" t="s">
        <v>27</v>
      </c>
      <c r="N168" s="22" t="s">
        <v>37</v>
      </c>
    </row>
    <row r="169" spans="1:14">
      <c r="A169" s="32">
        <v>43349</v>
      </c>
      <c r="B169" s="20" t="s">
        <v>199</v>
      </c>
      <c r="C169" s="22" t="s">
        <v>22</v>
      </c>
      <c r="D169" s="33" t="s">
        <v>23</v>
      </c>
      <c r="E169" s="34"/>
      <c r="F169" s="34">
        <v>1000</v>
      </c>
      <c r="G169" s="35">
        <f t="shared" si="4"/>
        <v>1.7815689565172466</v>
      </c>
      <c r="H169" s="36">
        <v>561.303</v>
      </c>
      <c r="I169" s="37">
        <f t="shared" si="5"/>
        <v>9143825</v>
      </c>
      <c r="J169" s="20" t="s">
        <v>200</v>
      </c>
      <c r="K169" s="20" t="s">
        <v>25</v>
      </c>
      <c r="L169" s="20" t="s">
        <v>26</v>
      </c>
      <c r="M169" s="20" t="s">
        <v>27</v>
      </c>
      <c r="N169" s="20" t="s">
        <v>28</v>
      </c>
    </row>
    <row r="170" spans="1:14">
      <c r="A170" s="32">
        <v>43349</v>
      </c>
      <c r="B170" s="20" t="s">
        <v>201</v>
      </c>
      <c r="C170" s="22" t="s">
        <v>22</v>
      </c>
      <c r="D170" s="33" t="s">
        <v>116</v>
      </c>
      <c r="E170" s="34"/>
      <c r="F170" s="34">
        <v>1000</v>
      </c>
      <c r="G170" s="35">
        <f t="shared" si="4"/>
        <v>1.7815689565172466</v>
      </c>
      <c r="H170" s="36">
        <v>561.303</v>
      </c>
      <c r="I170" s="37">
        <f t="shared" si="5"/>
        <v>9142825</v>
      </c>
      <c r="J170" s="20" t="s">
        <v>126</v>
      </c>
      <c r="K170" s="20" t="s">
        <v>25</v>
      </c>
      <c r="L170" s="20" t="s">
        <v>26</v>
      </c>
      <c r="M170" s="20" t="s">
        <v>27</v>
      </c>
      <c r="N170" s="22" t="s">
        <v>28</v>
      </c>
    </row>
    <row r="171" spans="1:14">
      <c r="A171" s="32">
        <v>43349</v>
      </c>
      <c r="B171" s="20" t="s">
        <v>202</v>
      </c>
      <c r="C171" s="22" t="s">
        <v>22</v>
      </c>
      <c r="D171" s="33" t="s">
        <v>116</v>
      </c>
      <c r="E171" s="34"/>
      <c r="F171" s="34">
        <v>1000</v>
      </c>
      <c r="G171" s="35">
        <f t="shared" si="4"/>
        <v>1.7815689565172466</v>
      </c>
      <c r="H171" s="36">
        <v>561.303</v>
      </c>
      <c r="I171" s="37">
        <f t="shared" si="5"/>
        <v>9141825</v>
      </c>
      <c r="J171" s="20" t="s">
        <v>126</v>
      </c>
      <c r="K171" s="20" t="s">
        <v>25</v>
      </c>
      <c r="L171" s="20" t="s">
        <v>26</v>
      </c>
      <c r="M171" s="20" t="s">
        <v>27</v>
      </c>
      <c r="N171" s="22" t="s">
        <v>28</v>
      </c>
    </row>
    <row r="172" spans="1:14">
      <c r="A172" s="32">
        <v>43349</v>
      </c>
      <c r="B172" s="20" t="s">
        <v>203</v>
      </c>
      <c r="C172" s="22" t="s">
        <v>22</v>
      </c>
      <c r="D172" s="33" t="s">
        <v>116</v>
      </c>
      <c r="E172" s="34"/>
      <c r="F172" s="34">
        <v>1000</v>
      </c>
      <c r="G172" s="35">
        <f t="shared" si="4"/>
        <v>1.7815689565172466</v>
      </c>
      <c r="H172" s="36">
        <v>561.303</v>
      </c>
      <c r="I172" s="37">
        <f t="shared" si="5"/>
        <v>9140825</v>
      </c>
      <c r="J172" s="20" t="s">
        <v>126</v>
      </c>
      <c r="K172" s="20" t="s">
        <v>25</v>
      </c>
      <c r="L172" s="20" t="s">
        <v>26</v>
      </c>
      <c r="M172" s="20" t="s">
        <v>27</v>
      </c>
      <c r="N172" s="22" t="s">
        <v>28</v>
      </c>
    </row>
    <row r="173" spans="1:14">
      <c r="A173" s="32">
        <v>43349</v>
      </c>
      <c r="B173" s="39" t="s">
        <v>82</v>
      </c>
      <c r="C173" s="22" t="s">
        <v>22</v>
      </c>
      <c r="D173" s="33" t="s">
        <v>23</v>
      </c>
      <c r="E173" s="20"/>
      <c r="F173" s="40">
        <v>1000</v>
      </c>
      <c r="G173" s="35">
        <f t="shared" si="4"/>
        <v>1.7815689565172466</v>
      </c>
      <c r="H173" s="36">
        <v>561.303</v>
      </c>
      <c r="I173" s="37">
        <f t="shared" si="5"/>
        <v>9139825</v>
      </c>
      <c r="J173" s="22" t="s">
        <v>83</v>
      </c>
      <c r="K173" s="39" t="s">
        <v>25</v>
      </c>
      <c r="L173" s="20" t="s">
        <v>26</v>
      </c>
      <c r="M173" s="20" t="s">
        <v>27</v>
      </c>
      <c r="N173" s="22" t="s">
        <v>28</v>
      </c>
    </row>
    <row r="174" spans="1:14">
      <c r="A174" s="32">
        <v>43349</v>
      </c>
      <c r="B174" s="39" t="s">
        <v>84</v>
      </c>
      <c r="C174" s="22" t="s">
        <v>22</v>
      </c>
      <c r="D174" s="33" t="s">
        <v>23</v>
      </c>
      <c r="E174" s="20"/>
      <c r="F174" s="40">
        <v>1000</v>
      </c>
      <c r="G174" s="35">
        <f t="shared" si="4"/>
        <v>1.7815689565172466</v>
      </c>
      <c r="H174" s="36">
        <v>561.303</v>
      </c>
      <c r="I174" s="37">
        <f t="shared" si="5"/>
        <v>9138825</v>
      </c>
      <c r="J174" s="22" t="s">
        <v>83</v>
      </c>
      <c r="K174" s="39" t="s">
        <v>25</v>
      </c>
      <c r="L174" s="20" t="s">
        <v>26</v>
      </c>
      <c r="M174" s="20" t="s">
        <v>27</v>
      </c>
      <c r="N174" s="22" t="s">
        <v>28</v>
      </c>
    </row>
    <row r="175" spans="1:14">
      <c r="A175" s="32">
        <v>43349</v>
      </c>
      <c r="B175" s="22" t="s">
        <v>85</v>
      </c>
      <c r="C175" s="22" t="s">
        <v>22</v>
      </c>
      <c r="D175" s="33" t="s">
        <v>23</v>
      </c>
      <c r="E175" s="34"/>
      <c r="F175" s="34">
        <v>1000</v>
      </c>
      <c r="G175" s="35">
        <f t="shared" si="4"/>
        <v>1.7815689565172466</v>
      </c>
      <c r="H175" s="36">
        <v>561.303</v>
      </c>
      <c r="I175" s="37">
        <f t="shared" si="5"/>
        <v>9137825</v>
      </c>
      <c r="J175" s="22" t="s">
        <v>86</v>
      </c>
      <c r="K175" s="22" t="s">
        <v>25</v>
      </c>
      <c r="L175" s="20" t="s">
        <v>26</v>
      </c>
      <c r="M175" s="20" t="s">
        <v>27</v>
      </c>
      <c r="N175" s="22" t="s">
        <v>28</v>
      </c>
    </row>
    <row r="176" spans="1:14">
      <c r="A176" s="32">
        <v>43349</v>
      </c>
      <c r="B176" s="22" t="s">
        <v>87</v>
      </c>
      <c r="C176" s="22" t="s">
        <v>22</v>
      </c>
      <c r="D176" s="33" t="s">
        <v>23</v>
      </c>
      <c r="E176" s="34"/>
      <c r="F176" s="34">
        <v>1000</v>
      </c>
      <c r="G176" s="35">
        <f t="shared" si="4"/>
        <v>1.7815689565172466</v>
      </c>
      <c r="H176" s="36">
        <v>561.303</v>
      </c>
      <c r="I176" s="37">
        <f t="shared" si="5"/>
        <v>9136825</v>
      </c>
      <c r="J176" s="22" t="s">
        <v>86</v>
      </c>
      <c r="K176" s="22" t="s">
        <v>25</v>
      </c>
      <c r="L176" s="20" t="s">
        <v>26</v>
      </c>
      <c r="M176" s="20" t="s">
        <v>27</v>
      </c>
      <c r="N176" s="22" t="s">
        <v>28</v>
      </c>
    </row>
    <row r="177" spans="1:14">
      <c r="A177" s="32">
        <v>43349</v>
      </c>
      <c r="B177" s="39" t="s">
        <v>204</v>
      </c>
      <c r="C177" s="22" t="s">
        <v>22</v>
      </c>
      <c r="D177" s="33" t="s">
        <v>23</v>
      </c>
      <c r="E177" s="20"/>
      <c r="F177" s="34">
        <v>700</v>
      </c>
      <c r="G177" s="35">
        <f t="shared" si="4"/>
        <v>1.2470982695620725</v>
      </c>
      <c r="H177" s="36">
        <v>561.303</v>
      </c>
      <c r="I177" s="37">
        <f t="shared" si="5"/>
        <v>9136125</v>
      </c>
      <c r="J177" s="22" t="s">
        <v>88</v>
      </c>
      <c r="K177" s="39" t="s">
        <v>25</v>
      </c>
      <c r="L177" s="20" t="s">
        <v>26</v>
      </c>
      <c r="M177" s="20" t="s">
        <v>27</v>
      </c>
      <c r="N177" s="22" t="s">
        <v>28</v>
      </c>
    </row>
    <row r="178" spans="1:14">
      <c r="A178" s="32">
        <v>43349</v>
      </c>
      <c r="B178" s="39" t="s">
        <v>205</v>
      </c>
      <c r="C178" s="22" t="s">
        <v>22</v>
      </c>
      <c r="D178" s="33" t="s">
        <v>23</v>
      </c>
      <c r="E178" s="20"/>
      <c r="F178" s="34">
        <v>700</v>
      </c>
      <c r="G178" s="35">
        <f t="shared" si="4"/>
        <v>1.2470982695620725</v>
      </c>
      <c r="H178" s="36">
        <v>561.303</v>
      </c>
      <c r="I178" s="37">
        <f t="shared" si="5"/>
        <v>9135425</v>
      </c>
      <c r="J178" s="22" t="s">
        <v>88</v>
      </c>
      <c r="K178" s="39" t="s">
        <v>25</v>
      </c>
      <c r="L178" s="20" t="s">
        <v>26</v>
      </c>
      <c r="M178" s="20" t="s">
        <v>27</v>
      </c>
      <c r="N178" s="22" t="s">
        <v>28</v>
      </c>
    </row>
    <row r="179" spans="1:14">
      <c r="A179" s="32">
        <v>43349</v>
      </c>
      <c r="B179" s="39" t="s">
        <v>206</v>
      </c>
      <c r="C179" s="22" t="s">
        <v>22</v>
      </c>
      <c r="D179" s="33" t="s">
        <v>23</v>
      </c>
      <c r="E179" s="20"/>
      <c r="F179" s="34">
        <v>700</v>
      </c>
      <c r="G179" s="35">
        <f t="shared" si="4"/>
        <v>1.2470982695620725</v>
      </c>
      <c r="H179" s="36">
        <v>561.303</v>
      </c>
      <c r="I179" s="37">
        <f t="shared" si="5"/>
        <v>9134725</v>
      </c>
      <c r="J179" s="22" t="s">
        <v>88</v>
      </c>
      <c r="K179" s="39" t="s">
        <v>25</v>
      </c>
      <c r="L179" s="20" t="s">
        <v>26</v>
      </c>
      <c r="M179" s="20" t="s">
        <v>27</v>
      </c>
      <c r="N179" s="22" t="s">
        <v>28</v>
      </c>
    </row>
    <row r="180" spans="1:14">
      <c r="A180" s="32">
        <v>43349</v>
      </c>
      <c r="B180" s="39" t="s">
        <v>207</v>
      </c>
      <c r="C180" s="22" t="s">
        <v>22</v>
      </c>
      <c r="D180" s="33" t="s">
        <v>23</v>
      </c>
      <c r="E180" s="20"/>
      <c r="F180" s="34">
        <v>700</v>
      </c>
      <c r="G180" s="35">
        <f t="shared" si="4"/>
        <v>1.2470982695620725</v>
      </c>
      <c r="H180" s="36">
        <v>561.303</v>
      </c>
      <c r="I180" s="37">
        <f t="shared" si="5"/>
        <v>9134025</v>
      </c>
      <c r="J180" s="22" t="s">
        <v>88</v>
      </c>
      <c r="K180" s="39" t="s">
        <v>25</v>
      </c>
      <c r="L180" s="20" t="s">
        <v>26</v>
      </c>
      <c r="M180" s="20" t="s">
        <v>27</v>
      </c>
      <c r="N180" s="22" t="s">
        <v>28</v>
      </c>
    </row>
    <row r="181" spans="1:14">
      <c r="A181" s="32">
        <v>43349</v>
      </c>
      <c r="B181" s="39" t="s">
        <v>208</v>
      </c>
      <c r="C181" s="22" t="s">
        <v>22</v>
      </c>
      <c r="D181" s="33" t="s">
        <v>23</v>
      </c>
      <c r="E181" s="20"/>
      <c r="F181" s="34">
        <v>700</v>
      </c>
      <c r="G181" s="35">
        <f t="shared" si="4"/>
        <v>1.2470982695620725</v>
      </c>
      <c r="H181" s="36">
        <v>561.303</v>
      </c>
      <c r="I181" s="37">
        <f t="shared" si="5"/>
        <v>9133325</v>
      </c>
      <c r="J181" s="22" t="s">
        <v>88</v>
      </c>
      <c r="K181" s="39" t="s">
        <v>25</v>
      </c>
      <c r="L181" s="20" t="s">
        <v>26</v>
      </c>
      <c r="M181" s="20" t="s">
        <v>27</v>
      </c>
      <c r="N181" s="22" t="s">
        <v>28</v>
      </c>
    </row>
    <row r="182" spans="1:14">
      <c r="A182" s="32">
        <v>43349</v>
      </c>
      <c r="B182" s="39" t="s">
        <v>209</v>
      </c>
      <c r="C182" s="22" t="s">
        <v>22</v>
      </c>
      <c r="D182" s="33" t="s">
        <v>23</v>
      </c>
      <c r="E182" s="20"/>
      <c r="F182" s="34">
        <v>700</v>
      </c>
      <c r="G182" s="35">
        <f t="shared" si="4"/>
        <v>1.2470982695620725</v>
      </c>
      <c r="H182" s="36">
        <v>561.303</v>
      </c>
      <c r="I182" s="37">
        <f t="shared" si="5"/>
        <v>9132625</v>
      </c>
      <c r="J182" s="22" t="s">
        <v>88</v>
      </c>
      <c r="K182" s="39" t="s">
        <v>25</v>
      </c>
      <c r="L182" s="20" t="s">
        <v>26</v>
      </c>
      <c r="M182" s="20" t="s">
        <v>27</v>
      </c>
      <c r="N182" s="22" t="s">
        <v>28</v>
      </c>
    </row>
    <row r="183" spans="1:14">
      <c r="A183" s="32">
        <v>43349</v>
      </c>
      <c r="B183" s="39" t="s">
        <v>210</v>
      </c>
      <c r="C183" s="22" t="s">
        <v>22</v>
      </c>
      <c r="D183" s="33" t="s">
        <v>23</v>
      </c>
      <c r="E183" s="20"/>
      <c r="F183" s="34">
        <v>700</v>
      </c>
      <c r="G183" s="35">
        <f t="shared" si="4"/>
        <v>1.2470982695620725</v>
      </c>
      <c r="H183" s="36">
        <v>561.303</v>
      </c>
      <c r="I183" s="37">
        <f t="shared" si="5"/>
        <v>9131925</v>
      </c>
      <c r="J183" s="22" t="s">
        <v>88</v>
      </c>
      <c r="K183" s="39" t="s">
        <v>25</v>
      </c>
      <c r="L183" s="20" t="s">
        <v>26</v>
      </c>
      <c r="M183" s="20" t="s">
        <v>27</v>
      </c>
      <c r="N183" s="22" t="s">
        <v>28</v>
      </c>
    </row>
    <row r="184" spans="1:14">
      <c r="A184" s="32">
        <v>43349</v>
      </c>
      <c r="B184" s="39" t="s">
        <v>211</v>
      </c>
      <c r="C184" s="22" t="s">
        <v>22</v>
      </c>
      <c r="D184" s="33" t="s">
        <v>23</v>
      </c>
      <c r="E184" s="20"/>
      <c r="F184" s="34">
        <v>700</v>
      </c>
      <c r="G184" s="35">
        <f t="shared" si="4"/>
        <v>1.2470982695620725</v>
      </c>
      <c r="H184" s="36">
        <v>561.303</v>
      </c>
      <c r="I184" s="37">
        <f t="shared" si="5"/>
        <v>9131225</v>
      </c>
      <c r="J184" s="22" t="s">
        <v>88</v>
      </c>
      <c r="K184" s="39" t="s">
        <v>25</v>
      </c>
      <c r="L184" s="20" t="s">
        <v>26</v>
      </c>
      <c r="M184" s="20" t="s">
        <v>27</v>
      </c>
      <c r="N184" s="22" t="s">
        <v>28</v>
      </c>
    </row>
    <row r="185" spans="1:14">
      <c r="A185" s="32">
        <v>43349</v>
      </c>
      <c r="B185" s="39" t="s">
        <v>151</v>
      </c>
      <c r="C185" s="22" t="s">
        <v>22</v>
      </c>
      <c r="D185" s="33" t="s">
        <v>23</v>
      </c>
      <c r="E185" s="20"/>
      <c r="F185" s="34">
        <v>700</v>
      </c>
      <c r="G185" s="35">
        <f t="shared" si="4"/>
        <v>1.2470982695620725</v>
      </c>
      <c r="H185" s="36">
        <v>561.303</v>
      </c>
      <c r="I185" s="37">
        <f t="shared" si="5"/>
        <v>9130525</v>
      </c>
      <c r="J185" s="22" t="s">
        <v>88</v>
      </c>
      <c r="K185" s="39" t="s">
        <v>25</v>
      </c>
      <c r="L185" s="20" t="s">
        <v>26</v>
      </c>
      <c r="M185" s="20" t="s">
        <v>27</v>
      </c>
      <c r="N185" s="22" t="s">
        <v>28</v>
      </c>
    </row>
    <row r="186" spans="1:14">
      <c r="A186" s="32">
        <v>43349</v>
      </c>
      <c r="B186" s="22" t="s">
        <v>212</v>
      </c>
      <c r="C186" s="22" t="s">
        <v>22</v>
      </c>
      <c r="D186" s="33" t="s">
        <v>23</v>
      </c>
      <c r="E186" s="42"/>
      <c r="F186" s="42">
        <v>700</v>
      </c>
      <c r="G186" s="35">
        <f t="shared" si="4"/>
        <v>1.2470982695620725</v>
      </c>
      <c r="H186" s="36">
        <v>561.303</v>
      </c>
      <c r="I186" s="37">
        <f t="shared" si="5"/>
        <v>9129825</v>
      </c>
      <c r="J186" s="22" t="s">
        <v>101</v>
      </c>
      <c r="K186" s="22" t="s">
        <v>102</v>
      </c>
      <c r="L186" s="20" t="s">
        <v>26</v>
      </c>
      <c r="M186" s="20" t="s">
        <v>27</v>
      </c>
      <c r="N186" s="22" t="s">
        <v>28</v>
      </c>
    </row>
    <row r="187" spans="1:14">
      <c r="A187" s="32">
        <v>43349</v>
      </c>
      <c r="B187" s="22" t="s">
        <v>213</v>
      </c>
      <c r="C187" s="22" t="s">
        <v>22</v>
      </c>
      <c r="D187" s="33" t="s">
        <v>23</v>
      </c>
      <c r="E187" s="42"/>
      <c r="F187" s="42">
        <v>500</v>
      </c>
      <c r="G187" s="35">
        <f t="shared" si="4"/>
        <v>0.89078447825862328</v>
      </c>
      <c r="H187" s="36">
        <v>561.303</v>
      </c>
      <c r="I187" s="37">
        <f t="shared" si="5"/>
        <v>9129325</v>
      </c>
      <c r="J187" s="22" t="s">
        <v>101</v>
      </c>
      <c r="K187" s="22" t="s">
        <v>102</v>
      </c>
      <c r="L187" s="20" t="s">
        <v>26</v>
      </c>
      <c r="M187" s="20" t="s">
        <v>27</v>
      </c>
      <c r="N187" s="22" t="s">
        <v>28</v>
      </c>
    </row>
    <row r="188" spans="1:14">
      <c r="A188" s="32">
        <v>43349</v>
      </c>
      <c r="B188" s="22" t="s">
        <v>214</v>
      </c>
      <c r="C188" s="22" t="s">
        <v>22</v>
      </c>
      <c r="D188" s="33" t="s">
        <v>23</v>
      </c>
      <c r="E188" s="42"/>
      <c r="F188" s="42">
        <v>700</v>
      </c>
      <c r="G188" s="35">
        <f t="shared" si="4"/>
        <v>1.2470982695620725</v>
      </c>
      <c r="H188" s="36">
        <v>561.303</v>
      </c>
      <c r="I188" s="37">
        <f t="shared" si="5"/>
        <v>9128625</v>
      </c>
      <c r="J188" s="22" t="s">
        <v>101</v>
      </c>
      <c r="K188" s="22" t="s">
        <v>102</v>
      </c>
      <c r="L188" s="20" t="s">
        <v>26</v>
      </c>
      <c r="M188" s="20" t="s">
        <v>27</v>
      </c>
      <c r="N188" s="22" t="s">
        <v>28</v>
      </c>
    </row>
    <row r="189" spans="1:14">
      <c r="A189" s="32">
        <v>43349</v>
      </c>
      <c r="B189" s="22" t="s">
        <v>215</v>
      </c>
      <c r="C189" s="22" t="s">
        <v>22</v>
      </c>
      <c r="D189" s="33" t="s">
        <v>23</v>
      </c>
      <c r="E189" s="42"/>
      <c r="F189" s="42">
        <v>1400</v>
      </c>
      <c r="G189" s="35">
        <f t="shared" si="4"/>
        <v>2.494196539124145</v>
      </c>
      <c r="H189" s="36">
        <v>561.303</v>
      </c>
      <c r="I189" s="37">
        <f t="shared" si="5"/>
        <v>9127225</v>
      </c>
      <c r="J189" s="22" t="s">
        <v>101</v>
      </c>
      <c r="K189" s="22" t="s">
        <v>102</v>
      </c>
      <c r="L189" s="20" t="s">
        <v>26</v>
      </c>
      <c r="M189" s="20" t="s">
        <v>27</v>
      </c>
      <c r="N189" s="22" t="s">
        <v>28</v>
      </c>
    </row>
    <row r="190" spans="1:14">
      <c r="A190" s="32">
        <v>43349</v>
      </c>
      <c r="B190" s="20" t="s">
        <v>216</v>
      </c>
      <c r="C190" s="33" t="s">
        <v>217</v>
      </c>
      <c r="D190" s="33" t="s">
        <v>72</v>
      </c>
      <c r="E190" s="20"/>
      <c r="F190" s="34">
        <v>89175</v>
      </c>
      <c r="G190" s="35">
        <f t="shared" si="4"/>
        <v>158.87141169742546</v>
      </c>
      <c r="H190" s="36">
        <v>561.303</v>
      </c>
      <c r="I190" s="37">
        <f t="shared" si="5"/>
        <v>9038050</v>
      </c>
      <c r="J190" s="47" t="s">
        <v>108</v>
      </c>
      <c r="K190" s="20">
        <v>3593839</v>
      </c>
      <c r="L190" s="20" t="s">
        <v>26</v>
      </c>
      <c r="M190" s="20" t="s">
        <v>27</v>
      </c>
      <c r="N190" s="22" t="s">
        <v>37</v>
      </c>
    </row>
    <row r="191" spans="1:14">
      <c r="A191" s="32">
        <v>43349</v>
      </c>
      <c r="B191" s="20" t="s">
        <v>218</v>
      </c>
      <c r="C191" s="33" t="s">
        <v>107</v>
      </c>
      <c r="D191" s="33" t="s">
        <v>72</v>
      </c>
      <c r="E191" s="20"/>
      <c r="F191" s="34">
        <v>3401</v>
      </c>
      <c r="G191" s="35">
        <f t="shared" si="4"/>
        <v>6.0591160211151553</v>
      </c>
      <c r="H191" s="36">
        <v>561.303</v>
      </c>
      <c r="I191" s="37">
        <f t="shared" si="5"/>
        <v>9034649</v>
      </c>
      <c r="J191" s="47" t="s">
        <v>108</v>
      </c>
      <c r="K191" s="20">
        <v>3593840</v>
      </c>
      <c r="L191" s="20" t="s">
        <v>26</v>
      </c>
      <c r="M191" s="20" t="s">
        <v>27</v>
      </c>
      <c r="N191" s="22" t="s">
        <v>37</v>
      </c>
    </row>
    <row r="192" spans="1:14">
      <c r="A192" s="32">
        <v>43350</v>
      </c>
      <c r="B192" s="44" t="s">
        <v>219</v>
      </c>
      <c r="C192" s="22" t="s">
        <v>22</v>
      </c>
      <c r="D192" s="33" t="s">
        <v>23</v>
      </c>
      <c r="E192" s="39"/>
      <c r="F192" s="42">
        <v>1000</v>
      </c>
      <c r="G192" s="35">
        <f t="shared" si="4"/>
        <v>1.7815689565172466</v>
      </c>
      <c r="H192" s="36">
        <v>561.303</v>
      </c>
      <c r="I192" s="37">
        <f t="shared" si="5"/>
        <v>9033649</v>
      </c>
      <c r="J192" s="22" t="s">
        <v>220</v>
      </c>
      <c r="K192" s="39" t="s">
        <v>25</v>
      </c>
      <c r="L192" s="20" t="s">
        <v>26</v>
      </c>
      <c r="M192" s="20" t="s">
        <v>27</v>
      </c>
      <c r="N192" s="22" t="s">
        <v>28</v>
      </c>
    </row>
    <row r="193" spans="1:14">
      <c r="A193" s="32">
        <v>43350</v>
      </c>
      <c r="B193" s="44" t="s">
        <v>221</v>
      </c>
      <c r="C193" s="22" t="s">
        <v>22</v>
      </c>
      <c r="D193" s="33" t="s">
        <v>23</v>
      </c>
      <c r="E193" s="39"/>
      <c r="F193" s="42">
        <v>1000</v>
      </c>
      <c r="G193" s="35">
        <f t="shared" si="4"/>
        <v>1.7815689565172466</v>
      </c>
      <c r="H193" s="36">
        <v>561.303</v>
      </c>
      <c r="I193" s="37">
        <f t="shared" si="5"/>
        <v>9032649</v>
      </c>
      <c r="J193" s="22" t="s">
        <v>220</v>
      </c>
      <c r="K193" s="39" t="s">
        <v>25</v>
      </c>
      <c r="L193" s="20" t="s">
        <v>26</v>
      </c>
      <c r="M193" s="20" t="s">
        <v>27</v>
      </c>
      <c r="N193" s="22" t="s">
        <v>28</v>
      </c>
    </row>
    <row r="194" spans="1:14">
      <c r="A194" s="32">
        <v>43350</v>
      </c>
      <c r="B194" s="44" t="s">
        <v>222</v>
      </c>
      <c r="C194" s="22" t="s">
        <v>22</v>
      </c>
      <c r="D194" s="33" t="s">
        <v>23</v>
      </c>
      <c r="E194" s="39"/>
      <c r="F194" s="42">
        <v>1000</v>
      </c>
      <c r="G194" s="35">
        <f t="shared" si="4"/>
        <v>1.7815689565172466</v>
      </c>
      <c r="H194" s="36">
        <v>561.303</v>
      </c>
      <c r="I194" s="37">
        <f t="shared" si="5"/>
        <v>9031649</v>
      </c>
      <c r="J194" s="22" t="s">
        <v>220</v>
      </c>
      <c r="K194" s="39" t="s">
        <v>25</v>
      </c>
      <c r="L194" s="20" t="s">
        <v>26</v>
      </c>
      <c r="M194" s="20" t="s">
        <v>27</v>
      </c>
      <c r="N194" s="22" t="s">
        <v>28</v>
      </c>
    </row>
    <row r="195" spans="1:14">
      <c r="A195" s="32">
        <v>43350</v>
      </c>
      <c r="B195" s="22" t="s">
        <v>223</v>
      </c>
      <c r="C195" s="22" t="s">
        <v>22</v>
      </c>
      <c r="D195" s="33" t="s">
        <v>23</v>
      </c>
      <c r="E195" s="34"/>
      <c r="F195" s="34">
        <v>500</v>
      </c>
      <c r="G195" s="35">
        <f t="shared" si="4"/>
        <v>0.89078447825862328</v>
      </c>
      <c r="H195" s="36">
        <v>561.303</v>
      </c>
      <c r="I195" s="37">
        <f t="shared" si="5"/>
        <v>9031149</v>
      </c>
      <c r="J195" s="22" t="s">
        <v>24</v>
      </c>
      <c r="K195" s="20" t="s">
        <v>25</v>
      </c>
      <c r="L195" s="20" t="s">
        <v>26</v>
      </c>
      <c r="M195" s="20" t="s">
        <v>27</v>
      </c>
      <c r="N195" s="20" t="s">
        <v>28</v>
      </c>
    </row>
    <row r="196" spans="1:14">
      <c r="A196" s="32">
        <v>43350</v>
      </c>
      <c r="B196" s="22" t="s">
        <v>224</v>
      </c>
      <c r="C196" s="22" t="s">
        <v>22</v>
      </c>
      <c r="D196" s="33" t="s">
        <v>23</v>
      </c>
      <c r="E196" s="34"/>
      <c r="F196" s="34">
        <v>1000</v>
      </c>
      <c r="G196" s="35">
        <f t="shared" si="4"/>
        <v>1.7815689565172466</v>
      </c>
      <c r="H196" s="36">
        <v>561.303</v>
      </c>
      <c r="I196" s="37">
        <f t="shared" si="5"/>
        <v>9030149</v>
      </c>
      <c r="J196" s="22" t="s">
        <v>24</v>
      </c>
      <c r="K196" s="20" t="s">
        <v>25</v>
      </c>
      <c r="L196" s="20" t="s">
        <v>26</v>
      </c>
      <c r="M196" s="20" t="s">
        <v>27</v>
      </c>
      <c r="N196" s="20" t="s">
        <v>28</v>
      </c>
    </row>
    <row r="197" spans="1:14">
      <c r="A197" s="32">
        <v>43350</v>
      </c>
      <c r="B197" s="22" t="s">
        <v>31</v>
      </c>
      <c r="C197" s="22" t="s">
        <v>22</v>
      </c>
      <c r="D197" s="33" t="s">
        <v>23</v>
      </c>
      <c r="E197" s="34"/>
      <c r="F197" s="34">
        <v>500</v>
      </c>
      <c r="G197" s="35">
        <f t="shared" si="4"/>
        <v>0.89078447825862328</v>
      </c>
      <c r="H197" s="36">
        <v>561.303</v>
      </c>
      <c r="I197" s="37">
        <f t="shared" si="5"/>
        <v>9029649</v>
      </c>
      <c r="J197" s="22" t="s">
        <v>24</v>
      </c>
      <c r="K197" s="20" t="s">
        <v>25</v>
      </c>
      <c r="L197" s="20" t="s">
        <v>26</v>
      </c>
      <c r="M197" s="20" t="s">
        <v>27</v>
      </c>
      <c r="N197" s="20" t="s">
        <v>28</v>
      </c>
    </row>
    <row r="198" spans="1:14">
      <c r="A198" s="32">
        <v>43350</v>
      </c>
      <c r="B198" s="22" t="s">
        <v>225</v>
      </c>
      <c r="C198" s="33" t="s">
        <v>143</v>
      </c>
      <c r="D198" s="33" t="s">
        <v>23</v>
      </c>
      <c r="E198" s="34"/>
      <c r="F198" s="34">
        <v>285000</v>
      </c>
      <c r="G198" s="35">
        <f t="shared" si="4"/>
        <v>507.74715260741527</v>
      </c>
      <c r="H198" s="36">
        <v>561.303</v>
      </c>
      <c r="I198" s="37">
        <f t="shared" si="5"/>
        <v>8744649</v>
      </c>
      <c r="J198" s="22" t="s">
        <v>24</v>
      </c>
      <c r="K198" s="20">
        <v>37</v>
      </c>
      <c r="L198" s="20" t="s">
        <v>26</v>
      </c>
      <c r="M198" s="20" t="s">
        <v>27</v>
      </c>
      <c r="N198" s="20" t="s">
        <v>37</v>
      </c>
    </row>
    <row r="199" spans="1:14">
      <c r="A199" s="32">
        <v>43350</v>
      </c>
      <c r="B199" s="22" t="s">
        <v>226</v>
      </c>
      <c r="C199" s="33" t="s">
        <v>143</v>
      </c>
      <c r="D199" s="33" t="s">
        <v>23</v>
      </c>
      <c r="E199" s="34"/>
      <c r="F199" s="34">
        <v>190000</v>
      </c>
      <c r="G199" s="35">
        <f t="shared" si="4"/>
        <v>338.49810173827683</v>
      </c>
      <c r="H199" s="36">
        <v>561.303</v>
      </c>
      <c r="I199" s="37">
        <f t="shared" si="5"/>
        <v>8554649</v>
      </c>
      <c r="J199" s="22" t="s">
        <v>24</v>
      </c>
      <c r="K199" s="20" t="s">
        <v>25</v>
      </c>
      <c r="L199" s="20" t="s">
        <v>26</v>
      </c>
      <c r="M199" s="20" t="s">
        <v>27</v>
      </c>
      <c r="N199" s="20" t="s">
        <v>28</v>
      </c>
    </row>
    <row r="200" spans="1:14">
      <c r="A200" s="32">
        <v>43350</v>
      </c>
      <c r="B200" s="22" t="s">
        <v>227</v>
      </c>
      <c r="C200" s="33" t="s">
        <v>34</v>
      </c>
      <c r="D200" s="33" t="s">
        <v>67</v>
      </c>
      <c r="E200" s="34"/>
      <c r="F200" s="34">
        <v>90000</v>
      </c>
      <c r="G200" s="35">
        <f t="shared" si="4"/>
        <v>160.34120608655218</v>
      </c>
      <c r="H200" s="36">
        <v>561.303</v>
      </c>
      <c r="I200" s="37">
        <f t="shared" si="5"/>
        <v>8464649</v>
      </c>
      <c r="J200" s="20" t="s">
        <v>68</v>
      </c>
      <c r="K200" s="22">
        <v>30</v>
      </c>
      <c r="L200" s="20" t="s">
        <v>26</v>
      </c>
      <c r="M200" s="20" t="s">
        <v>27</v>
      </c>
      <c r="N200" s="22" t="s">
        <v>37</v>
      </c>
    </row>
    <row r="201" spans="1:14">
      <c r="A201" s="32">
        <v>43350</v>
      </c>
      <c r="B201" s="39" t="s">
        <v>82</v>
      </c>
      <c r="C201" s="22" t="s">
        <v>22</v>
      </c>
      <c r="D201" s="33" t="s">
        <v>23</v>
      </c>
      <c r="E201" s="20"/>
      <c r="F201" s="40">
        <v>1000</v>
      </c>
      <c r="G201" s="35">
        <f t="shared" si="4"/>
        <v>1.7815689565172466</v>
      </c>
      <c r="H201" s="36">
        <v>561.303</v>
      </c>
      <c r="I201" s="37">
        <f t="shared" si="5"/>
        <v>8463649</v>
      </c>
      <c r="J201" s="22" t="s">
        <v>83</v>
      </c>
      <c r="K201" s="39" t="s">
        <v>25</v>
      </c>
      <c r="L201" s="20" t="s">
        <v>26</v>
      </c>
      <c r="M201" s="20" t="s">
        <v>27</v>
      </c>
      <c r="N201" s="22" t="s">
        <v>28</v>
      </c>
    </row>
    <row r="202" spans="1:14">
      <c r="A202" s="32">
        <v>43350</v>
      </c>
      <c r="B202" s="39" t="s">
        <v>84</v>
      </c>
      <c r="C202" s="22" t="s">
        <v>22</v>
      </c>
      <c r="D202" s="33" t="s">
        <v>23</v>
      </c>
      <c r="E202" s="20"/>
      <c r="F202" s="40">
        <v>1000</v>
      </c>
      <c r="G202" s="35">
        <f t="shared" si="4"/>
        <v>1.7815689565172466</v>
      </c>
      <c r="H202" s="36">
        <v>561.303</v>
      </c>
      <c r="I202" s="37">
        <f t="shared" si="5"/>
        <v>8462649</v>
      </c>
      <c r="J202" s="22" t="s">
        <v>83</v>
      </c>
      <c r="K202" s="39" t="s">
        <v>25</v>
      </c>
      <c r="L202" s="20" t="s">
        <v>26</v>
      </c>
      <c r="M202" s="20" t="s">
        <v>27</v>
      </c>
      <c r="N202" s="22" t="s">
        <v>28</v>
      </c>
    </row>
    <row r="203" spans="1:14">
      <c r="A203" s="32">
        <v>43350</v>
      </c>
      <c r="B203" s="22" t="s">
        <v>85</v>
      </c>
      <c r="C203" s="22" t="s">
        <v>22</v>
      </c>
      <c r="D203" s="33" t="s">
        <v>23</v>
      </c>
      <c r="E203" s="34"/>
      <c r="F203" s="34">
        <v>1000</v>
      </c>
      <c r="G203" s="35">
        <f t="shared" si="4"/>
        <v>1.7815689565172466</v>
      </c>
      <c r="H203" s="36">
        <v>561.303</v>
      </c>
      <c r="I203" s="37">
        <f t="shared" si="5"/>
        <v>8461649</v>
      </c>
      <c r="J203" s="22" t="s">
        <v>86</v>
      </c>
      <c r="K203" s="22" t="s">
        <v>25</v>
      </c>
      <c r="L203" s="20" t="s">
        <v>26</v>
      </c>
      <c r="M203" s="20" t="s">
        <v>27</v>
      </c>
      <c r="N203" s="22" t="s">
        <v>28</v>
      </c>
    </row>
    <row r="204" spans="1:14">
      <c r="A204" s="32">
        <v>43350</v>
      </c>
      <c r="B204" s="22" t="s">
        <v>84</v>
      </c>
      <c r="C204" s="22" t="s">
        <v>22</v>
      </c>
      <c r="D204" s="33" t="s">
        <v>23</v>
      </c>
      <c r="E204" s="34"/>
      <c r="F204" s="34">
        <v>1000</v>
      </c>
      <c r="G204" s="35">
        <f t="shared" si="4"/>
        <v>1.7815689565172466</v>
      </c>
      <c r="H204" s="36">
        <v>561.303</v>
      </c>
      <c r="I204" s="37">
        <f t="shared" si="5"/>
        <v>8460649</v>
      </c>
      <c r="J204" s="22" t="s">
        <v>86</v>
      </c>
      <c r="K204" s="22" t="s">
        <v>25</v>
      </c>
      <c r="L204" s="20" t="s">
        <v>26</v>
      </c>
      <c r="M204" s="20" t="s">
        <v>27</v>
      </c>
      <c r="N204" s="22" t="s">
        <v>28</v>
      </c>
    </row>
    <row r="205" spans="1:14">
      <c r="A205" s="32">
        <v>43350</v>
      </c>
      <c r="B205" s="39" t="s">
        <v>186</v>
      </c>
      <c r="C205" s="22" t="s">
        <v>22</v>
      </c>
      <c r="D205" s="33" t="s">
        <v>23</v>
      </c>
      <c r="E205" s="20"/>
      <c r="F205" s="34">
        <v>700</v>
      </c>
      <c r="G205" s="35">
        <f t="shared" ref="G205:G268" si="6">+F205/H205</f>
        <v>1.2470982695620725</v>
      </c>
      <c r="H205" s="36">
        <v>561.303</v>
      </c>
      <c r="I205" s="37">
        <f t="shared" ref="I205:I268" si="7">I204+E205-F205</f>
        <v>8459949</v>
      </c>
      <c r="J205" s="22" t="s">
        <v>88</v>
      </c>
      <c r="K205" s="39" t="s">
        <v>25</v>
      </c>
      <c r="L205" s="20" t="s">
        <v>26</v>
      </c>
      <c r="M205" s="20" t="s">
        <v>27</v>
      </c>
      <c r="N205" s="22" t="s">
        <v>28</v>
      </c>
    </row>
    <row r="206" spans="1:14">
      <c r="A206" s="32">
        <v>43350</v>
      </c>
      <c r="B206" s="39" t="s">
        <v>228</v>
      </c>
      <c r="C206" s="22" t="s">
        <v>22</v>
      </c>
      <c r="D206" s="33" t="s">
        <v>23</v>
      </c>
      <c r="E206" s="20"/>
      <c r="F206" s="34">
        <v>700</v>
      </c>
      <c r="G206" s="35">
        <f t="shared" si="6"/>
        <v>1.2470982695620725</v>
      </c>
      <c r="H206" s="36">
        <v>561.303</v>
      </c>
      <c r="I206" s="37">
        <f t="shared" si="7"/>
        <v>8459249</v>
      </c>
      <c r="J206" s="22" t="s">
        <v>88</v>
      </c>
      <c r="K206" s="39" t="s">
        <v>25</v>
      </c>
      <c r="L206" s="20" t="s">
        <v>26</v>
      </c>
      <c r="M206" s="20" t="s">
        <v>27</v>
      </c>
      <c r="N206" s="22" t="s">
        <v>28</v>
      </c>
    </row>
    <row r="207" spans="1:14">
      <c r="A207" s="32">
        <v>43350</v>
      </c>
      <c r="B207" s="39" t="s">
        <v>229</v>
      </c>
      <c r="C207" s="22" t="s">
        <v>22</v>
      </c>
      <c r="D207" s="33" t="s">
        <v>23</v>
      </c>
      <c r="E207" s="20"/>
      <c r="F207" s="34">
        <v>700</v>
      </c>
      <c r="G207" s="35">
        <f t="shared" si="6"/>
        <v>1.2470982695620725</v>
      </c>
      <c r="H207" s="36">
        <v>561.303</v>
      </c>
      <c r="I207" s="37">
        <f t="shared" si="7"/>
        <v>8458549</v>
      </c>
      <c r="J207" s="22" t="s">
        <v>88</v>
      </c>
      <c r="K207" s="39" t="s">
        <v>25</v>
      </c>
      <c r="L207" s="20" t="s">
        <v>26</v>
      </c>
      <c r="M207" s="20" t="s">
        <v>27</v>
      </c>
      <c r="N207" s="22" t="s">
        <v>28</v>
      </c>
    </row>
    <row r="208" spans="1:14">
      <c r="A208" s="32">
        <v>43350</v>
      </c>
      <c r="B208" s="39" t="s">
        <v>211</v>
      </c>
      <c r="C208" s="22" t="s">
        <v>22</v>
      </c>
      <c r="D208" s="33" t="s">
        <v>23</v>
      </c>
      <c r="E208" s="20"/>
      <c r="F208" s="34">
        <v>700</v>
      </c>
      <c r="G208" s="35">
        <f t="shared" si="6"/>
        <v>1.2470982695620725</v>
      </c>
      <c r="H208" s="36">
        <v>561.303</v>
      </c>
      <c r="I208" s="37">
        <f t="shared" si="7"/>
        <v>8457849</v>
      </c>
      <c r="J208" s="22" t="s">
        <v>88</v>
      </c>
      <c r="K208" s="39" t="s">
        <v>25</v>
      </c>
      <c r="L208" s="20" t="s">
        <v>26</v>
      </c>
      <c r="M208" s="20" t="s">
        <v>27</v>
      </c>
      <c r="N208" s="22" t="s">
        <v>28</v>
      </c>
    </row>
    <row r="209" spans="1:14">
      <c r="A209" s="32">
        <v>43350</v>
      </c>
      <c r="B209" s="39" t="s">
        <v>151</v>
      </c>
      <c r="C209" s="22" t="s">
        <v>22</v>
      </c>
      <c r="D209" s="33" t="s">
        <v>23</v>
      </c>
      <c r="E209" s="20"/>
      <c r="F209" s="34">
        <v>700</v>
      </c>
      <c r="G209" s="35">
        <f t="shared" si="6"/>
        <v>1.2470982695620725</v>
      </c>
      <c r="H209" s="36">
        <v>561.303</v>
      </c>
      <c r="I209" s="37">
        <f t="shared" si="7"/>
        <v>8457149</v>
      </c>
      <c r="J209" s="22" t="s">
        <v>88</v>
      </c>
      <c r="K209" s="39" t="s">
        <v>25</v>
      </c>
      <c r="L209" s="20" t="s">
        <v>26</v>
      </c>
      <c r="M209" s="20" t="s">
        <v>27</v>
      </c>
      <c r="N209" s="22" t="s">
        <v>28</v>
      </c>
    </row>
    <row r="210" spans="1:14">
      <c r="A210" s="32">
        <v>43350</v>
      </c>
      <c r="B210" s="39" t="s">
        <v>211</v>
      </c>
      <c r="C210" s="22" t="s">
        <v>22</v>
      </c>
      <c r="D210" s="33" t="s">
        <v>23</v>
      </c>
      <c r="E210" s="20"/>
      <c r="F210" s="34">
        <v>700</v>
      </c>
      <c r="G210" s="35">
        <f t="shared" si="6"/>
        <v>1.2470982695620725</v>
      </c>
      <c r="H210" s="36">
        <v>561.303</v>
      </c>
      <c r="I210" s="37">
        <f t="shared" si="7"/>
        <v>8456449</v>
      </c>
      <c r="J210" s="22" t="s">
        <v>88</v>
      </c>
      <c r="K210" s="39" t="s">
        <v>25</v>
      </c>
      <c r="L210" s="20" t="s">
        <v>26</v>
      </c>
      <c r="M210" s="20" t="s">
        <v>27</v>
      </c>
      <c r="N210" s="22" t="s">
        <v>28</v>
      </c>
    </row>
    <row r="211" spans="1:14">
      <c r="A211" s="32">
        <v>43350</v>
      </c>
      <c r="B211" s="39" t="s">
        <v>151</v>
      </c>
      <c r="C211" s="22" t="s">
        <v>22</v>
      </c>
      <c r="D211" s="33" t="s">
        <v>23</v>
      </c>
      <c r="E211" s="20"/>
      <c r="F211" s="34">
        <v>700</v>
      </c>
      <c r="G211" s="35">
        <f t="shared" si="6"/>
        <v>1.2470982695620725</v>
      </c>
      <c r="H211" s="36">
        <v>561.303</v>
      </c>
      <c r="I211" s="37">
        <f t="shared" si="7"/>
        <v>8455749</v>
      </c>
      <c r="J211" s="22" t="s">
        <v>88</v>
      </c>
      <c r="K211" s="39" t="s">
        <v>25</v>
      </c>
      <c r="L211" s="20" t="s">
        <v>26</v>
      </c>
      <c r="M211" s="20" t="s">
        <v>27</v>
      </c>
      <c r="N211" s="22" t="s">
        <v>28</v>
      </c>
    </row>
    <row r="212" spans="1:14">
      <c r="A212" s="32">
        <v>43350</v>
      </c>
      <c r="B212" s="39" t="s">
        <v>230</v>
      </c>
      <c r="C212" s="22" t="s">
        <v>22</v>
      </c>
      <c r="D212" s="20" t="s">
        <v>40</v>
      </c>
      <c r="E212" s="39"/>
      <c r="F212" s="40">
        <v>1000</v>
      </c>
      <c r="G212" s="35">
        <f t="shared" si="6"/>
        <v>1.7815689565172466</v>
      </c>
      <c r="H212" s="36">
        <v>561.303</v>
      </c>
      <c r="I212" s="37">
        <f t="shared" si="7"/>
        <v>8454749</v>
      </c>
      <c r="J212" s="39" t="s">
        <v>45</v>
      </c>
      <c r="K212" s="39" t="s">
        <v>25</v>
      </c>
      <c r="L212" s="20" t="s">
        <v>42</v>
      </c>
      <c r="M212" s="20" t="s">
        <v>27</v>
      </c>
      <c r="N212" s="22" t="s">
        <v>28</v>
      </c>
    </row>
    <row r="213" spans="1:14">
      <c r="A213" s="32">
        <v>43350</v>
      </c>
      <c r="B213" s="39" t="s">
        <v>231</v>
      </c>
      <c r="C213" s="22" t="s">
        <v>22</v>
      </c>
      <c r="D213" s="20" t="s">
        <v>40</v>
      </c>
      <c r="E213" s="39"/>
      <c r="F213" s="40">
        <v>1000</v>
      </c>
      <c r="G213" s="35">
        <f t="shared" si="6"/>
        <v>1.7815689565172466</v>
      </c>
      <c r="H213" s="36">
        <v>561.303</v>
      </c>
      <c r="I213" s="37">
        <f t="shared" si="7"/>
        <v>8453749</v>
      </c>
      <c r="J213" s="39" t="s">
        <v>45</v>
      </c>
      <c r="K213" s="39" t="s">
        <v>25</v>
      </c>
      <c r="L213" s="20" t="s">
        <v>42</v>
      </c>
      <c r="M213" s="20" t="s">
        <v>27</v>
      </c>
      <c r="N213" s="22" t="s">
        <v>28</v>
      </c>
    </row>
    <row r="214" spans="1:14">
      <c r="A214" s="32">
        <v>43350</v>
      </c>
      <c r="B214" s="39" t="s">
        <v>232</v>
      </c>
      <c r="C214" s="22" t="s">
        <v>22</v>
      </c>
      <c r="D214" s="20" t="s">
        <v>40</v>
      </c>
      <c r="E214" s="39"/>
      <c r="F214" s="40">
        <v>1000</v>
      </c>
      <c r="G214" s="35">
        <f t="shared" si="6"/>
        <v>1.7815689565172466</v>
      </c>
      <c r="H214" s="36">
        <v>561.303</v>
      </c>
      <c r="I214" s="37">
        <f t="shared" si="7"/>
        <v>8452749</v>
      </c>
      <c r="J214" s="39" t="s">
        <v>45</v>
      </c>
      <c r="K214" s="39" t="s">
        <v>25</v>
      </c>
      <c r="L214" s="20" t="s">
        <v>42</v>
      </c>
      <c r="M214" s="20" t="s">
        <v>27</v>
      </c>
      <c r="N214" s="22" t="s">
        <v>28</v>
      </c>
    </row>
    <row r="215" spans="1:14">
      <c r="A215" s="32">
        <v>43350</v>
      </c>
      <c r="B215" s="39" t="s">
        <v>233</v>
      </c>
      <c r="C215" s="22" t="s">
        <v>22</v>
      </c>
      <c r="D215" s="20" t="s">
        <v>40</v>
      </c>
      <c r="E215" s="39"/>
      <c r="F215" s="40">
        <v>1000</v>
      </c>
      <c r="G215" s="35">
        <f t="shared" si="6"/>
        <v>1.7815689565172466</v>
      </c>
      <c r="H215" s="36">
        <v>561.303</v>
      </c>
      <c r="I215" s="37">
        <f t="shared" si="7"/>
        <v>8451749</v>
      </c>
      <c r="J215" s="39" t="s">
        <v>45</v>
      </c>
      <c r="K215" s="39" t="s">
        <v>25</v>
      </c>
      <c r="L215" s="20" t="s">
        <v>42</v>
      </c>
      <c r="M215" s="20" t="s">
        <v>27</v>
      </c>
      <c r="N215" s="22" t="s">
        <v>28</v>
      </c>
    </row>
    <row r="216" spans="1:14">
      <c r="A216" s="32">
        <v>43350</v>
      </c>
      <c r="B216" s="39" t="s">
        <v>234</v>
      </c>
      <c r="C216" s="22" t="s">
        <v>22</v>
      </c>
      <c r="D216" s="20" t="s">
        <v>40</v>
      </c>
      <c r="E216" s="39"/>
      <c r="F216" s="40">
        <v>1000</v>
      </c>
      <c r="G216" s="35">
        <f t="shared" si="6"/>
        <v>1.7815689565172466</v>
      </c>
      <c r="H216" s="36">
        <v>561.303</v>
      </c>
      <c r="I216" s="37">
        <f t="shared" si="7"/>
        <v>8450749</v>
      </c>
      <c r="J216" s="39" t="s">
        <v>45</v>
      </c>
      <c r="K216" s="39" t="s">
        <v>25</v>
      </c>
      <c r="L216" s="20" t="s">
        <v>42</v>
      </c>
      <c r="M216" s="20" t="s">
        <v>27</v>
      </c>
      <c r="N216" s="22" t="s">
        <v>28</v>
      </c>
    </row>
    <row r="217" spans="1:14">
      <c r="A217" s="32">
        <v>43350</v>
      </c>
      <c r="B217" s="22" t="s">
        <v>235</v>
      </c>
      <c r="C217" s="22" t="s">
        <v>22</v>
      </c>
      <c r="D217" s="33" t="s">
        <v>23</v>
      </c>
      <c r="E217" s="42"/>
      <c r="F217" s="42">
        <v>700</v>
      </c>
      <c r="G217" s="35">
        <f t="shared" si="6"/>
        <v>1.2470982695620725</v>
      </c>
      <c r="H217" s="36">
        <v>561.303</v>
      </c>
      <c r="I217" s="37">
        <f t="shared" si="7"/>
        <v>8450049</v>
      </c>
      <c r="J217" s="22" t="s">
        <v>101</v>
      </c>
      <c r="K217" s="22" t="s">
        <v>102</v>
      </c>
      <c r="L217" s="20" t="s">
        <v>26</v>
      </c>
      <c r="M217" s="20" t="s">
        <v>27</v>
      </c>
      <c r="N217" s="22" t="s">
        <v>28</v>
      </c>
    </row>
    <row r="218" spans="1:14">
      <c r="A218" s="32">
        <v>43350</v>
      </c>
      <c r="B218" s="22" t="s">
        <v>236</v>
      </c>
      <c r="C218" s="22" t="s">
        <v>22</v>
      </c>
      <c r="D218" s="33" t="s">
        <v>23</v>
      </c>
      <c r="E218" s="42"/>
      <c r="F218" s="42">
        <v>700</v>
      </c>
      <c r="G218" s="35">
        <f t="shared" si="6"/>
        <v>1.2470982695620725</v>
      </c>
      <c r="H218" s="36">
        <v>561.303</v>
      </c>
      <c r="I218" s="37">
        <f t="shared" si="7"/>
        <v>8449349</v>
      </c>
      <c r="J218" s="22" t="s">
        <v>101</v>
      </c>
      <c r="K218" s="22" t="s">
        <v>102</v>
      </c>
      <c r="L218" s="20" t="s">
        <v>26</v>
      </c>
      <c r="M218" s="20" t="s">
        <v>27</v>
      </c>
      <c r="N218" s="22" t="s">
        <v>28</v>
      </c>
    </row>
    <row r="219" spans="1:14">
      <c r="A219" s="32">
        <v>43350</v>
      </c>
      <c r="B219" s="22" t="s">
        <v>237</v>
      </c>
      <c r="C219" s="22" t="s">
        <v>22</v>
      </c>
      <c r="D219" s="33" t="s">
        <v>23</v>
      </c>
      <c r="E219" s="42"/>
      <c r="F219" s="42">
        <v>10000</v>
      </c>
      <c r="G219" s="35">
        <f t="shared" si="6"/>
        <v>17.815689565172466</v>
      </c>
      <c r="H219" s="36">
        <v>561.303</v>
      </c>
      <c r="I219" s="37">
        <f t="shared" si="7"/>
        <v>8439349</v>
      </c>
      <c r="J219" s="22" t="s">
        <v>101</v>
      </c>
      <c r="K219" s="22" t="s">
        <v>238</v>
      </c>
      <c r="L219" s="20" t="s">
        <v>26</v>
      </c>
      <c r="M219" s="20" t="s">
        <v>27</v>
      </c>
      <c r="N219" s="22" t="s">
        <v>37</v>
      </c>
    </row>
    <row r="220" spans="1:14">
      <c r="A220" s="32">
        <v>43350</v>
      </c>
      <c r="B220" s="22" t="s">
        <v>239</v>
      </c>
      <c r="C220" s="22" t="s">
        <v>22</v>
      </c>
      <c r="D220" s="33" t="s">
        <v>23</v>
      </c>
      <c r="E220" s="42"/>
      <c r="F220" s="42">
        <v>10000</v>
      </c>
      <c r="G220" s="35">
        <f t="shared" si="6"/>
        <v>17.815689565172466</v>
      </c>
      <c r="H220" s="36">
        <v>561.303</v>
      </c>
      <c r="I220" s="37">
        <f t="shared" si="7"/>
        <v>8429349</v>
      </c>
      <c r="J220" s="22" t="s">
        <v>101</v>
      </c>
      <c r="K220" s="22" t="s">
        <v>238</v>
      </c>
      <c r="L220" s="20" t="s">
        <v>26</v>
      </c>
      <c r="M220" s="20" t="s">
        <v>27</v>
      </c>
      <c r="N220" s="22" t="s">
        <v>37</v>
      </c>
    </row>
    <row r="221" spans="1:14">
      <c r="A221" s="32">
        <v>43350</v>
      </c>
      <c r="B221" s="22" t="s">
        <v>240</v>
      </c>
      <c r="C221" s="22" t="s">
        <v>22</v>
      </c>
      <c r="D221" s="33" t="s">
        <v>23</v>
      </c>
      <c r="E221" s="42"/>
      <c r="F221" s="42">
        <v>1400</v>
      </c>
      <c r="G221" s="35">
        <f t="shared" si="6"/>
        <v>2.494196539124145</v>
      </c>
      <c r="H221" s="36">
        <v>561.303</v>
      </c>
      <c r="I221" s="37">
        <f t="shared" si="7"/>
        <v>8427949</v>
      </c>
      <c r="J221" s="22" t="s">
        <v>101</v>
      </c>
      <c r="K221" s="22" t="s">
        <v>102</v>
      </c>
      <c r="L221" s="20" t="s">
        <v>26</v>
      </c>
      <c r="M221" s="20" t="s">
        <v>27</v>
      </c>
      <c r="N221" s="22" t="s">
        <v>28</v>
      </c>
    </row>
    <row r="222" spans="1:14">
      <c r="A222" s="32">
        <v>43350</v>
      </c>
      <c r="B222" s="22" t="s">
        <v>241</v>
      </c>
      <c r="C222" s="33" t="s">
        <v>143</v>
      </c>
      <c r="D222" s="33" t="s">
        <v>23</v>
      </c>
      <c r="E222" s="42"/>
      <c r="F222" s="42">
        <v>75000</v>
      </c>
      <c r="G222" s="35">
        <f t="shared" si="6"/>
        <v>133.61767173879349</v>
      </c>
      <c r="H222" s="36">
        <v>561.303</v>
      </c>
      <c r="I222" s="37">
        <f t="shared" si="7"/>
        <v>8352949</v>
      </c>
      <c r="J222" s="22" t="s">
        <v>101</v>
      </c>
      <c r="K222" s="22">
        <v>60</v>
      </c>
      <c r="L222" s="20" t="s">
        <v>26</v>
      </c>
      <c r="M222" s="20" t="s">
        <v>27</v>
      </c>
      <c r="N222" s="22" t="s">
        <v>37</v>
      </c>
    </row>
    <row r="223" spans="1:14">
      <c r="A223" s="32">
        <v>43351</v>
      </c>
      <c r="B223" s="39" t="s">
        <v>242</v>
      </c>
      <c r="C223" s="33" t="s">
        <v>143</v>
      </c>
      <c r="D223" s="33" t="s">
        <v>23</v>
      </c>
      <c r="E223" s="20"/>
      <c r="F223" s="34">
        <v>75000</v>
      </c>
      <c r="G223" s="35">
        <f t="shared" si="6"/>
        <v>133.61767173879349</v>
      </c>
      <c r="H223" s="36">
        <v>561.303</v>
      </c>
      <c r="I223" s="37">
        <f t="shared" si="7"/>
        <v>8277949</v>
      </c>
      <c r="J223" s="22" t="s">
        <v>88</v>
      </c>
      <c r="K223" s="39">
        <v>52</v>
      </c>
      <c r="L223" s="20" t="s">
        <v>26</v>
      </c>
      <c r="M223" s="20" t="s">
        <v>27</v>
      </c>
      <c r="N223" s="22" t="s">
        <v>37</v>
      </c>
    </row>
    <row r="224" spans="1:14">
      <c r="A224" s="32">
        <v>43351</v>
      </c>
      <c r="B224" s="39" t="s">
        <v>243</v>
      </c>
      <c r="C224" s="33" t="s">
        <v>143</v>
      </c>
      <c r="D224" s="33" t="s">
        <v>23</v>
      </c>
      <c r="E224" s="20"/>
      <c r="F224" s="34">
        <v>60000</v>
      </c>
      <c r="G224" s="35">
        <f t="shared" si="6"/>
        <v>106.89413739103479</v>
      </c>
      <c r="H224" s="36">
        <v>561.303</v>
      </c>
      <c r="I224" s="37">
        <f t="shared" si="7"/>
        <v>8217949</v>
      </c>
      <c r="J224" s="22" t="s">
        <v>88</v>
      </c>
      <c r="K224" s="39" t="s">
        <v>25</v>
      </c>
      <c r="L224" s="20" t="s">
        <v>26</v>
      </c>
      <c r="M224" s="20" t="s">
        <v>27</v>
      </c>
      <c r="N224" s="22" t="s">
        <v>28</v>
      </c>
    </row>
    <row r="225" spans="1:14">
      <c r="A225" s="32">
        <v>43351</v>
      </c>
      <c r="B225" s="39" t="s">
        <v>244</v>
      </c>
      <c r="C225" s="22" t="s">
        <v>22</v>
      </c>
      <c r="D225" s="33" t="s">
        <v>23</v>
      </c>
      <c r="E225" s="20"/>
      <c r="F225" s="34">
        <v>700</v>
      </c>
      <c r="G225" s="35">
        <f t="shared" si="6"/>
        <v>1.2470982695620725</v>
      </c>
      <c r="H225" s="36">
        <v>561.303</v>
      </c>
      <c r="I225" s="37">
        <f t="shared" si="7"/>
        <v>8217249</v>
      </c>
      <c r="J225" s="22" t="s">
        <v>88</v>
      </c>
      <c r="K225" s="39" t="s">
        <v>25</v>
      </c>
      <c r="L225" s="20" t="s">
        <v>26</v>
      </c>
      <c r="M225" s="20" t="s">
        <v>27</v>
      </c>
      <c r="N225" s="22" t="s">
        <v>28</v>
      </c>
    </row>
    <row r="226" spans="1:14">
      <c r="A226" s="32">
        <v>43351</v>
      </c>
      <c r="B226" s="39" t="s">
        <v>245</v>
      </c>
      <c r="C226" s="22" t="s">
        <v>22</v>
      </c>
      <c r="D226" s="33" t="s">
        <v>23</v>
      </c>
      <c r="E226" s="20"/>
      <c r="F226" s="34">
        <v>1000</v>
      </c>
      <c r="G226" s="35">
        <f t="shared" si="6"/>
        <v>1.7815689565172466</v>
      </c>
      <c r="H226" s="36">
        <v>561.303</v>
      </c>
      <c r="I226" s="37">
        <f t="shared" si="7"/>
        <v>8216249</v>
      </c>
      <c r="J226" s="22" t="s">
        <v>88</v>
      </c>
      <c r="K226" s="39" t="s">
        <v>25</v>
      </c>
      <c r="L226" s="20" t="s">
        <v>26</v>
      </c>
      <c r="M226" s="20" t="s">
        <v>27</v>
      </c>
      <c r="N226" s="22" t="s">
        <v>28</v>
      </c>
    </row>
    <row r="227" spans="1:14">
      <c r="A227" s="32">
        <v>43351</v>
      </c>
      <c r="B227" s="22" t="s">
        <v>246</v>
      </c>
      <c r="C227" s="33" t="s">
        <v>143</v>
      </c>
      <c r="D227" s="33" t="s">
        <v>23</v>
      </c>
      <c r="E227" s="42"/>
      <c r="F227" s="42">
        <v>60000</v>
      </c>
      <c r="G227" s="35">
        <f t="shared" si="6"/>
        <v>106.89413739103479</v>
      </c>
      <c r="H227" s="36">
        <v>561.303</v>
      </c>
      <c r="I227" s="37">
        <f t="shared" si="7"/>
        <v>8156249</v>
      </c>
      <c r="J227" s="22" t="s">
        <v>101</v>
      </c>
      <c r="K227" s="22" t="s">
        <v>102</v>
      </c>
      <c r="L227" s="20" t="s">
        <v>26</v>
      </c>
      <c r="M227" s="20" t="s">
        <v>27</v>
      </c>
      <c r="N227" s="22" t="s">
        <v>28</v>
      </c>
    </row>
    <row r="228" spans="1:14">
      <c r="A228" s="32">
        <v>43353</v>
      </c>
      <c r="B228" s="39" t="s">
        <v>82</v>
      </c>
      <c r="C228" s="22" t="s">
        <v>22</v>
      </c>
      <c r="D228" s="33" t="s">
        <v>23</v>
      </c>
      <c r="E228" s="20"/>
      <c r="F228" s="40">
        <v>1000</v>
      </c>
      <c r="G228" s="35">
        <f t="shared" si="6"/>
        <v>1.7815689565172466</v>
      </c>
      <c r="H228" s="36">
        <v>561.303</v>
      </c>
      <c r="I228" s="37">
        <f t="shared" si="7"/>
        <v>8155249</v>
      </c>
      <c r="J228" s="22" t="s">
        <v>83</v>
      </c>
      <c r="K228" s="39" t="s">
        <v>25</v>
      </c>
      <c r="L228" s="20" t="s">
        <v>26</v>
      </c>
      <c r="M228" s="20" t="s">
        <v>27</v>
      </c>
      <c r="N228" s="22" t="s">
        <v>28</v>
      </c>
    </row>
    <row r="229" spans="1:14">
      <c r="A229" s="32">
        <v>43353</v>
      </c>
      <c r="B229" s="22" t="s">
        <v>247</v>
      </c>
      <c r="C229" s="20" t="s">
        <v>115</v>
      </c>
      <c r="D229" s="33" t="s">
        <v>23</v>
      </c>
      <c r="E229" s="34"/>
      <c r="F229" s="34">
        <v>10000</v>
      </c>
      <c r="G229" s="35">
        <f t="shared" si="6"/>
        <v>17.815689565172466</v>
      </c>
      <c r="H229" s="36">
        <v>561.303</v>
      </c>
      <c r="I229" s="37">
        <f t="shared" si="7"/>
        <v>8145249</v>
      </c>
      <c r="J229" s="20" t="s">
        <v>68</v>
      </c>
      <c r="K229" s="22">
        <v>33</v>
      </c>
      <c r="L229" s="20" t="s">
        <v>26</v>
      </c>
      <c r="M229" s="20" t="s">
        <v>27</v>
      </c>
      <c r="N229" s="22" t="s">
        <v>37</v>
      </c>
    </row>
    <row r="230" spans="1:14">
      <c r="A230" s="32">
        <v>43353</v>
      </c>
      <c r="B230" s="22" t="s">
        <v>248</v>
      </c>
      <c r="C230" s="20" t="s">
        <v>115</v>
      </c>
      <c r="D230" s="33" t="s">
        <v>23</v>
      </c>
      <c r="E230" s="34"/>
      <c r="F230" s="34">
        <v>30000</v>
      </c>
      <c r="G230" s="35">
        <f t="shared" si="6"/>
        <v>53.447068695517395</v>
      </c>
      <c r="H230" s="36">
        <v>561.303</v>
      </c>
      <c r="I230" s="37">
        <f t="shared" si="7"/>
        <v>8115249</v>
      </c>
      <c r="J230" s="20" t="s">
        <v>68</v>
      </c>
      <c r="K230" s="22">
        <v>34</v>
      </c>
      <c r="L230" s="20" t="s">
        <v>26</v>
      </c>
      <c r="M230" s="20" t="s">
        <v>27</v>
      </c>
      <c r="N230" s="22" t="s">
        <v>37</v>
      </c>
    </row>
    <row r="231" spans="1:14">
      <c r="A231" s="32">
        <v>43353</v>
      </c>
      <c r="B231" s="20" t="s">
        <v>249</v>
      </c>
      <c r="C231" s="22" t="s">
        <v>22</v>
      </c>
      <c r="D231" s="33" t="s">
        <v>23</v>
      </c>
      <c r="E231" s="34"/>
      <c r="F231" s="34">
        <v>1000</v>
      </c>
      <c r="G231" s="35">
        <f t="shared" si="6"/>
        <v>1.7815689565172466</v>
      </c>
      <c r="H231" s="36">
        <v>561.303</v>
      </c>
      <c r="I231" s="37">
        <f t="shared" si="7"/>
        <v>8114249</v>
      </c>
      <c r="J231" s="20" t="s">
        <v>200</v>
      </c>
      <c r="K231" s="20" t="s">
        <v>25</v>
      </c>
      <c r="L231" s="20" t="s">
        <v>26</v>
      </c>
      <c r="M231" s="20" t="s">
        <v>27</v>
      </c>
      <c r="N231" s="20" t="s">
        <v>28</v>
      </c>
    </row>
    <row r="232" spans="1:14">
      <c r="A232" s="32">
        <v>43353</v>
      </c>
      <c r="B232" s="20" t="s">
        <v>250</v>
      </c>
      <c r="C232" s="22" t="s">
        <v>22</v>
      </c>
      <c r="D232" s="33" t="s">
        <v>23</v>
      </c>
      <c r="E232" s="34"/>
      <c r="F232" s="34">
        <v>1000</v>
      </c>
      <c r="G232" s="35">
        <f t="shared" si="6"/>
        <v>1.7815689565172466</v>
      </c>
      <c r="H232" s="36">
        <v>561.303</v>
      </c>
      <c r="I232" s="37">
        <f t="shared" si="7"/>
        <v>8113249</v>
      </c>
      <c r="J232" s="20" t="s">
        <v>200</v>
      </c>
      <c r="K232" s="20" t="s">
        <v>25</v>
      </c>
      <c r="L232" s="20" t="s">
        <v>26</v>
      </c>
      <c r="M232" s="20" t="s">
        <v>27</v>
      </c>
      <c r="N232" s="20" t="s">
        <v>28</v>
      </c>
    </row>
    <row r="233" spans="1:14">
      <c r="A233" s="32">
        <v>43353</v>
      </c>
      <c r="B233" s="22" t="s">
        <v>251</v>
      </c>
      <c r="C233" s="22" t="s">
        <v>22</v>
      </c>
      <c r="D233" s="33" t="s">
        <v>67</v>
      </c>
      <c r="E233" s="41"/>
      <c r="F233" s="41">
        <v>2000</v>
      </c>
      <c r="G233" s="35">
        <f t="shared" si="6"/>
        <v>3.5631379130344931</v>
      </c>
      <c r="H233" s="36">
        <v>561.303</v>
      </c>
      <c r="I233" s="37">
        <f t="shared" si="7"/>
        <v>8111249</v>
      </c>
      <c r="J233" s="22" t="s">
        <v>75</v>
      </c>
      <c r="K233" s="20" t="s">
        <v>69</v>
      </c>
      <c r="L233" s="20" t="s">
        <v>26</v>
      </c>
      <c r="M233" s="20" t="s">
        <v>27</v>
      </c>
      <c r="N233" s="20" t="s">
        <v>28</v>
      </c>
    </row>
    <row r="234" spans="1:14">
      <c r="A234" s="32">
        <v>43353</v>
      </c>
      <c r="B234" s="20" t="s">
        <v>252</v>
      </c>
      <c r="C234" s="22" t="s">
        <v>22</v>
      </c>
      <c r="D234" s="20" t="s">
        <v>40</v>
      </c>
      <c r="E234" s="38"/>
      <c r="F234" s="34">
        <v>3000</v>
      </c>
      <c r="G234" s="35">
        <f t="shared" si="6"/>
        <v>5.3447068695517395</v>
      </c>
      <c r="H234" s="36">
        <v>561.303</v>
      </c>
      <c r="I234" s="37">
        <f t="shared" si="7"/>
        <v>8108249</v>
      </c>
      <c r="J234" s="20" t="s">
        <v>41</v>
      </c>
      <c r="K234" s="33" t="s">
        <v>25</v>
      </c>
      <c r="L234" s="20" t="s">
        <v>42</v>
      </c>
      <c r="M234" s="20" t="s">
        <v>27</v>
      </c>
      <c r="N234" s="22" t="s">
        <v>28</v>
      </c>
    </row>
    <row r="235" spans="1:14">
      <c r="A235" s="32">
        <v>43353</v>
      </c>
      <c r="B235" s="20" t="s">
        <v>253</v>
      </c>
      <c r="C235" s="33" t="s">
        <v>50</v>
      </c>
      <c r="D235" s="20" t="s">
        <v>40</v>
      </c>
      <c r="E235" s="38"/>
      <c r="F235" s="34">
        <v>5000</v>
      </c>
      <c r="G235" s="35">
        <f t="shared" si="6"/>
        <v>8.907844782586233</v>
      </c>
      <c r="H235" s="36">
        <v>561.303</v>
      </c>
      <c r="I235" s="37">
        <f t="shared" si="7"/>
        <v>8103249</v>
      </c>
      <c r="J235" s="20" t="s">
        <v>41</v>
      </c>
      <c r="K235" s="33" t="s">
        <v>25</v>
      </c>
      <c r="L235" s="20" t="s">
        <v>42</v>
      </c>
      <c r="M235" s="20" t="s">
        <v>27</v>
      </c>
      <c r="N235" s="22" t="s">
        <v>28</v>
      </c>
    </row>
    <row r="236" spans="1:14">
      <c r="A236" s="32">
        <v>43353</v>
      </c>
      <c r="B236" s="20" t="s">
        <v>254</v>
      </c>
      <c r="C236" s="22" t="s">
        <v>22</v>
      </c>
      <c r="D236" s="20" t="s">
        <v>40</v>
      </c>
      <c r="E236" s="20"/>
      <c r="F236" s="34">
        <v>1000</v>
      </c>
      <c r="G236" s="35">
        <f t="shared" si="6"/>
        <v>1.7815689565172466</v>
      </c>
      <c r="H236" s="36">
        <v>561.303</v>
      </c>
      <c r="I236" s="37">
        <f t="shared" si="7"/>
        <v>8102249</v>
      </c>
      <c r="J236" s="20" t="s">
        <v>255</v>
      </c>
      <c r="K236" s="20" t="s">
        <v>256</v>
      </c>
      <c r="L236" s="20" t="s">
        <v>42</v>
      </c>
      <c r="M236" s="20" t="s">
        <v>27</v>
      </c>
      <c r="N236" s="22" t="s">
        <v>28</v>
      </c>
    </row>
    <row r="237" spans="1:14">
      <c r="A237" s="32">
        <v>43353</v>
      </c>
      <c r="B237" s="20" t="s">
        <v>257</v>
      </c>
      <c r="C237" s="33" t="s">
        <v>34</v>
      </c>
      <c r="D237" s="20" t="s">
        <v>40</v>
      </c>
      <c r="E237" s="20"/>
      <c r="F237" s="34">
        <v>1000</v>
      </c>
      <c r="G237" s="35">
        <f t="shared" si="6"/>
        <v>1.7815689565172466</v>
      </c>
      <c r="H237" s="36">
        <v>561.303</v>
      </c>
      <c r="I237" s="37">
        <f t="shared" si="7"/>
        <v>8101249</v>
      </c>
      <c r="J237" s="20" t="s">
        <v>258</v>
      </c>
      <c r="K237" s="20" t="s">
        <v>256</v>
      </c>
      <c r="L237" s="20" t="s">
        <v>42</v>
      </c>
      <c r="M237" s="20" t="s">
        <v>27</v>
      </c>
      <c r="N237" s="22" t="s">
        <v>28</v>
      </c>
    </row>
    <row r="238" spans="1:14">
      <c r="A238" s="32">
        <v>43353</v>
      </c>
      <c r="B238" s="20" t="s">
        <v>84</v>
      </c>
      <c r="C238" s="22" t="s">
        <v>22</v>
      </c>
      <c r="D238" s="20" t="s">
        <v>40</v>
      </c>
      <c r="E238" s="20"/>
      <c r="F238" s="34">
        <v>1000</v>
      </c>
      <c r="G238" s="35">
        <f t="shared" si="6"/>
        <v>1.7815689565172466</v>
      </c>
      <c r="H238" s="36">
        <v>561.303</v>
      </c>
      <c r="I238" s="37">
        <f t="shared" si="7"/>
        <v>8100249</v>
      </c>
      <c r="J238" s="20" t="s">
        <v>258</v>
      </c>
      <c r="K238" s="20" t="s">
        <v>256</v>
      </c>
      <c r="L238" s="20" t="s">
        <v>42</v>
      </c>
      <c r="M238" s="20" t="s">
        <v>27</v>
      </c>
      <c r="N238" s="22" t="s">
        <v>28</v>
      </c>
    </row>
    <row r="239" spans="1:14">
      <c r="A239" s="32">
        <v>43353</v>
      </c>
      <c r="B239" s="39" t="s">
        <v>259</v>
      </c>
      <c r="C239" s="33" t="s">
        <v>146</v>
      </c>
      <c r="D239" s="33" t="s">
        <v>72</v>
      </c>
      <c r="E239" s="20"/>
      <c r="F239" s="40">
        <v>3500</v>
      </c>
      <c r="G239" s="35">
        <f t="shared" si="6"/>
        <v>6.2354913478103624</v>
      </c>
      <c r="H239" s="36">
        <v>561.303</v>
      </c>
      <c r="I239" s="37">
        <f t="shared" si="7"/>
        <v>8096749</v>
      </c>
      <c r="J239" s="22" t="s">
        <v>83</v>
      </c>
      <c r="K239" s="39" t="s">
        <v>25</v>
      </c>
      <c r="L239" s="20" t="s">
        <v>26</v>
      </c>
      <c r="M239" s="20" t="s">
        <v>27</v>
      </c>
      <c r="N239" s="22" t="s">
        <v>28</v>
      </c>
    </row>
    <row r="240" spans="1:14">
      <c r="A240" s="32">
        <v>43353</v>
      </c>
      <c r="B240" s="39" t="s">
        <v>260</v>
      </c>
      <c r="C240" s="33" t="s">
        <v>99</v>
      </c>
      <c r="D240" s="43" t="s">
        <v>261</v>
      </c>
      <c r="E240" s="20"/>
      <c r="F240" s="40">
        <v>1000</v>
      </c>
      <c r="G240" s="35">
        <f t="shared" si="6"/>
        <v>1.7815689565172466</v>
      </c>
      <c r="H240" s="36">
        <v>561.303</v>
      </c>
      <c r="I240" s="37">
        <f t="shared" si="7"/>
        <v>8095749</v>
      </c>
      <c r="J240" s="22" t="s">
        <v>83</v>
      </c>
      <c r="K240" s="39">
        <v>2198</v>
      </c>
      <c r="L240" s="20" t="s">
        <v>26</v>
      </c>
      <c r="M240" s="20" t="s">
        <v>27</v>
      </c>
      <c r="N240" s="22" t="s">
        <v>37</v>
      </c>
    </row>
    <row r="241" spans="1:14">
      <c r="A241" s="32">
        <v>43353</v>
      </c>
      <c r="B241" s="39" t="s">
        <v>262</v>
      </c>
      <c r="C241" s="22" t="s">
        <v>22</v>
      </c>
      <c r="D241" s="33" t="s">
        <v>23</v>
      </c>
      <c r="E241" s="20"/>
      <c r="F241" s="40">
        <v>1000</v>
      </c>
      <c r="G241" s="35">
        <f t="shared" si="6"/>
        <v>1.7815689565172466</v>
      </c>
      <c r="H241" s="36">
        <v>561.303</v>
      </c>
      <c r="I241" s="37">
        <f t="shared" si="7"/>
        <v>8094749</v>
      </c>
      <c r="J241" s="22" t="s">
        <v>83</v>
      </c>
      <c r="K241" s="39" t="s">
        <v>25</v>
      </c>
      <c r="L241" s="20" t="s">
        <v>26</v>
      </c>
      <c r="M241" s="20" t="s">
        <v>27</v>
      </c>
      <c r="N241" s="22" t="s">
        <v>28</v>
      </c>
    </row>
    <row r="242" spans="1:14">
      <c r="A242" s="32">
        <v>43353</v>
      </c>
      <c r="B242" s="39" t="s">
        <v>263</v>
      </c>
      <c r="C242" s="22" t="s">
        <v>22</v>
      </c>
      <c r="D242" s="33" t="s">
        <v>23</v>
      </c>
      <c r="E242" s="20"/>
      <c r="F242" s="40">
        <v>1000</v>
      </c>
      <c r="G242" s="35">
        <f t="shared" si="6"/>
        <v>1.7815689565172466</v>
      </c>
      <c r="H242" s="36">
        <v>561.303</v>
      </c>
      <c r="I242" s="37">
        <f t="shared" si="7"/>
        <v>8093749</v>
      </c>
      <c r="J242" s="22" t="s">
        <v>83</v>
      </c>
      <c r="K242" s="39" t="s">
        <v>25</v>
      </c>
      <c r="L242" s="20" t="s">
        <v>26</v>
      </c>
      <c r="M242" s="20" t="s">
        <v>27</v>
      </c>
      <c r="N242" s="22" t="s">
        <v>28</v>
      </c>
    </row>
    <row r="243" spans="1:14">
      <c r="A243" s="32">
        <v>43353</v>
      </c>
      <c r="B243" s="39" t="s">
        <v>84</v>
      </c>
      <c r="C243" s="22" t="s">
        <v>22</v>
      </c>
      <c r="D243" s="33" t="s">
        <v>23</v>
      </c>
      <c r="E243" s="20"/>
      <c r="F243" s="40">
        <v>1000</v>
      </c>
      <c r="G243" s="35">
        <f t="shared" si="6"/>
        <v>1.7815689565172466</v>
      </c>
      <c r="H243" s="36">
        <v>561.303</v>
      </c>
      <c r="I243" s="37">
        <f t="shared" si="7"/>
        <v>8092749</v>
      </c>
      <c r="J243" s="22" t="s">
        <v>83</v>
      </c>
      <c r="K243" s="39" t="s">
        <v>25</v>
      </c>
      <c r="L243" s="20" t="s">
        <v>26</v>
      </c>
      <c r="M243" s="20" t="s">
        <v>27</v>
      </c>
      <c r="N243" s="22" t="s">
        <v>28</v>
      </c>
    </row>
    <row r="244" spans="1:14">
      <c r="A244" s="32">
        <v>43353</v>
      </c>
      <c r="B244" s="22" t="s">
        <v>82</v>
      </c>
      <c r="C244" s="22" t="s">
        <v>22</v>
      </c>
      <c r="D244" s="33" t="s">
        <v>23</v>
      </c>
      <c r="E244" s="34"/>
      <c r="F244" s="34">
        <v>1000</v>
      </c>
      <c r="G244" s="35">
        <f t="shared" si="6"/>
        <v>1.7815689565172466</v>
      </c>
      <c r="H244" s="36">
        <v>561.303</v>
      </c>
      <c r="I244" s="37">
        <f t="shared" si="7"/>
        <v>8091749</v>
      </c>
      <c r="J244" s="22" t="s">
        <v>86</v>
      </c>
      <c r="K244" s="22" t="s">
        <v>25</v>
      </c>
      <c r="L244" s="20" t="s">
        <v>26</v>
      </c>
      <c r="M244" s="20" t="s">
        <v>27</v>
      </c>
      <c r="N244" s="22" t="s">
        <v>28</v>
      </c>
    </row>
    <row r="245" spans="1:14">
      <c r="A245" s="32">
        <v>43353</v>
      </c>
      <c r="B245" s="22" t="s">
        <v>84</v>
      </c>
      <c r="C245" s="22" t="s">
        <v>22</v>
      </c>
      <c r="D245" s="33" t="s">
        <v>23</v>
      </c>
      <c r="E245" s="34"/>
      <c r="F245" s="34">
        <v>1000</v>
      </c>
      <c r="G245" s="35">
        <f t="shared" si="6"/>
        <v>1.7815689565172466</v>
      </c>
      <c r="H245" s="36">
        <v>561.303</v>
      </c>
      <c r="I245" s="37">
        <f t="shared" si="7"/>
        <v>8090749</v>
      </c>
      <c r="J245" s="22" t="s">
        <v>86</v>
      </c>
      <c r="K245" s="22" t="s">
        <v>25</v>
      </c>
      <c r="L245" s="20" t="s">
        <v>26</v>
      </c>
      <c r="M245" s="20" t="s">
        <v>27</v>
      </c>
      <c r="N245" s="22" t="s">
        <v>28</v>
      </c>
    </row>
    <row r="246" spans="1:14">
      <c r="A246" s="32">
        <v>43353</v>
      </c>
      <c r="B246" s="39" t="s">
        <v>82</v>
      </c>
      <c r="C246" s="22" t="s">
        <v>22</v>
      </c>
      <c r="D246" s="33" t="s">
        <v>23</v>
      </c>
      <c r="E246" s="20"/>
      <c r="F246" s="34">
        <v>1000</v>
      </c>
      <c r="G246" s="35">
        <f t="shared" si="6"/>
        <v>1.7815689565172466</v>
      </c>
      <c r="H246" s="36">
        <v>561.303</v>
      </c>
      <c r="I246" s="37">
        <f t="shared" si="7"/>
        <v>8089749</v>
      </c>
      <c r="J246" s="22" t="s">
        <v>88</v>
      </c>
      <c r="K246" s="39" t="s">
        <v>25</v>
      </c>
      <c r="L246" s="20" t="s">
        <v>26</v>
      </c>
      <c r="M246" s="20" t="s">
        <v>27</v>
      </c>
      <c r="N246" s="22" t="s">
        <v>28</v>
      </c>
    </row>
    <row r="247" spans="1:14">
      <c r="A247" s="32">
        <v>43353</v>
      </c>
      <c r="B247" s="39" t="s">
        <v>84</v>
      </c>
      <c r="C247" s="22" t="s">
        <v>22</v>
      </c>
      <c r="D247" s="33" t="s">
        <v>23</v>
      </c>
      <c r="E247" s="20"/>
      <c r="F247" s="34">
        <v>1000</v>
      </c>
      <c r="G247" s="35">
        <f t="shared" si="6"/>
        <v>1.7815689565172466</v>
      </c>
      <c r="H247" s="36">
        <v>561.303</v>
      </c>
      <c r="I247" s="37">
        <f t="shared" si="7"/>
        <v>8088749</v>
      </c>
      <c r="J247" s="22" t="s">
        <v>88</v>
      </c>
      <c r="K247" s="39" t="s">
        <v>25</v>
      </c>
      <c r="L247" s="20" t="s">
        <v>26</v>
      </c>
      <c r="M247" s="20" t="s">
        <v>27</v>
      </c>
      <c r="N247" s="22" t="s">
        <v>28</v>
      </c>
    </row>
    <row r="248" spans="1:14">
      <c r="A248" s="32">
        <v>43353</v>
      </c>
      <c r="B248" s="39" t="s">
        <v>264</v>
      </c>
      <c r="C248" s="22" t="s">
        <v>22</v>
      </c>
      <c r="D248" s="20" t="s">
        <v>40</v>
      </c>
      <c r="E248" s="39"/>
      <c r="F248" s="40">
        <v>1000</v>
      </c>
      <c r="G248" s="35">
        <f t="shared" si="6"/>
        <v>1.7815689565172466</v>
      </c>
      <c r="H248" s="36">
        <v>561.303</v>
      </c>
      <c r="I248" s="37">
        <f t="shared" si="7"/>
        <v>8087749</v>
      </c>
      <c r="J248" s="39" t="s">
        <v>45</v>
      </c>
      <c r="K248" s="39" t="s">
        <v>25</v>
      </c>
      <c r="L248" s="20" t="s">
        <v>42</v>
      </c>
      <c r="M248" s="20" t="s">
        <v>27</v>
      </c>
      <c r="N248" s="22" t="s">
        <v>28</v>
      </c>
    </row>
    <row r="249" spans="1:14">
      <c r="A249" s="32">
        <v>43353</v>
      </c>
      <c r="B249" s="39" t="s">
        <v>265</v>
      </c>
      <c r="C249" s="43" t="s">
        <v>154</v>
      </c>
      <c r="D249" s="20" t="s">
        <v>40</v>
      </c>
      <c r="E249" s="39"/>
      <c r="F249" s="40">
        <v>2000</v>
      </c>
      <c r="G249" s="35">
        <f t="shared" si="6"/>
        <v>3.5631379130344931</v>
      </c>
      <c r="H249" s="36">
        <v>561.303</v>
      </c>
      <c r="I249" s="37">
        <f t="shared" si="7"/>
        <v>8085749</v>
      </c>
      <c r="J249" s="39" t="s">
        <v>45</v>
      </c>
      <c r="K249" s="39" t="s">
        <v>25</v>
      </c>
      <c r="L249" s="20" t="s">
        <v>42</v>
      </c>
      <c r="M249" s="20" t="s">
        <v>27</v>
      </c>
      <c r="N249" s="22" t="s">
        <v>28</v>
      </c>
    </row>
    <row r="250" spans="1:14">
      <c r="A250" s="32">
        <v>43353</v>
      </c>
      <c r="B250" s="39" t="s">
        <v>266</v>
      </c>
      <c r="C250" s="22" t="s">
        <v>22</v>
      </c>
      <c r="D250" s="20" t="s">
        <v>40</v>
      </c>
      <c r="E250" s="39"/>
      <c r="F250" s="40">
        <v>1000</v>
      </c>
      <c r="G250" s="35">
        <f t="shared" si="6"/>
        <v>1.7815689565172466</v>
      </c>
      <c r="H250" s="36">
        <v>561.303</v>
      </c>
      <c r="I250" s="37">
        <f t="shared" si="7"/>
        <v>8084749</v>
      </c>
      <c r="J250" s="39" t="s">
        <v>45</v>
      </c>
      <c r="K250" s="39" t="s">
        <v>25</v>
      </c>
      <c r="L250" s="20" t="s">
        <v>42</v>
      </c>
      <c r="M250" s="20" t="s">
        <v>27</v>
      </c>
      <c r="N250" s="22" t="s">
        <v>28</v>
      </c>
    </row>
    <row r="251" spans="1:14">
      <c r="A251" s="32">
        <v>43354</v>
      </c>
      <c r="B251" s="20" t="s">
        <v>267</v>
      </c>
      <c r="C251" s="22" t="s">
        <v>22</v>
      </c>
      <c r="D251" s="20" t="s">
        <v>40</v>
      </c>
      <c r="E251" s="38"/>
      <c r="F251" s="34">
        <v>3000</v>
      </c>
      <c r="G251" s="35">
        <f t="shared" si="6"/>
        <v>5.3447068695517395</v>
      </c>
      <c r="H251" s="36">
        <v>561.303</v>
      </c>
      <c r="I251" s="37">
        <f t="shared" si="7"/>
        <v>8081749</v>
      </c>
      <c r="J251" s="20" t="s">
        <v>41</v>
      </c>
      <c r="K251" s="33" t="s">
        <v>25</v>
      </c>
      <c r="L251" s="20" t="s">
        <v>42</v>
      </c>
      <c r="M251" s="20" t="s">
        <v>27</v>
      </c>
      <c r="N251" s="22" t="s">
        <v>28</v>
      </c>
    </row>
    <row r="252" spans="1:14">
      <c r="A252" s="32">
        <v>43354</v>
      </c>
      <c r="B252" s="20" t="s">
        <v>268</v>
      </c>
      <c r="C252" s="33" t="s">
        <v>50</v>
      </c>
      <c r="D252" s="20" t="s">
        <v>40</v>
      </c>
      <c r="E252" s="38"/>
      <c r="F252" s="34">
        <v>3000</v>
      </c>
      <c r="G252" s="35">
        <f t="shared" si="6"/>
        <v>5.3447068695517395</v>
      </c>
      <c r="H252" s="36">
        <v>561.303</v>
      </c>
      <c r="I252" s="37">
        <f t="shared" si="7"/>
        <v>8078749</v>
      </c>
      <c r="J252" s="20" t="s">
        <v>41</v>
      </c>
      <c r="K252" s="33" t="s">
        <v>25</v>
      </c>
      <c r="L252" s="20" t="s">
        <v>42</v>
      </c>
      <c r="M252" s="20" t="s">
        <v>27</v>
      </c>
      <c r="N252" s="22" t="s">
        <v>28</v>
      </c>
    </row>
    <row r="253" spans="1:14">
      <c r="A253" s="32">
        <v>43354</v>
      </c>
      <c r="B253" s="20" t="s">
        <v>254</v>
      </c>
      <c r="C253" s="22" t="s">
        <v>22</v>
      </c>
      <c r="D253" s="20" t="s">
        <v>40</v>
      </c>
      <c r="E253" s="20"/>
      <c r="F253" s="34">
        <v>1000</v>
      </c>
      <c r="G253" s="35">
        <f t="shared" si="6"/>
        <v>1.7815689565172466</v>
      </c>
      <c r="H253" s="36">
        <v>561.303</v>
      </c>
      <c r="I253" s="37">
        <f t="shared" si="7"/>
        <v>8077749</v>
      </c>
      <c r="J253" s="20" t="s">
        <v>258</v>
      </c>
      <c r="K253" s="20" t="s">
        <v>256</v>
      </c>
      <c r="L253" s="20" t="s">
        <v>42</v>
      </c>
      <c r="M253" s="20" t="s">
        <v>27</v>
      </c>
      <c r="N253" s="22" t="s">
        <v>28</v>
      </c>
    </row>
    <row r="254" spans="1:14">
      <c r="A254" s="32">
        <v>43354</v>
      </c>
      <c r="B254" s="20" t="s">
        <v>269</v>
      </c>
      <c r="C254" s="22" t="s">
        <v>22</v>
      </c>
      <c r="D254" s="20" t="s">
        <v>40</v>
      </c>
      <c r="E254" s="20"/>
      <c r="F254" s="34">
        <v>1000</v>
      </c>
      <c r="G254" s="35">
        <f t="shared" si="6"/>
        <v>1.7815689565172466</v>
      </c>
      <c r="H254" s="36">
        <v>561.303</v>
      </c>
      <c r="I254" s="37">
        <f t="shared" si="7"/>
        <v>8076749</v>
      </c>
      <c r="J254" s="20" t="s">
        <v>258</v>
      </c>
      <c r="K254" s="20" t="s">
        <v>256</v>
      </c>
      <c r="L254" s="20" t="s">
        <v>42</v>
      </c>
      <c r="M254" s="20" t="s">
        <v>27</v>
      </c>
      <c r="N254" s="22" t="s">
        <v>28</v>
      </c>
    </row>
    <row r="255" spans="1:14">
      <c r="A255" s="32">
        <v>43354</v>
      </c>
      <c r="B255" s="20" t="s">
        <v>270</v>
      </c>
      <c r="C255" s="22" t="s">
        <v>22</v>
      </c>
      <c r="D255" s="20" t="s">
        <v>40</v>
      </c>
      <c r="E255" s="20"/>
      <c r="F255" s="34">
        <v>1000</v>
      </c>
      <c r="G255" s="35">
        <f t="shared" si="6"/>
        <v>1.7815689565172466</v>
      </c>
      <c r="H255" s="36">
        <v>561.303</v>
      </c>
      <c r="I255" s="37">
        <f t="shared" si="7"/>
        <v>8075749</v>
      </c>
      <c r="J255" s="20" t="s">
        <v>258</v>
      </c>
      <c r="K255" s="20" t="s">
        <v>256</v>
      </c>
      <c r="L255" s="20" t="s">
        <v>42</v>
      </c>
      <c r="M255" s="20" t="s">
        <v>27</v>
      </c>
      <c r="N255" s="22" t="s">
        <v>28</v>
      </c>
    </row>
    <row r="256" spans="1:14">
      <c r="A256" s="32">
        <v>43354</v>
      </c>
      <c r="B256" s="20" t="s">
        <v>271</v>
      </c>
      <c r="C256" s="22" t="s">
        <v>22</v>
      </c>
      <c r="D256" s="20" t="s">
        <v>40</v>
      </c>
      <c r="E256" s="20"/>
      <c r="F256" s="34">
        <v>1000</v>
      </c>
      <c r="G256" s="35">
        <f t="shared" si="6"/>
        <v>1.7815689565172466</v>
      </c>
      <c r="H256" s="36">
        <v>561.303</v>
      </c>
      <c r="I256" s="37">
        <f t="shared" si="7"/>
        <v>8074749</v>
      </c>
      <c r="J256" s="20" t="s">
        <v>258</v>
      </c>
      <c r="K256" s="20" t="s">
        <v>256</v>
      </c>
      <c r="L256" s="20" t="s">
        <v>42</v>
      </c>
      <c r="M256" s="20" t="s">
        <v>27</v>
      </c>
      <c r="N256" s="22" t="s">
        <v>28</v>
      </c>
    </row>
    <row r="257" spans="1:14">
      <c r="A257" s="32">
        <v>43354</v>
      </c>
      <c r="B257" s="20" t="s">
        <v>272</v>
      </c>
      <c r="C257" s="22" t="s">
        <v>22</v>
      </c>
      <c r="D257" s="20" t="s">
        <v>40</v>
      </c>
      <c r="E257" s="20"/>
      <c r="F257" s="34">
        <v>1000</v>
      </c>
      <c r="G257" s="35">
        <f t="shared" si="6"/>
        <v>1.7815689565172466</v>
      </c>
      <c r="H257" s="36">
        <v>561.303</v>
      </c>
      <c r="I257" s="37">
        <f t="shared" si="7"/>
        <v>8073749</v>
      </c>
      <c r="J257" s="20" t="s">
        <v>258</v>
      </c>
      <c r="K257" s="20" t="s">
        <v>256</v>
      </c>
      <c r="L257" s="20" t="s">
        <v>42</v>
      </c>
      <c r="M257" s="20" t="s">
        <v>27</v>
      </c>
      <c r="N257" s="22" t="s">
        <v>28</v>
      </c>
    </row>
    <row r="258" spans="1:14">
      <c r="A258" s="32">
        <v>43354</v>
      </c>
      <c r="B258" s="20" t="s">
        <v>257</v>
      </c>
      <c r="C258" s="33" t="s">
        <v>34</v>
      </c>
      <c r="D258" s="20" t="s">
        <v>40</v>
      </c>
      <c r="E258" s="20"/>
      <c r="F258" s="34">
        <v>1000</v>
      </c>
      <c r="G258" s="35">
        <f t="shared" si="6"/>
        <v>1.7815689565172466</v>
      </c>
      <c r="H258" s="36">
        <v>561.303</v>
      </c>
      <c r="I258" s="37">
        <f t="shared" si="7"/>
        <v>8072749</v>
      </c>
      <c r="J258" s="20" t="s">
        <v>258</v>
      </c>
      <c r="K258" s="20" t="s">
        <v>256</v>
      </c>
      <c r="L258" s="20" t="s">
        <v>42</v>
      </c>
      <c r="M258" s="20" t="s">
        <v>27</v>
      </c>
      <c r="N258" s="22" t="s">
        <v>28</v>
      </c>
    </row>
    <row r="259" spans="1:14">
      <c r="A259" s="32">
        <v>43354</v>
      </c>
      <c r="B259" s="20" t="s">
        <v>273</v>
      </c>
      <c r="C259" s="33" t="s">
        <v>146</v>
      </c>
      <c r="D259" s="33" t="s">
        <v>72</v>
      </c>
      <c r="E259" s="20"/>
      <c r="F259" s="34">
        <v>1000</v>
      </c>
      <c r="G259" s="35">
        <f t="shared" si="6"/>
        <v>1.7815689565172466</v>
      </c>
      <c r="H259" s="36">
        <v>561.303</v>
      </c>
      <c r="I259" s="37">
        <f t="shared" si="7"/>
        <v>8071749</v>
      </c>
      <c r="J259" s="20" t="s">
        <v>258</v>
      </c>
      <c r="K259" s="20" t="s">
        <v>256</v>
      </c>
      <c r="L259" s="20" t="s">
        <v>26</v>
      </c>
      <c r="M259" s="20" t="s">
        <v>27</v>
      </c>
      <c r="N259" s="22" t="s">
        <v>28</v>
      </c>
    </row>
    <row r="260" spans="1:14">
      <c r="A260" s="32">
        <v>43354</v>
      </c>
      <c r="B260" s="20" t="s">
        <v>84</v>
      </c>
      <c r="C260" s="22" t="s">
        <v>22</v>
      </c>
      <c r="D260" s="20" t="s">
        <v>40</v>
      </c>
      <c r="E260" s="20"/>
      <c r="F260" s="34">
        <v>1000</v>
      </c>
      <c r="G260" s="35">
        <f t="shared" si="6"/>
        <v>1.7815689565172466</v>
      </c>
      <c r="H260" s="36">
        <v>561.303</v>
      </c>
      <c r="I260" s="37">
        <f t="shared" si="7"/>
        <v>8070749</v>
      </c>
      <c r="J260" s="20" t="s">
        <v>258</v>
      </c>
      <c r="K260" s="20" t="s">
        <v>256</v>
      </c>
      <c r="L260" s="20" t="s">
        <v>42</v>
      </c>
      <c r="M260" s="20" t="s">
        <v>27</v>
      </c>
      <c r="N260" s="22" t="s">
        <v>28</v>
      </c>
    </row>
    <row r="261" spans="1:14">
      <c r="A261" s="32">
        <v>43354</v>
      </c>
      <c r="B261" s="39" t="s">
        <v>82</v>
      </c>
      <c r="C261" s="22" t="s">
        <v>22</v>
      </c>
      <c r="D261" s="33" t="s">
        <v>23</v>
      </c>
      <c r="E261" s="20"/>
      <c r="F261" s="40">
        <v>1000</v>
      </c>
      <c r="G261" s="35">
        <f t="shared" si="6"/>
        <v>1.7815689565172466</v>
      </c>
      <c r="H261" s="36">
        <v>561.303</v>
      </c>
      <c r="I261" s="37">
        <f t="shared" si="7"/>
        <v>8069749</v>
      </c>
      <c r="J261" s="22" t="s">
        <v>83</v>
      </c>
      <c r="K261" s="39" t="s">
        <v>25</v>
      </c>
      <c r="L261" s="20" t="s">
        <v>26</v>
      </c>
      <c r="M261" s="20" t="s">
        <v>27</v>
      </c>
      <c r="N261" s="22" t="s">
        <v>28</v>
      </c>
    </row>
    <row r="262" spans="1:14">
      <c r="A262" s="32">
        <v>43354</v>
      </c>
      <c r="B262" s="39" t="s">
        <v>274</v>
      </c>
      <c r="C262" s="22" t="s">
        <v>22</v>
      </c>
      <c r="D262" s="33" t="s">
        <v>23</v>
      </c>
      <c r="E262" s="20"/>
      <c r="F262" s="40">
        <v>1000</v>
      </c>
      <c r="G262" s="35">
        <f t="shared" si="6"/>
        <v>1.7815689565172466</v>
      </c>
      <c r="H262" s="36">
        <v>561.303</v>
      </c>
      <c r="I262" s="37">
        <f t="shared" si="7"/>
        <v>8068749</v>
      </c>
      <c r="J262" s="22" t="s">
        <v>83</v>
      </c>
      <c r="K262" s="39" t="s">
        <v>25</v>
      </c>
      <c r="L262" s="20" t="s">
        <v>26</v>
      </c>
      <c r="M262" s="20" t="s">
        <v>27</v>
      </c>
      <c r="N262" s="22" t="s">
        <v>28</v>
      </c>
    </row>
    <row r="263" spans="1:14">
      <c r="A263" s="32">
        <v>43354</v>
      </c>
      <c r="B263" s="39" t="s">
        <v>275</v>
      </c>
      <c r="C263" s="22" t="s">
        <v>22</v>
      </c>
      <c r="D263" s="33" t="s">
        <v>23</v>
      </c>
      <c r="E263" s="20"/>
      <c r="F263" s="40">
        <v>1000</v>
      </c>
      <c r="G263" s="35">
        <f t="shared" si="6"/>
        <v>1.7815689565172466</v>
      </c>
      <c r="H263" s="36">
        <v>561.303</v>
      </c>
      <c r="I263" s="37">
        <f t="shared" si="7"/>
        <v>8067749</v>
      </c>
      <c r="J263" s="22" t="s">
        <v>83</v>
      </c>
      <c r="K263" s="39" t="s">
        <v>25</v>
      </c>
      <c r="L263" s="20" t="s">
        <v>26</v>
      </c>
      <c r="M263" s="20" t="s">
        <v>27</v>
      </c>
      <c r="N263" s="22" t="s">
        <v>28</v>
      </c>
    </row>
    <row r="264" spans="1:14">
      <c r="A264" s="32">
        <v>43354</v>
      </c>
      <c r="B264" s="39" t="s">
        <v>84</v>
      </c>
      <c r="C264" s="22" t="s">
        <v>22</v>
      </c>
      <c r="D264" s="33" t="s">
        <v>23</v>
      </c>
      <c r="E264" s="20"/>
      <c r="F264" s="40">
        <v>1000</v>
      </c>
      <c r="G264" s="35">
        <f t="shared" si="6"/>
        <v>1.7815689565172466</v>
      </c>
      <c r="H264" s="36">
        <v>561.303</v>
      </c>
      <c r="I264" s="37">
        <f t="shared" si="7"/>
        <v>8066749</v>
      </c>
      <c r="J264" s="22" t="s">
        <v>83</v>
      </c>
      <c r="K264" s="39" t="s">
        <v>25</v>
      </c>
      <c r="L264" s="20" t="s">
        <v>26</v>
      </c>
      <c r="M264" s="20" t="s">
        <v>27</v>
      </c>
      <c r="N264" s="22" t="s">
        <v>28</v>
      </c>
    </row>
    <row r="265" spans="1:14">
      <c r="A265" s="32">
        <v>43354</v>
      </c>
      <c r="B265" s="22" t="s">
        <v>82</v>
      </c>
      <c r="C265" s="22" t="s">
        <v>22</v>
      </c>
      <c r="D265" s="33" t="s">
        <v>23</v>
      </c>
      <c r="E265" s="34"/>
      <c r="F265" s="34">
        <v>1000</v>
      </c>
      <c r="G265" s="35">
        <f t="shared" si="6"/>
        <v>1.7815689565172466</v>
      </c>
      <c r="H265" s="36">
        <v>561.303</v>
      </c>
      <c r="I265" s="37">
        <f t="shared" si="7"/>
        <v>8065749</v>
      </c>
      <c r="J265" s="22" t="s">
        <v>86</v>
      </c>
      <c r="K265" s="22" t="s">
        <v>25</v>
      </c>
      <c r="L265" s="20" t="s">
        <v>26</v>
      </c>
      <c r="M265" s="20" t="s">
        <v>27</v>
      </c>
      <c r="N265" s="22" t="s">
        <v>28</v>
      </c>
    </row>
    <row r="266" spans="1:14">
      <c r="A266" s="32">
        <v>43354</v>
      </c>
      <c r="B266" s="22" t="s">
        <v>84</v>
      </c>
      <c r="C266" s="22" t="s">
        <v>22</v>
      </c>
      <c r="D266" s="33" t="s">
        <v>23</v>
      </c>
      <c r="E266" s="34"/>
      <c r="F266" s="34">
        <v>1000</v>
      </c>
      <c r="G266" s="35">
        <f t="shared" si="6"/>
        <v>1.7815689565172466</v>
      </c>
      <c r="H266" s="36">
        <v>561.303</v>
      </c>
      <c r="I266" s="37">
        <f t="shared" si="7"/>
        <v>8064749</v>
      </c>
      <c r="J266" s="22" t="s">
        <v>86</v>
      </c>
      <c r="K266" s="22" t="s">
        <v>25</v>
      </c>
      <c r="L266" s="20" t="s">
        <v>26</v>
      </c>
      <c r="M266" s="20" t="s">
        <v>27</v>
      </c>
      <c r="N266" s="22" t="s">
        <v>28</v>
      </c>
    </row>
    <row r="267" spans="1:14">
      <c r="A267" s="32">
        <v>43354</v>
      </c>
      <c r="B267" s="39" t="s">
        <v>82</v>
      </c>
      <c r="C267" s="22" t="s">
        <v>22</v>
      </c>
      <c r="D267" s="33" t="s">
        <v>23</v>
      </c>
      <c r="E267" s="20"/>
      <c r="F267" s="34">
        <v>1000</v>
      </c>
      <c r="G267" s="35">
        <f t="shared" si="6"/>
        <v>1.7815689565172466</v>
      </c>
      <c r="H267" s="36">
        <v>561.303</v>
      </c>
      <c r="I267" s="37">
        <f t="shared" si="7"/>
        <v>8063749</v>
      </c>
      <c r="J267" s="22" t="s">
        <v>88</v>
      </c>
      <c r="K267" s="39" t="s">
        <v>25</v>
      </c>
      <c r="L267" s="20" t="s">
        <v>26</v>
      </c>
      <c r="M267" s="20" t="s">
        <v>27</v>
      </c>
      <c r="N267" s="22" t="s">
        <v>28</v>
      </c>
    </row>
    <row r="268" spans="1:14">
      <c r="A268" s="32">
        <v>43354</v>
      </c>
      <c r="B268" s="39" t="s">
        <v>84</v>
      </c>
      <c r="C268" s="22" t="s">
        <v>22</v>
      </c>
      <c r="D268" s="33" t="s">
        <v>23</v>
      </c>
      <c r="E268" s="20"/>
      <c r="F268" s="34">
        <v>1000</v>
      </c>
      <c r="G268" s="35">
        <f t="shared" si="6"/>
        <v>1.7815689565172466</v>
      </c>
      <c r="H268" s="36">
        <v>561.303</v>
      </c>
      <c r="I268" s="37">
        <f t="shared" si="7"/>
        <v>8062749</v>
      </c>
      <c r="J268" s="22" t="s">
        <v>88</v>
      </c>
      <c r="K268" s="39" t="s">
        <v>25</v>
      </c>
      <c r="L268" s="20" t="s">
        <v>26</v>
      </c>
      <c r="M268" s="20" t="s">
        <v>27</v>
      </c>
      <c r="N268" s="22" t="s">
        <v>28</v>
      </c>
    </row>
    <row r="269" spans="1:14">
      <c r="A269" s="32">
        <v>43354</v>
      </c>
      <c r="B269" s="39" t="s">
        <v>276</v>
      </c>
      <c r="C269" s="22" t="s">
        <v>22</v>
      </c>
      <c r="D269" s="20" t="s">
        <v>40</v>
      </c>
      <c r="E269" s="39"/>
      <c r="F269" s="40">
        <v>1000</v>
      </c>
      <c r="G269" s="35">
        <f t="shared" ref="G269:G332" si="8">+F269/H269</f>
        <v>1.7815689565172466</v>
      </c>
      <c r="H269" s="36">
        <v>561.303</v>
      </c>
      <c r="I269" s="37">
        <f t="shared" ref="I269:I332" si="9">I268+E269-F269</f>
        <v>8061749</v>
      </c>
      <c r="J269" s="39" t="s">
        <v>45</v>
      </c>
      <c r="K269" s="39" t="s">
        <v>25</v>
      </c>
      <c r="L269" s="20" t="s">
        <v>42</v>
      </c>
      <c r="M269" s="20" t="s">
        <v>27</v>
      </c>
      <c r="N269" s="22" t="s">
        <v>28</v>
      </c>
    </row>
    <row r="270" spans="1:14">
      <c r="A270" s="32">
        <v>43354</v>
      </c>
      <c r="B270" s="39" t="s">
        <v>277</v>
      </c>
      <c r="C270" s="22" t="s">
        <v>22</v>
      </c>
      <c r="D270" s="20" t="s">
        <v>40</v>
      </c>
      <c r="E270" s="39"/>
      <c r="F270" s="40">
        <v>1000</v>
      </c>
      <c r="G270" s="35">
        <f t="shared" si="8"/>
        <v>1.7815689565172466</v>
      </c>
      <c r="H270" s="36">
        <v>561.303</v>
      </c>
      <c r="I270" s="37">
        <f t="shared" si="9"/>
        <v>8060749</v>
      </c>
      <c r="J270" s="39" t="s">
        <v>45</v>
      </c>
      <c r="K270" s="39" t="s">
        <v>25</v>
      </c>
      <c r="L270" s="20" t="s">
        <v>42</v>
      </c>
      <c r="M270" s="20" t="s">
        <v>27</v>
      </c>
      <c r="N270" s="22" t="s">
        <v>28</v>
      </c>
    </row>
    <row r="271" spans="1:14">
      <c r="A271" s="32">
        <v>43354</v>
      </c>
      <c r="B271" s="39" t="s">
        <v>278</v>
      </c>
      <c r="C271" s="43" t="s">
        <v>154</v>
      </c>
      <c r="D271" s="20" t="s">
        <v>40</v>
      </c>
      <c r="E271" s="39"/>
      <c r="F271" s="40">
        <v>1000</v>
      </c>
      <c r="G271" s="35">
        <f t="shared" si="8"/>
        <v>1.7815689565172466</v>
      </c>
      <c r="H271" s="36">
        <v>561.303</v>
      </c>
      <c r="I271" s="37">
        <f t="shared" si="9"/>
        <v>8059749</v>
      </c>
      <c r="J271" s="39" t="s">
        <v>45</v>
      </c>
      <c r="K271" s="39" t="s">
        <v>25</v>
      </c>
      <c r="L271" s="20" t="s">
        <v>42</v>
      </c>
      <c r="M271" s="20" t="s">
        <v>27</v>
      </c>
      <c r="N271" s="22" t="s">
        <v>28</v>
      </c>
    </row>
    <row r="272" spans="1:14">
      <c r="A272" s="32">
        <v>43354</v>
      </c>
      <c r="B272" s="39" t="s">
        <v>279</v>
      </c>
      <c r="C272" s="22" t="s">
        <v>22</v>
      </c>
      <c r="D272" s="20" t="s">
        <v>40</v>
      </c>
      <c r="E272" s="39"/>
      <c r="F272" s="40">
        <v>1000</v>
      </c>
      <c r="G272" s="35">
        <f t="shared" si="8"/>
        <v>1.7815689565172466</v>
      </c>
      <c r="H272" s="36">
        <v>561.303</v>
      </c>
      <c r="I272" s="37">
        <f t="shared" si="9"/>
        <v>8058749</v>
      </c>
      <c r="J272" s="39" t="s">
        <v>45</v>
      </c>
      <c r="K272" s="39" t="s">
        <v>25</v>
      </c>
      <c r="L272" s="20" t="s">
        <v>42</v>
      </c>
      <c r="M272" s="20" t="s">
        <v>27</v>
      </c>
      <c r="N272" s="22" t="s">
        <v>28</v>
      </c>
    </row>
    <row r="273" spans="1:14">
      <c r="A273" s="32">
        <v>43354</v>
      </c>
      <c r="B273" s="39" t="s">
        <v>280</v>
      </c>
      <c r="C273" s="22" t="s">
        <v>22</v>
      </c>
      <c r="D273" s="20" t="s">
        <v>40</v>
      </c>
      <c r="E273" s="39"/>
      <c r="F273" s="40">
        <v>1000</v>
      </c>
      <c r="G273" s="35">
        <f t="shared" si="8"/>
        <v>1.7815689565172466</v>
      </c>
      <c r="H273" s="36">
        <v>561.303</v>
      </c>
      <c r="I273" s="37">
        <f t="shared" si="9"/>
        <v>8057749</v>
      </c>
      <c r="J273" s="39" t="s">
        <v>45</v>
      </c>
      <c r="K273" s="39" t="s">
        <v>25</v>
      </c>
      <c r="L273" s="20" t="s">
        <v>42</v>
      </c>
      <c r="M273" s="20" t="s">
        <v>27</v>
      </c>
      <c r="N273" s="22" t="s">
        <v>28</v>
      </c>
    </row>
    <row r="274" spans="1:14">
      <c r="A274" s="32">
        <v>43354</v>
      </c>
      <c r="B274" s="20" t="s">
        <v>281</v>
      </c>
      <c r="C274" s="33" t="s">
        <v>34</v>
      </c>
      <c r="D274" s="33" t="s">
        <v>23</v>
      </c>
      <c r="E274" s="20"/>
      <c r="F274" s="34">
        <v>193600</v>
      </c>
      <c r="G274" s="35">
        <f t="shared" si="8"/>
        <v>344.91174998173892</v>
      </c>
      <c r="H274" s="36">
        <v>561.303</v>
      </c>
      <c r="I274" s="37">
        <f t="shared" si="9"/>
        <v>7864149</v>
      </c>
      <c r="J274" s="47" t="s">
        <v>108</v>
      </c>
      <c r="K274" s="20">
        <v>3593830</v>
      </c>
      <c r="L274" s="20" t="s">
        <v>26</v>
      </c>
      <c r="M274" s="20" t="s">
        <v>27</v>
      </c>
      <c r="N274" s="22" t="s">
        <v>37</v>
      </c>
    </row>
    <row r="275" spans="1:14">
      <c r="A275" s="32">
        <v>43354</v>
      </c>
      <c r="B275" s="20" t="s">
        <v>282</v>
      </c>
      <c r="C275" s="33" t="s">
        <v>107</v>
      </c>
      <c r="D275" s="33" t="s">
        <v>72</v>
      </c>
      <c r="E275" s="20"/>
      <c r="F275" s="34">
        <v>3401</v>
      </c>
      <c r="G275" s="35">
        <f t="shared" si="8"/>
        <v>6.0591160211151553</v>
      </c>
      <c r="H275" s="36">
        <v>561.303</v>
      </c>
      <c r="I275" s="37">
        <f t="shared" si="9"/>
        <v>7860748</v>
      </c>
      <c r="J275" s="47" t="s">
        <v>108</v>
      </c>
      <c r="K275" s="20">
        <v>3593830</v>
      </c>
      <c r="L275" s="20" t="s">
        <v>26</v>
      </c>
      <c r="M275" s="20" t="s">
        <v>27</v>
      </c>
      <c r="N275" s="22" t="s">
        <v>37</v>
      </c>
    </row>
    <row r="276" spans="1:14">
      <c r="A276" s="32">
        <v>43355</v>
      </c>
      <c r="B276" s="20" t="s">
        <v>862</v>
      </c>
      <c r="C276" s="33" t="s">
        <v>34</v>
      </c>
      <c r="D276" s="33" t="s">
        <v>35</v>
      </c>
      <c r="E276" s="34"/>
      <c r="F276" s="34">
        <v>90700</v>
      </c>
      <c r="G276" s="35">
        <f t="shared" si="8"/>
        <v>161.58830435611426</v>
      </c>
      <c r="H276" s="36">
        <v>561.303</v>
      </c>
      <c r="I276" s="37">
        <f t="shared" si="9"/>
        <v>7770048</v>
      </c>
      <c r="J276" s="20" t="s">
        <v>68</v>
      </c>
      <c r="K276" s="20">
        <v>1</v>
      </c>
      <c r="L276" s="20" t="s">
        <v>26</v>
      </c>
      <c r="M276" s="20" t="s">
        <v>27</v>
      </c>
      <c r="N276" s="22" t="s">
        <v>37</v>
      </c>
    </row>
    <row r="277" spans="1:14">
      <c r="A277" s="32">
        <v>43355</v>
      </c>
      <c r="B277" s="20" t="s">
        <v>283</v>
      </c>
      <c r="C277" s="22" t="s">
        <v>22</v>
      </c>
      <c r="D277" s="33" t="s">
        <v>23</v>
      </c>
      <c r="E277" s="34"/>
      <c r="F277" s="34">
        <v>2000</v>
      </c>
      <c r="G277" s="35">
        <f t="shared" si="8"/>
        <v>3.5631379130344931</v>
      </c>
      <c r="H277" s="36">
        <v>561.303</v>
      </c>
      <c r="I277" s="37">
        <f t="shared" si="9"/>
        <v>7768048</v>
      </c>
      <c r="J277" s="20" t="s">
        <v>200</v>
      </c>
      <c r="K277" s="20" t="s">
        <v>25</v>
      </c>
      <c r="L277" s="20" t="s">
        <v>26</v>
      </c>
      <c r="M277" s="20" t="s">
        <v>27</v>
      </c>
      <c r="N277" s="20" t="s">
        <v>28</v>
      </c>
    </row>
    <row r="278" spans="1:14">
      <c r="A278" s="32">
        <v>43355</v>
      </c>
      <c r="B278" s="20" t="s">
        <v>284</v>
      </c>
      <c r="C278" s="22" t="s">
        <v>22</v>
      </c>
      <c r="D278" s="20" t="s">
        <v>40</v>
      </c>
      <c r="E278" s="38"/>
      <c r="F278" s="34">
        <v>2500</v>
      </c>
      <c r="G278" s="35">
        <f t="shared" si="8"/>
        <v>4.4539223912931165</v>
      </c>
      <c r="H278" s="36">
        <v>561.303</v>
      </c>
      <c r="I278" s="37">
        <f t="shared" si="9"/>
        <v>7765548</v>
      </c>
      <c r="J278" s="20" t="s">
        <v>41</v>
      </c>
      <c r="K278" s="33" t="s">
        <v>25</v>
      </c>
      <c r="L278" s="20" t="s">
        <v>42</v>
      </c>
      <c r="M278" s="20" t="s">
        <v>27</v>
      </c>
      <c r="N278" s="22" t="s">
        <v>28</v>
      </c>
    </row>
    <row r="279" spans="1:14">
      <c r="A279" s="32">
        <v>43355</v>
      </c>
      <c r="B279" s="20" t="s">
        <v>285</v>
      </c>
      <c r="C279" s="22" t="s">
        <v>22</v>
      </c>
      <c r="D279" s="20" t="s">
        <v>40</v>
      </c>
      <c r="E279" s="38"/>
      <c r="F279" s="34">
        <v>1000</v>
      </c>
      <c r="G279" s="35">
        <f t="shared" si="8"/>
        <v>1.7815689565172466</v>
      </c>
      <c r="H279" s="36">
        <v>561.303</v>
      </c>
      <c r="I279" s="37">
        <f t="shared" si="9"/>
        <v>7764548</v>
      </c>
      <c r="J279" s="20" t="s">
        <v>41</v>
      </c>
      <c r="K279" s="33" t="s">
        <v>25</v>
      </c>
      <c r="L279" s="20" t="s">
        <v>42</v>
      </c>
      <c r="M279" s="20" t="s">
        <v>27</v>
      </c>
      <c r="N279" s="22" t="s">
        <v>28</v>
      </c>
    </row>
    <row r="280" spans="1:14">
      <c r="A280" s="32">
        <v>43355</v>
      </c>
      <c r="B280" s="20" t="s">
        <v>286</v>
      </c>
      <c r="C280" s="22" t="s">
        <v>22</v>
      </c>
      <c r="D280" s="20" t="s">
        <v>40</v>
      </c>
      <c r="E280" s="38"/>
      <c r="F280" s="34">
        <v>2000</v>
      </c>
      <c r="G280" s="35">
        <f t="shared" si="8"/>
        <v>3.5631379130344931</v>
      </c>
      <c r="H280" s="36">
        <v>561.303</v>
      </c>
      <c r="I280" s="37">
        <f t="shared" si="9"/>
        <v>7762548</v>
      </c>
      <c r="J280" s="20" t="s">
        <v>41</v>
      </c>
      <c r="K280" s="33" t="s">
        <v>25</v>
      </c>
      <c r="L280" s="20" t="s">
        <v>42</v>
      </c>
      <c r="M280" s="20" t="s">
        <v>27</v>
      </c>
      <c r="N280" s="22" t="s">
        <v>28</v>
      </c>
    </row>
    <row r="281" spans="1:14">
      <c r="A281" s="32">
        <v>43355</v>
      </c>
      <c r="B281" s="20" t="s">
        <v>268</v>
      </c>
      <c r="C281" s="33" t="s">
        <v>50</v>
      </c>
      <c r="D281" s="20" t="s">
        <v>40</v>
      </c>
      <c r="E281" s="38"/>
      <c r="F281" s="34">
        <v>4000</v>
      </c>
      <c r="G281" s="35">
        <f t="shared" si="8"/>
        <v>7.1262758260689862</v>
      </c>
      <c r="H281" s="36">
        <v>561.303</v>
      </c>
      <c r="I281" s="37">
        <f t="shared" si="9"/>
        <v>7758548</v>
      </c>
      <c r="J281" s="20" t="s">
        <v>41</v>
      </c>
      <c r="K281" s="33" t="s">
        <v>25</v>
      </c>
      <c r="L281" s="20" t="s">
        <v>42</v>
      </c>
      <c r="M281" s="20" t="s">
        <v>27</v>
      </c>
      <c r="N281" s="22" t="s">
        <v>28</v>
      </c>
    </row>
    <row r="282" spans="1:14">
      <c r="A282" s="32">
        <v>43355</v>
      </c>
      <c r="B282" s="20" t="s">
        <v>287</v>
      </c>
      <c r="C282" s="22" t="s">
        <v>22</v>
      </c>
      <c r="D282" s="20" t="s">
        <v>40</v>
      </c>
      <c r="E282" s="38"/>
      <c r="F282" s="34">
        <v>2000</v>
      </c>
      <c r="G282" s="35">
        <f t="shared" si="8"/>
        <v>3.5631379130344931</v>
      </c>
      <c r="H282" s="36">
        <v>561.303</v>
      </c>
      <c r="I282" s="37">
        <f t="shared" si="9"/>
        <v>7756548</v>
      </c>
      <c r="J282" s="20" t="s">
        <v>41</v>
      </c>
      <c r="K282" s="33" t="s">
        <v>25</v>
      </c>
      <c r="L282" s="20" t="s">
        <v>42</v>
      </c>
      <c r="M282" s="20" t="s">
        <v>27</v>
      </c>
      <c r="N282" s="22" t="s">
        <v>28</v>
      </c>
    </row>
    <row r="283" spans="1:14">
      <c r="A283" s="32">
        <v>43355</v>
      </c>
      <c r="B283" s="20" t="s">
        <v>288</v>
      </c>
      <c r="C283" s="22" t="s">
        <v>22</v>
      </c>
      <c r="D283" s="20" t="s">
        <v>40</v>
      </c>
      <c r="E283" s="20"/>
      <c r="F283" s="34">
        <v>1000</v>
      </c>
      <c r="G283" s="35">
        <f t="shared" si="8"/>
        <v>1.7815689565172466</v>
      </c>
      <c r="H283" s="36">
        <v>561.303</v>
      </c>
      <c r="I283" s="37">
        <f t="shared" si="9"/>
        <v>7755548</v>
      </c>
      <c r="J283" s="20" t="s">
        <v>258</v>
      </c>
      <c r="K283" s="20" t="s">
        <v>256</v>
      </c>
      <c r="L283" s="20" t="s">
        <v>42</v>
      </c>
      <c r="M283" s="20" t="s">
        <v>27</v>
      </c>
      <c r="N283" s="22" t="s">
        <v>28</v>
      </c>
    </row>
    <row r="284" spans="1:14">
      <c r="A284" s="32">
        <v>43355</v>
      </c>
      <c r="B284" s="20" t="s">
        <v>289</v>
      </c>
      <c r="C284" s="22" t="s">
        <v>22</v>
      </c>
      <c r="D284" s="20" t="s">
        <v>40</v>
      </c>
      <c r="E284" s="20"/>
      <c r="F284" s="34">
        <v>1000</v>
      </c>
      <c r="G284" s="35">
        <f t="shared" si="8"/>
        <v>1.7815689565172466</v>
      </c>
      <c r="H284" s="36">
        <v>561.303</v>
      </c>
      <c r="I284" s="37">
        <f t="shared" si="9"/>
        <v>7754548</v>
      </c>
      <c r="J284" s="20" t="s">
        <v>258</v>
      </c>
      <c r="K284" s="20" t="s">
        <v>256</v>
      </c>
      <c r="L284" s="20" t="s">
        <v>42</v>
      </c>
      <c r="M284" s="20" t="s">
        <v>27</v>
      </c>
      <c r="N284" s="22" t="s">
        <v>28</v>
      </c>
    </row>
    <row r="285" spans="1:14">
      <c r="A285" s="32">
        <v>43355</v>
      </c>
      <c r="B285" s="20" t="s">
        <v>290</v>
      </c>
      <c r="C285" s="22" t="s">
        <v>22</v>
      </c>
      <c r="D285" s="20" t="s">
        <v>40</v>
      </c>
      <c r="E285" s="20"/>
      <c r="F285" s="34">
        <v>1000</v>
      </c>
      <c r="G285" s="35">
        <f t="shared" si="8"/>
        <v>1.7815689565172466</v>
      </c>
      <c r="H285" s="36">
        <v>561.303</v>
      </c>
      <c r="I285" s="37">
        <f t="shared" si="9"/>
        <v>7753548</v>
      </c>
      <c r="J285" s="20" t="s">
        <v>258</v>
      </c>
      <c r="K285" s="20" t="s">
        <v>256</v>
      </c>
      <c r="L285" s="20" t="s">
        <v>42</v>
      </c>
      <c r="M285" s="20" t="s">
        <v>27</v>
      </c>
      <c r="N285" s="22" t="s">
        <v>28</v>
      </c>
    </row>
    <row r="286" spans="1:14">
      <c r="A286" s="32">
        <v>43355</v>
      </c>
      <c r="B286" s="20" t="s">
        <v>291</v>
      </c>
      <c r="C286" s="33" t="s">
        <v>50</v>
      </c>
      <c r="D286" s="20" t="s">
        <v>40</v>
      </c>
      <c r="E286" s="20"/>
      <c r="F286" s="34">
        <v>1000</v>
      </c>
      <c r="G286" s="35">
        <f t="shared" si="8"/>
        <v>1.7815689565172466</v>
      </c>
      <c r="H286" s="36">
        <v>561.303</v>
      </c>
      <c r="I286" s="37">
        <f t="shared" si="9"/>
        <v>7752548</v>
      </c>
      <c r="J286" s="20" t="s">
        <v>258</v>
      </c>
      <c r="K286" s="20" t="s">
        <v>256</v>
      </c>
      <c r="L286" s="20" t="s">
        <v>42</v>
      </c>
      <c r="M286" s="20" t="s">
        <v>27</v>
      </c>
      <c r="N286" s="22" t="s">
        <v>28</v>
      </c>
    </row>
    <row r="287" spans="1:14">
      <c r="A287" s="32">
        <v>43355</v>
      </c>
      <c r="B287" s="20" t="s">
        <v>257</v>
      </c>
      <c r="C287" s="33" t="s">
        <v>34</v>
      </c>
      <c r="D287" s="20" t="s">
        <v>40</v>
      </c>
      <c r="E287" s="20"/>
      <c r="F287" s="34">
        <v>1000</v>
      </c>
      <c r="G287" s="35">
        <f t="shared" si="8"/>
        <v>1.7815689565172466</v>
      </c>
      <c r="H287" s="36">
        <v>561.303</v>
      </c>
      <c r="I287" s="37">
        <f t="shared" si="9"/>
        <v>7751548</v>
      </c>
      <c r="J287" s="20" t="s">
        <v>258</v>
      </c>
      <c r="K287" s="20" t="s">
        <v>256</v>
      </c>
      <c r="L287" s="20" t="s">
        <v>42</v>
      </c>
      <c r="M287" s="20" t="s">
        <v>27</v>
      </c>
      <c r="N287" s="22" t="s">
        <v>28</v>
      </c>
    </row>
    <row r="288" spans="1:14">
      <c r="A288" s="32">
        <v>43355</v>
      </c>
      <c r="B288" s="20" t="s">
        <v>292</v>
      </c>
      <c r="C288" s="22" t="s">
        <v>22</v>
      </c>
      <c r="D288" s="20" t="s">
        <v>40</v>
      </c>
      <c r="E288" s="20"/>
      <c r="F288" s="34">
        <v>1000</v>
      </c>
      <c r="G288" s="35">
        <f t="shared" si="8"/>
        <v>1.7815689565172466</v>
      </c>
      <c r="H288" s="36">
        <v>561.303</v>
      </c>
      <c r="I288" s="37">
        <f t="shared" si="9"/>
        <v>7750548</v>
      </c>
      <c r="J288" s="20" t="s">
        <v>258</v>
      </c>
      <c r="K288" s="20" t="s">
        <v>256</v>
      </c>
      <c r="L288" s="20" t="s">
        <v>42</v>
      </c>
      <c r="M288" s="20" t="s">
        <v>27</v>
      </c>
      <c r="N288" s="22" t="s">
        <v>28</v>
      </c>
    </row>
    <row r="289" spans="1:14">
      <c r="A289" s="32">
        <v>43355</v>
      </c>
      <c r="B289" s="39" t="s">
        <v>82</v>
      </c>
      <c r="C289" s="22" t="s">
        <v>22</v>
      </c>
      <c r="D289" s="33" t="s">
        <v>23</v>
      </c>
      <c r="E289" s="20"/>
      <c r="F289" s="40">
        <v>1000</v>
      </c>
      <c r="G289" s="35">
        <f t="shared" si="8"/>
        <v>1.7815689565172466</v>
      </c>
      <c r="H289" s="36">
        <v>561.303</v>
      </c>
      <c r="I289" s="37">
        <f t="shared" si="9"/>
        <v>7749548</v>
      </c>
      <c r="J289" s="22" t="s">
        <v>83</v>
      </c>
      <c r="K289" s="39" t="s">
        <v>25</v>
      </c>
      <c r="L289" s="20" t="s">
        <v>26</v>
      </c>
      <c r="M289" s="20" t="s">
        <v>27</v>
      </c>
      <c r="N289" s="22" t="s">
        <v>28</v>
      </c>
    </row>
    <row r="290" spans="1:14">
      <c r="A290" s="32">
        <v>43355</v>
      </c>
      <c r="B290" s="39" t="s">
        <v>84</v>
      </c>
      <c r="C290" s="22" t="s">
        <v>22</v>
      </c>
      <c r="D290" s="33" t="s">
        <v>23</v>
      </c>
      <c r="E290" s="20"/>
      <c r="F290" s="40">
        <v>1000</v>
      </c>
      <c r="G290" s="35">
        <f t="shared" si="8"/>
        <v>1.7815689565172466</v>
      </c>
      <c r="H290" s="36">
        <v>561.303</v>
      </c>
      <c r="I290" s="37">
        <f t="shared" si="9"/>
        <v>7748548</v>
      </c>
      <c r="J290" s="22" t="s">
        <v>83</v>
      </c>
      <c r="K290" s="39" t="s">
        <v>25</v>
      </c>
      <c r="L290" s="20" t="s">
        <v>26</v>
      </c>
      <c r="M290" s="20" t="s">
        <v>27</v>
      </c>
      <c r="N290" s="22" t="s">
        <v>28</v>
      </c>
    </row>
    <row r="291" spans="1:14">
      <c r="A291" s="32">
        <v>43355</v>
      </c>
      <c r="B291" s="22" t="s">
        <v>85</v>
      </c>
      <c r="C291" s="22" t="s">
        <v>22</v>
      </c>
      <c r="D291" s="33" t="s">
        <v>23</v>
      </c>
      <c r="E291" s="34"/>
      <c r="F291" s="34">
        <v>1000</v>
      </c>
      <c r="G291" s="35">
        <f t="shared" si="8"/>
        <v>1.7815689565172466</v>
      </c>
      <c r="H291" s="36">
        <v>561.303</v>
      </c>
      <c r="I291" s="37">
        <f t="shared" si="9"/>
        <v>7747548</v>
      </c>
      <c r="J291" s="22" t="s">
        <v>86</v>
      </c>
      <c r="K291" s="22" t="s">
        <v>25</v>
      </c>
      <c r="L291" s="20" t="s">
        <v>26</v>
      </c>
      <c r="M291" s="20" t="s">
        <v>27</v>
      </c>
      <c r="N291" s="22" t="s">
        <v>28</v>
      </c>
    </row>
    <row r="292" spans="1:14">
      <c r="A292" s="32">
        <v>43355</v>
      </c>
      <c r="B292" s="22" t="s">
        <v>84</v>
      </c>
      <c r="C292" s="22" t="s">
        <v>22</v>
      </c>
      <c r="D292" s="33" t="s">
        <v>23</v>
      </c>
      <c r="E292" s="34"/>
      <c r="F292" s="34">
        <v>1000</v>
      </c>
      <c r="G292" s="35">
        <f t="shared" si="8"/>
        <v>1.7815689565172466</v>
      </c>
      <c r="H292" s="36">
        <v>561.303</v>
      </c>
      <c r="I292" s="37">
        <f t="shared" si="9"/>
        <v>7746548</v>
      </c>
      <c r="J292" s="22" t="s">
        <v>86</v>
      </c>
      <c r="K292" s="22" t="s">
        <v>25</v>
      </c>
      <c r="L292" s="20" t="s">
        <v>26</v>
      </c>
      <c r="M292" s="20" t="s">
        <v>27</v>
      </c>
      <c r="N292" s="22" t="s">
        <v>28</v>
      </c>
    </row>
    <row r="293" spans="1:14">
      <c r="A293" s="32">
        <v>43355</v>
      </c>
      <c r="B293" s="39" t="s">
        <v>82</v>
      </c>
      <c r="C293" s="22" t="s">
        <v>22</v>
      </c>
      <c r="D293" s="33" t="s">
        <v>23</v>
      </c>
      <c r="E293" s="20"/>
      <c r="F293" s="34">
        <v>1000</v>
      </c>
      <c r="G293" s="35">
        <f t="shared" si="8"/>
        <v>1.7815689565172466</v>
      </c>
      <c r="H293" s="36">
        <v>561.303</v>
      </c>
      <c r="I293" s="37">
        <f t="shared" si="9"/>
        <v>7745548</v>
      </c>
      <c r="J293" s="22" t="s">
        <v>88</v>
      </c>
      <c r="K293" s="39" t="s">
        <v>25</v>
      </c>
      <c r="L293" s="20" t="s">
        <v>26</v>
      </c>
      <c r="M293" s="20" t="s">
        <v>27</v>
      </c>
      <c r="N293" s="22" t="s">
        <v>28</v>
      </c>
    </row>
    <row r="294" spans="1:14">
      <c r="A294" s="32">
        <v>43355</v>
      </c>
      <c r="B294" s="39" t="s">
        <v>84</v>
      </c>
      <c r="C294" s="22" t="s">
        <v>22</v>
      </c>
      <c r="D294" s="33" t="s">
        <v>23</v>
      </c>
      <c r="E294" s="20"/>
      <c r="F294" s="34">
        <v>1000</v>
      </c>
      <c r="G294" s="35">
        <f t="shared" si="8"/>
        <v>1.7815689565172466</v>
      </c>
      <c r="H294" s="36">
        <v>561.303</v>
      </c>
      <c r="I294" s="37">
        <f t="shared" si="9"/>
        <v>7744548</v>
      </c>
      <c r="J294" s="22" t="s">
        <v>88</v>
      </c>
      <c r="K294" s="39" t="s">
        <v>25</v>
      </c>
      <c r="L294" s="20" t="s">
        <v>26</v>
      </c>
      <c r="M294" s="20" t="s">
        <v>27</v>
      </c>
      <c r="N294" s="22" t="s">
        <v>28</v>
      </c>
    </row>
    <row r="295" spans="1:14">
      <c r="A295" s="32">
        <v>43356</v>
      </c>
      <c r="B295" s="22" t="s">
        <v>122</v>
      </c>
      <c r="C295" s="33" t="s">
        <v>123</v>
      </c>
      <c r="D295" s="33" t="s">
        <v>72</v>
      </c>
      <c r="E295" s="34"/>
      <c r="F295" s="34">
        <v>150000</v>
      </c>
      <c r="G295" s="35">
        <f t="shared" si="8"/>
        <v>267.23534347758698</v>
      </c>
      <c r="H295" s="36">
        <v>561.303</v>
      </c>
      <c r="I295" s="37">
        <f t="shared" si="9"/>
        <v>7594548</v>
      </c>
      <c r="J295" s="20" t="s">
        <v>68</v>
      </c>
      <c r="K295" s="22" t="s">
        <v>36</v>
      </c>
      <c r="L295" s="20" t="s">
        <v>26</v>
      </c>
      <c r="M295" s="20" t="s">
        <v>27</v>
      </c>
      <c r="N295" s="22" t="s">
        <v>37</v>
      </c>
    </row>
    <row r="296" spans="1:14">
      <c r="A296" s="32">
        <v>43356</v>
      </c>
      <c r="B296" s="22" t="s">
        <v>124</v>
      </c>
      <c r="C296" s="33" t="s">
        <v>123</v>
      </c>
      <c r="D296" s="33" t="s">
        <v>72</v>
      </c>
      <c r="E296" s="34"/>
      <c r="F296" s="34">
        <v>100000</v>
      </c>
      <c r="G296" s="35">
        <f t="shared" si="8"/>
        <v>178.15689565172465</v>
      </c>
      <c r="H296" s="36">
        <v>561.303</v>
      </c>
      <c r="I296" s="37">
        <f t="shared" si="9"/>
        <v>7494548</v>
      </c>
      <c r="J296" s="20" t="s">
        <v>68</v>
      </c>
      <c r="K296" s="22" t="s">
        <v>36</v>
      </c>
      <c r="L296" s="20" t="s">
        <v>26</v>
      </c>
      <c r="M296" s="20" t="s">
        <v>27</v>
      </c>
      <c r="N296" s="22" t="s">
        <v>37</v>
      </c>
    </row>
    <row r="297" spans="1:14">
      <c r="A297" s="32">
        <v>43356</v>
      </c>
      <c r="B297" s="20" t="s">
        <v>849</v>
      </c>
      <c r="C297" s="20" t="s">
        <v>115</v>
      </c>
      <c r="D297" s="33" t="s">
        <v>23</v>
      </c>
      <c r="E297" s="34"/>
      <c r="F297" s="34">
        <v>20000</v>
      </c>
      <c r="G297" s="35">
        <f t="shared" si="8"/>
        <v>35.631379130344932</v>
      </c>
      <c r="H297" s="36">
        <v>561.303</v>
      </c>
      <c r="I297" s="37">
        <f t="shared" si="9"/>
        <v>7474548</v>
      </c>
      <c r="J297" s="20" t="s">
        <v>68</v>
      </c>
      <c r="K297" s="20">
        <v>41</v>
      </c>
      <c r="L297" s="20" t="s">
        <v>26</v>
      </c>
      <c r="M297" s="20" t="s">
        <v>27</v>
      </c>
      <c r="N297" s="22" t="s">
        <v>37</v>
      </c>
    </row>
    <row r="298" spans="1:14">
      <c r="A298" s="32">
        <v>43356</v>
      </c>
      <c r="B298" s="20" t="s">
        <v>850</v>
      </c>
      <c r="C298" s="20" t="s">
        <v>115</v>
      </c>
      <c r="D298" s="33" t="s">
        <v>23</v>
      </c>
      <c r="E298" s="34"/>
      <c r="F298" s="34">
        <v>25000</v>
      </c>
      <c r="G298" s="35">
        <f t="shared" si="8"/>
        <v>44.539223912931163</v>
      </c>
      <c r="H298" s="36">
        <v>561.303</v>
      </c>
      <c r="I298" s="37">
        <f t="shared" si="9"/>
        <v>7449548</v>
      </c>
      <c r="J298" s="20" t="s">
        <v>68</v>
      </c>
      <c r="K298" s="20">
        <v>42</v>
      </c>
      <c r="L298" s="20" t="s">
        <v>26</v>
      </c>
      <c r="M298" s="20" t="s">
        <v>27</v>
      </c>
      <c r="N298" s="22" t="s">
        <v>37</v>
      </c>
    </row>
    <row r="299" spans="1:14">
      <c r="A299" s="32">
        <v>43356</v>
      </c>
      <c r="B299" s="20" t="s">
        <v>851</v>
      </c>
      <c r="C299" s="20" t="s">
        <v>115</v>
      </c>
      <c r="D299" s="33" t="s">
        <v>23</v>
      </c>
      <c r="E299" s="34"/>
      <c r="F299" s="34">
        <v>20000</v>
      </c>
      <c r="G299" s="35">
        <f t="shared" si="8"/>
        <v>35.631379130344932</v>
      </c>
      <c r="H299" s="36">
        <v>561.303</v>
      </c>
      <c r="I299" s="37">
        <f t="shared" si="9"/>
        <v>7429548</v>
      </c>
      <c r="J299" s="20" t="s">
        <v>68</v>
      </c>
      <c r="K299" s="20">
        <v>44</v>
      </c>
      <c r="L299" s="20" t="s">
        <v>26</v>
      </c>
      <c r="M299" s="20" t="s">
        <v>27</v>
      </c>
      <c r="N299" s="22" t="s">
        <v>37</v>
      </c>
    </row>
    <row r="300" spans="1:14">
      <c r="A300" s="32">
        <v>43356</v>
      </c>
      <c r="B300" s="20" t="s">
        <v>293</v>
      </c>
      <c r="C300" s="22" t="s">
        <v>22</v>
      </c>
      <c r="D300" s="20" t="s">
        <v>40</v>
      </c>
      <c r="E300" s="38"/>
      <c r="F300" s="34">
        <v>2000</v>
      </c>
      <c r="G300" s="35">
        <f t="shared" si="8"/>
        <v>3.5631379130344931</v>
      </c>
      <c r="H300" s="36">
        <v>561.303</v>
      </c>
      <c r="I300" s="37">
        <f t="shared" si="9"/>
        <v>7427548</v>
      </c>
      <c r="J300" s="20" t="s">
        <v>41</v>
      </c>
      <c r="K300" s="33" t="s">
        <v>25</v>
      </c>
      <c r="L300" s="20" t="s">
        <v>42</v>
      </c>
      <c r="M300" s="20" t="s">
        <v>27</v>
      </c>
      <c r="N300" s="22" t="s">
        <v>28</v>
      </c>
    </row>
    <row r="301" spans="1:14">
      <c r="A301" s="32">
        <v>43356</v>
      </c>
      <c r="B301" s="20" t="s">
        <v>294</v>
      </c>
      <c r="C301" s="22" t="s">
        <v>22</v>
      </c>
      <c r="D301" s="20" t="s">
        <v>40</v>
      </c>
      <c r="E301" s="38"/>
      <c r="F301" s="34">
        <v>2000</v>
      </c>
      <c r="G301" s="35">
        <f t="shared" si="8"/>
        <v>3.5631379130344931</v>
      </c>
      <c r="H301" s="36">
        <v>561.303</v>
      </c>
      <c r="I301" s="37">
        <f t="shared" si="9"/>
        <v>7425548</v>
      </c>
      <c r="J301" s="20" t="s">
        <v>41</v>
      </c>
      <c r="K301" s="33" t="s">
        <v>25</v>
      </c>
      <c r="L301" s="20" t="s">
        <v>42</v>
      </c>
      <c r="M301" s="20" t="s">
        <v>27</v>
      </c>
      <c r="N301" s="22" t="s">
        <v>28</v>
      </c>
    </row>
    <row r="302" spans="1:14">
      <c r="A302" s="32">
        <v>43356</v>
      </c>
      <c r="B302" s="20" t="s">
        <v>254</v>
      </c>
      <c r="C302" s="22" t="s">
        <v>22</v>
      </c>
      <c r="D302" s="20" t="s">
        <v>40</v>
      </c>
      <c r="E302" s="20"/>
      <c r="F302" s="34">
        <v>1000</v>
      </c>
      <c r="G302" s="35">
        <f t="shared" si="8"/>
        <v>1.7815689565172466</v>
      </c>
      <c r="H302" s="36">
        <v>561.303</v>
      </c>
      <c r="I302" s="37">
        <f t="shared" si="9"/>
        <v>7424548</v>
      </c>
      <c r="J302" s="20" t="s">
        <v>258</v>
      </c>
      <c r="K302" s="20" t="s">
        <v>256</v>
      </c>
      <c r="L302" s="20" t="s">
        <v>42</v>
      </c>
      <c r="M302" s="20" t="s">
        <v>27</v>
      </c>
      <c r="N302" s="22" t="s">
        <v>28</v>
      </c>
    </row>
    <row r="303" spans="1:14">
      <c r="A303" s="32">
        <v>43356</v>
      </c>
      <c r="B303" s="20" t="s">
        <v>295</v>
      </c>
      <c r="C303" s="22" t="s">
        <v>22</v>
      </c>
      <c r="D303" s="20" t="s">
        <v>40</v>
      </c>
      <c r="E303" s="20"/>
      <c r="F303" s="34">
        <v>1000</v>
      </c>
      <c r="G303" s="35">
        <f t="shared" si="8"/>
        <v>1.7815689565172466</v>
      </c>
      <c r="H303" s="36">
        <v>561.303</v>
      </c>
      <c r="I303" s="37">
        <f t="shared" si="9"/>
        <v>7423548</v>
      </c>
      <c r="J303" s="20" t="s">
        <v>258</v>
      </c>
      <c r="K303" s="20" t="s">
        <v>256</v>
      </c>
      <c r="L303" s="20" t="s">
        <v>42</v>
      </c>
      <c r="M303" s="20" t="s">
        <v>27</v>
      </c>
      <c r="N303" s="22" t="s">
        <v>28</v>
      </c>
    </row>
    <row r="304" spans="1:14">
      <c r="A304" s="32">
        <v>43356</v>
      </c>
      <c r="B304" s="20" t="s">
        <v>296</v>
      </c>
      <c r="C304" s="22" t="s">
        <v>22</v>
      </c>
      <c r="D304" s="20" t="s">
        <v>40</v>
      </c>
      <c r="E304" s="20"/>
      <c r="F304" s="34">
        <v>1000</v>
      </c>
      <c r="G304" s="35">
        <f t="shared" si="8"/>
        <v>1.7815689565172466</v>
      </c>
      <c r="H304" s="36">
        <v>561.303</v>
      </c>
      <c r="I304" s="37">
        <f t="shared" si="9"/>
        <v>7422548</v>
      </c>
      <c r="J304" s="20" t="s">
        <v>258</v>
      </c>
      <c r="K304" s="20" t="s">
        <v>256</v>
      </c>
      <c r="L304" s="20" t="s">
        <v>42</v>
      </c>
      <c r="M304" s="20" t="s">
        <v>27</v>
      </c>
      <c r="N304" s="22" t="s">
        <v>28</v>
      </c>
    </row>
    <row r="305" spans="1:14">
      <c r="A305" s="32">
        <v>43356</v>
      </c>
      <c r="B305" s="20" t="s">
        <v>297</v>
      </c>
      <c r="C305" s="22" t="s">
        <v>22</v>
      </c>
      <c r="D305" s="20" t="s">
        <v>40</v>
      </c>
      <c r="E305" s="20"/>
      <c r="F305" s="34">
        <v>1000</v>
      </c>
      <c r="G305" s="35">
        <f t="shared" si="8"/>
        <v>1.7815689565172466</v>
      </c>
      <c r="H305" s="36">
        <v>561.303</v>
      </c>
      <c r="I305" s="37">
        <f t="shared" si="9"/>
        <v>7421548</v>
      </c>
      <c r="J305" s="20" t="s">
        <v>258</v>
      </c>
      <c r="K305" s="20" t="s">
        <v>256</v>
      </c>
      <c r="L305" s="20" t="s">
        <v>42</v>
      </c>
      <c r="M305" s="20" t="s">
        <v>27</v>
      </c>
      <c r="N305" s="22" t="s">
        <v>28</v>
      </c>
    </row>
    <row r="306" spans="1:14">
      <c r="A306" s="32">
        <v>43356</v>
      </c>
      <c r="B306" s="20" t="s">
        <v>298</v>
      </c>
      <c r="C306" s="22" t="s">
        <v>22</v>
      </c>
      <c r="D306" s="20" t="s">
        <v>40</v>
      </c>
      <c r="E306" s="20"/>
      <c r="F306" s="34">
        <v>1000</v>
      </c>
      <c r="G306" s="35">
        <f t="shared" si="8"/>
        <v>1.7815689565172466</v>
      </c>
      <c r="H306" s="36">
        <v>561.303</v>
      </c>
      <c r="I306" s="37">
        <f t="shared" si="9"/>
        <v>7420548</v>
      </c>
      <c r="J306" s="20" t="s">
        <v>258</v>
      </c>
      <c r="K306" s="20" t="s">
        <v>256</v>
      </c>
      <c r="L306" s="20" t="s">
        <v>42</v>
      </c>
      <c r="M306" s="20" t="s">
        <v>27</v>
      </c>
      <c r="N306" s="22" t="s">
        <v>28</v>
      </c>
    </row>
    <row r="307" spans="1:14">
      <c r="A307" s="32">
        <v>43356</v>
      </c>
      <c r="B307" s="20" t="s">
        <v>257</v>
      </c>
      <c r="C307" s="33" t="s">
        <v>34</v>
      </c>
      <c r="D307" s="20" t="s">
        <v>40</v>
      </c>
      <c r="E307" s="20"/>
      <c r="F307" s="34">
        <v>1000</v>
      </c>
      <c r="G307" s="35">
        <f t="shared" si="8"/>
        <v>1.7815689565172466</v>
      </c>
      <c r="H307" s="36">
        <v>561.303</v>
      </c>
      <c r="I307" s="37">
        <f t="shared" si="9"/>
        <v>7419548</v>
      </c>
      <c r="J307" s="20" t="s">
        <v>258</v>
      </c>
      <c r="K307" s="20" t="s">
        <v>256</v>
      </c>
      <c r="L307" s="20" t="s">
        <v>42</v>
      </c>
      <c r="M307" s="20" t="s">
        <v>27</v>
      </c>
      <c r="N307" s="22" t="s">
        <v>28</v>
      </c>
    </row>
    <row r="308" spans="1:14">
      <c r="A308" s="32">
        <v>43356</v>
      </c>
      <c r="B308" s="20" t="s">
        <v>84</v>
      </c>
      <c r="C308" s="22" t="s">
        <v>22</v>
      </c>
      <c r="D308" s="20" t="s">
        <v>40</v>
      </c>
      <c r="E308" s="20"/>
      <c r="F308" s="34">
        <v>1000</v>
      </c>
      <c r="G308" s="35">
        <f t="shared" si="8"/>
        <v>1.7815689565172466</v>
      </c>
      <c r="H308" s="36">
        <v>561.303</v>
      </c>
      <c r="I308" s="37">
        <f t="shared" si="9"/>
        <v>7418548</v>
      </c>
      <c r="J308" s="20" t="s">
        <v>258</v>
      </c>
      <c r="K308" s="20" t="s">
        <v>256</v>
      </c>
      <c r="L308" s="20" t="s">
        <v>42</v>
      </c>
      <c r="M308" s="20" t="s">
        <v>27</v>
      </c>
      <c r="N308" s="22" t="s">
        <v>28</v>
      </c>
    </row>
    <row r="309" spans="1:14">
      <c r="A309" s="32">
        <v>43356</v>
      </c>
      <c r="B309" s="20" t="s">
        <v>299</v>
      </c>
      <c r="C309" s="33" t="s">
        <v>146</v>
      </c>
      <c r="D309" s="33" t="s">
        <v>72</v>
      </c>
      <c r="E309" s="20"/>
      <c r="F309" s="34">
        <v>2000</v>
      </c>
      <c r="G309" s="35">
        <f t="shared" si="8"/>
        <v>3.5631379130344931</v>
      </c>
      <c r="H309" s="36">
        <v>561.303</v>
      </c>
      <c r="I309" s="37">
        <f t="shared" si="9"/>
        <v>7416548</v>
      </c>
      <c r="J309" s="20" t="s">
        <v>258</v>
      </c>
      <c r="K309" s="20" t="s">
        <v>256</v>
      </c>
      <c r="L309" s="20" t="s">
        <v>26</v>
      </c>
      <c r="M309" s="20" t="s">
        <v>27</v>
      </c>
      <c r="N309" s="22" t="s">
        <v>28</v>
      </c>
    </row>
    <row r="310" spans="1:14">
      <c r="A310" s="32">
        <v>43356</v>
      </c>
      <c r="B310" s="39" t="s">
        <v>82</v>
      </c>
      <c r="C310" s="22" t="s">
        <v>22</v>
      </c>
      <c r="D310" s="33" t="s">
        <v>23</v>
      </c>
      <c r="E310" s="20"/>
      <c r="F310" s="40">
        <v>1000</v>
      </c>
      <c r="G310" s="35">
        <f t="shared" si="8"/>
        <v>1.7815689565172466</v>
      </c>
      <c r="H310" s="36">
        <v>561.303</v>
      </c>
      <c r="I310" s="37">
        <f t="shared" si="9"/>
        <v>7415548</v>
      </c>
      <c r="J310" s="22" t="s">
        <v>83</v>
      </c>
      <c r="K310" s="39" t="s">
        <v>25</v>
      </c>
      <c r="L310" s="20" t="s">
        <v>26</v>
      </c>
      <c r="M310" s="20" t="s">
        <v>27</v>
      </c>
      <c r="N310" s="22" t="s">
        <v>28</v>
      </c>
    </row>
    <row r="311" spans="1:14">
      <c r="A311" s="32">
        <v>43356</v>
      </c>
      <c r="B311" s="39" t="s">
        <v>84</v>
      </c>
      <c r="C311" s="22" t="s">
        <v>22</v>
      </c>
      <c r="D311" s="33" t="s">
        <v>23</v>
      </c>
      <c r="E311" s="20"/>
      <c r="F311" s="40">
        <v>1000</v>
      </c>
      <c r="G311" s="35">
        <f t="shared" si="8"/>
        <v>1.7815689565172466</v>
      </c>
      <c r="H311" s="36">
        <v>561.303</v>
      </c>
      <c r="I311" s="37">
        <f t="shared" si="9"/>
        <v>7414548</v>
      </c>
      <c r="J311" s="22" t="s">
        <v>83</v>
      </c>
      <c r="K311" s="39" t="s">
        <v>25</v>
      </c>
      <c r="L311" s="20" t="s">
        <v>26</v>
      </c>
      <c r="M311" s="20" t="s">
        <v>27</v>
      </c>
      <c r="N311" s="22" t="s">
        <v>28</v>
      </c>
    </row>
    <row r="312" spans="1:14">
      <c r="A312" s="32">
        <v>43356</v>
      </c>
      <c r="B312" s="22" t="s">
        <v>82</v>
      </c>
      <c r="C312" s="22" t="s">
        <v>22</v>
      </c>
      <c r="D312" s="33" t="s">
        <v>23</v>
      </c>
      <c r="E312" s="34"/>
      <c r="F312" s="34">
        <v>1000</v>
      </c>
      <c r="G312" s="35">
        <f t="shared" si="8"/>
        <v>1.7815689565172466</v>
      </c>
      <c r="H312" s="36">
        <v>561.303</v>
      </c>
      <c r="I312" s="37">
        <f t="shared" si="9"/>
        <v>7413548</v>
      </c>
      <c r="J312" s="22" t="s">
        <v>86</v>
      </c>
      <c r="K312" s="22" t="s">
        <v>25</v>
      </c>
      <c r="L312" s="20" t="s">
        <v>26</v>
      </c>
      <c r="M312" s="20" t="s">
        <v>27</v>
      </c>
      <c r="N312" s="22" t="s">
        <v>28</v>
      </c>
    </row>
    <row r="313" spans="1:14">
      <c r="A313" s="32">
        <v>43356</v>
      </c>
      <c r="B313" s="22" t="s">
        <v>300</v>
      </c>
      <c r="C313" s="22" t="s">
        <v>22</v>
      </c>
      <c r="D313" s="33" t="s">
        <v>23</v>
      </c>
      <c r="E313" s="34"/>
      <c r="F313" s="34">
        <v>1000</v>
      </c>
      <c r="G313" s="35">
        <f t="shared" si="8"/>
        <v>1.7815689565172466</v>
      </c>
      <c r="H313" s="36">
        <v>561.303</v>
      </c>
      <c r="I313" s="37">
        <f t="shared" si="9"/>
        <v>7412548</v>
      </c>
      <c r="J313" s="22" t="s">
        <v>86</v>
      </c>
      <c r="K313" s="22" t="s">
        <v>25</v>
      </c>
      <c r="L313" s="20" t="s">
        <v>26</v>
      </c>
      <c r="M313" s="20" t="s">
        <v>27</v>
      </c>
      <c r="N313" s="22" t="s">
        <v>28</v>
      </c>
    </row>
    <row r="314" spans="1:14">
      <c r="A314" s="32">
        <v>43356</v>
      </c>
      <c r="B314" s="22" t="s">
        <v>84</v>
      </c>
      <c r="C314" s="22" t="s">
        <v>22</v>
      </c>
      <c r="D314" s="33" t="s">
        <v>23</v>
      </c>
      <c r="E314" s="34"/>
      <c r="F314" s="34">
        <v>1000</v>
      </c>
      <c r="G314" s="35">
        <f t="shared" si="8"/>
        <v>1.7815689565172466</v>
      </c>
      <c r="H314" s="36">
        <v>561.303</v>
      </c>
      <c r="I314" s="37">
        <f t="shared" si="9"/>
        <v>7411548</v>
      </c>
      <c r="J314" s="22" t="s">
        <v>86</v>
      </c>
      <c r="K314" s="22" t="s">
        <v>25</v>
      </c>
      <c r="L314" s="20" t="s">
        <v>26</v>
      </c>
      <c r="M314" s="20" t="s">
        <v>27</v>
      </c>
      <c r="N314" s="22" t="s">
        <v>28</v>
      </c>
    </row>
    <row r="315" spans="1:14">
      <c r="A315" s="32">
        <v>43356</v>
      </c>
      <c r="B315" s="22" t="s">
        <v>301</v>
      </c>
      <c r="C315" s="22" t="s">
        <v>22</v>
      </c>
      <c r="D315" s="33" t="s">
        <v>23</v>
      </c>
      <c r="E315" s="34"/>
      <c r="F315" s="34">
        <v>1000</v>
      </c>
      <c r="G315" s="35">
        <f t="shared" si="8"/>
        <v>1.7815689565172466</v>
      </c>
      <c r="H315" s="36">
        <v>561.303</v>
      </c>
      <c r="I315" s="37">
        <f t="shared" si="9"/>
        <v>7410548</v>
      </c>
      <c r="J315" s="22" t="s">
        <v>86</v>
      </c>
      <c r="K315" s="22" t="s">
        <v>25</v>
      </c>
      <c r="L315" s="20" t="s">
        <v>26</v>
      </c>
      <c r="M315" s="20" t="s">
        <v>27</v>
      </c>
      <c r="N315" s="22" t="s">
        <v>28</v>
      </c>
    </row>
    <row r="316" spans="1:14">
      <c r="A316" s="32">
        <v>43356</v>
      </c>
      <c r="B316" s="39" t="s">
        <v>82</v>
      </c>
      <c r="C316" s="22" t="s">
        <v>22</v>
      </c>
      <c r="D316" s="33" t="s">
        <v>23</v>
      </c>
      <c r="E316" s="20"/>
      <c r="F316" s="34">
        <v>1000</v>
      </c>
      <c r="G316" s="35">
        <f t="shared" si="8"/>
        <v>1.7815689565172466</v>
      </c>
      <c r="H316" s="36">
        <v>561.303</v>
      </c>
      <c r="I316" s="37">
        <f t="shared" si="9"/>
        <v>7409548</v>
      </c>
      <c r="J316" s="22" t="s">
        <v>88</v>
      </c>
      <c r="K316" s="39" t="s">
        <v>25</v>
      </c>
      <c r="L316" s="20" t="s">
        <v>26</v>
      </c>
      <c r="M316" s="20" t="s">
        <v>27</v>
      </c>
      <c r="N316" s="22" t="s">
        <v>28</v>
      </c>
    </row>
    <row r="317" spans="1:14">
      <c r="A317" s="32">
        <v>43356</v>
      </c>
      <c r="B317" s="39" t="s">
        <v>84</v>
      </c>
      <c r="C317" s="22" t="s">
        <v>22</v>
      </c>
      <c r="D317" s="33" t="s">
        <v>23</v>
      </c>
      <c r="E317" s="20"/>
      <c r="F317" s="34">
        <v>1000</v>
      </c>
      <c r="G317" s="35">
        <f t="shared" si="8"/>
        <v>1.7815689565172466</v>
      </c>
      <c r="H317" s="36">
        <v>561.303</v>
      </c>
      <c r="I317" s="37">
        <f t="shared" si="9"/>
        <v>7408548</v>
      </c>
      <c r="J317" s="22" t="s">
        <v>88</v>
      </c>
      <c r="K317" s="39" t="s">
        <v>25</v>
      </c>
      <c r="L317" s="20" t="s">
        <v>26</v>
      </c>
      <c r="M317" s="20" t="s">
        <v>27</v>
      </c>
      <c r="N317" s="22" t="s">
        <v>28</v>
      </c>
    </row>
    <row r="318" spans="1:14">
      <c r="A318" s="32">
        <v>43357</v>
      </c>
      <c r="B318" s="20" t="s">
        <v>302</v>
      </c>
      <c r="C318" s="22" t="s">
        <v>22</v>
      </c>
      <c r="D318" s="33" t="s">
        <v>67</v>
      </c>
      <c r="E318" s="34"/>
      <c r="F318" s="34">
        <v>12000</v>
      </c>
      <c r="G318" s="35">
        <f t="shared" si="8"/>
        <v>21.378827478206958</v>
      </c>
      <c r="H318" s="36">
        <v>561.303</v>
      </c>
      <c r="I318" s="37">
        <f t="shared" si="9"/>
        <v>7396548</v>
      </c>
      <c r="J318" s="20" t="s">
        <v>68</v>
      </c>
      <c r="K318" s="20" t="s">
        <v>303</v>
      </c>
      <c r="L318" s="20" t="s">
        <v>26</v>
      </c>
      <c r="M318" s="20" t="s">
        <v>27</v>
      </c>
      <c r="N318" s="22" t="s">
        <v>37</v>
      </c>
    </row>
    <row r="319" spans="1:14">
      <c r="A319" s="32">
        <v>43357</v>
      </c>
      <c r="B319" s="20" t="s">
        <v>304</v>
      </c>
      <c r="C319" s="22" t="s">
        <v>22</v>
      </c>
      <c r="D319" s="33" t="s">
        <v>23</v>
      </c>
      <c r="E319" s="34"/>
      <c r="F319" s="34">
        <v>12000</v>
      </c>
      <c r="G319" s="35">
        <f t="shared" si="8"/>
        <v>21.378827478206958</v>
      </c>
      <c r="H319" s="36">
        <v>561.303</v>
      </c>
      <c r="I319" s="37">
        <f t="shared" si="9"/>
        <v>7384548</v>
      </c>
      <c r="J319" s="20" t="s">
        <v>68</v>
      </c>
      <c r="K319" s="20" t="s">
        <v>305</v>
      </c>
      <c r="L319" s="20" t="s">
        <v>26</v>
      </c>
      <c r="M319" s="20" t="s">
        <v>27</v>
      </c>
      <c r="N319" s="22" t="s">
        <v>37</v>
      </c>
    </row>
    <row r="320" spans="1:14">
      <c r="A320" s="32">
        <v>43357</v>
      </c>
      <c r="B320" s="20" t="s">
        <v>306</v>
      </c>
      <c r="C320" s="33" t="s">
        <v>143</v>
      </c>
      <c r="D320" s="33" t="s">
        <v>67</v>
      </c>
      <c r="E320" s="34"/>
      <c r="F320" s="34">
        <v>60000</v>
      </c>
      <c r="G320" s="35">
        <f t="shared" si="8"/>
        <v>106.89413739103479</v>
      </c>
      <c r="H320" s="36">
        <v>561.303</v>
      </c>
      <c r="I320" s="37">
        <f t="shared" si="9"/>
        <v>7324548</v>
      </c>
      <c r="J320" s="20" t="s">
        <v>68</v>
      </c>
      <c r="K320" s="20" t="s">
        <v>25</v>
      </c>
      <c r="L320" s="20" t="s">
        <v>26</v>
      </c>
      <c r="M320" s="20" t="s">
        <v>27</v>
      </c>
      <c r="N320" s="22" t="s">
        <v>28</v>
      </c>
    </row>
    <row r="321" spans="1:14">
      <c r="A321" s="32">
        <v>43357</v>
      </c>
      <c r="B321" s="20" t="s">
        <v>307</v>
      </c>
      <c r="C321" s="22" t="s">
        <v>22</v>
      </c>
      <c r="D321" s="33" t="s">
        <v>67</v>
      </c>
      <c r="E321" s="34"/>
      <c r="F321" s="34">
        <v>30000</v>
      </c>
      <c r="G321" s="35">
        <f t="shared" si="8"/>
        <v>53.447068695517395</v>
      </c>
      <c r="H321" s="36">
        <v>561.303</v>
      </c>
      <c r="I321" s="37">
        <f t="shared" si="9"/>
        <v>7294548</v>
      </c>
      <c r="J321" s="20" t="s">
        <v>68</v>
      </c>
      <c r="K321" s="20" t="s">
        <v>25</v>
      </c>
      <c r="L321" s="20" t="s">
        <v>26</v>
      </c>
      <c r="M321" s="20" t="s">
        <v>27</v>
      </c>
      <c r="N321" s="22" t="s">
        <v>28</v>
      </c>
    </row>
    <row r="322" spans="1:14">
      <c r="A322" s="32">
        <v>43357</v>
      </c>
      <c r="B322" s="20" t="s">
        <v>308</v>
      </c>
      <c r="C322" s="33" t="s">
        <v>112</v>
      </c>
      <c r="D322" s="33" t="s">
        <v>72</v>
      </c>
      <c r="E322" s="34"/>
      <c r="F322" s="34">
        <v>14000</v>
      </c>
      <c r="G322" s="35">
        <f t="shared" si="8"/>
        <v>24.94196539124145</v>
      </c>
      <c r="H322" s="36">
        <v>561.303</v>
      </c>
      <c r="I322" s="37">
        <f t="shared" si="9"/>
        <v>7280548</v>
      </c>
      <c r="J322" s="20" t="s">
        <v>68</v>
      </c>
      <c r="K322" s="20" t="s">
        <v>36</v>
      </c>
      <c r="L322" s="20" t="s">
        <v>26</v>
      </c>
      <c r="M322" s="20" t="s">
        <v>27</v>
      </c>
      <c r="N322" s="22" t="s">
        <v>37</v>
      </c>
    </row>
    <row r="323" spans="1:14">
      <c r="A323" s="32">
        <v>43357</v>
      </c>
      <c r="B323" s="20" t="s">
        <v>309</v>
      </c>
      <c r="C323" s="22" t="s">
        <v>22</v>
      </c>
      <c r="D323" s="33" t="s">
        <v>67</v>
      </c>
      <c r="E323" s="34"/>
      <c r="F323" s="34">
        <v>12000</v>
      </c>
      <c r="G323" s="35">
        <f t="shared" si="8"/>
        <v>21.378827478206958</v>
      </c>
      <c r="H323" s="36">
        <v>561.303</v>
      </c>
      <c r="I323" s="37">
        <f t="shared" si="9"/>
        <v>7268548</v>
      </c>
      <c r="J323" s="20" t="s">
        <v>68</v>
      </c>
      <c r="K323" s="20" t="s">
        <v>36</v>
      </c>
      <c r="L323" s="20" t="s">
        <v>26</v>
      </c>
      <c r="M323" s="20" t="s">
        <v>27</v>
      </c>
      <c r="N323" s="22" t="s">
        <v>37</v>
      </c>
    </row>
    <row r="324" spans="1:14">
      <c r="A324" s="32">
        <v>43357</v>
      </c>
      <c r="B324" s="20" t="s">
        <v>310</v>
      </c>
      <c r="C324" s="22" t="s">
        <v>22</v>
      </c>
      <c r="D324" s="33" t="s">
        <v>23</v>
      </c>
      <c r="E324" s="34"/>
      <c r="F324" s="34">
        <v>1000</v>
      </c>
      <c r="G324" s="35">
        <f t="shared" si="8"/>
        <v>1.7815689565172466</v>
      </c>
      <c r="H324" s="36">
        <v>561.303</v>
      </c>
      <c r="I324" s="37">
        <f t="shared" si="9"/>
        <v>7267548</v>
      </c>
      <c r="J324" s="20" t="s">
        <v>200</v>
      </c>
      <c r="K324" s="20" t="s">
        <v>25</v>
      </c>
      <c r="L324" s="20" t="s">
        <v>26</v>
      </c>
      <c r="M324" s="20" t="s">
        <v>27</v>
      </c>
      <c r="N324" s="20" t="s">
        <v>28</v>
      </c>
    </row>
    <row r="325" spans="1:14">
      <c r="A325" s="32">
        <v>43357</v>
      </c>
      <c r="B325" s="22" t="s">
        <v>311</v>
      </c>
      <c r="C325" s="22" t="s">
        <v>22</v>
      </c>
      <c r="D325" s="33" t="s">
        <v>67</v>
      </c>
      <c r="E325" s="41"/>
      <c r="F325" s="41">
        <v>3000</v>
      </c>
      <c r="G325" s="35">
        <f t="shared" si="8"/>
        <v>5.3447068695517395</v>
      </c>
      <c r="H325" s="36">
        <v>561.303</v>
      </c>
      <c r="I325" s="37">
        <f t="shared" si="9"/>
        <v>7264548</v>
      </c>
      <c r="J325" s="22" t="s">
        <v>75</v>
      </c>
      <c r="K325" s="20" t="s">
        <v>69</v>
      </c>
      <c r="L325" s="20" t="s">
        <v>26</v>
      </c>
      <c r="M325" s="20" t="s">
        <v>27</v>
      </c>
      <c r="N325" s="20" t="s">
        <v>28</v>
      </c>
    </row>
    <row r="326" spans="1:14">
      <c r="A326" s="32">
        <v>43357</v>
      </c>
      <c r="B326" s="20" t="s">
        <v>125</v>
      </c>
      <c r="C326" s="22" t="s">
        <v>22</v>
      </c>
      <c r="D326" s="33" t="s">
        <v>116</v>
      </c>
      <c r="E326" s="34"/>
      <c r="F326" s="34">
        <v>1000</v>
      </c>
      <c r="G326" s="35">
        <f t="shared" si="8"/>
        <v>1.7815689565172466</v>
      </c>
      <c r="H326" s="36">
        <v>561.303</v>
      </c>
      <c r="I326" s="37">
        <f t="shared" si="9"/>
        <v>7263548</v>
      </c>
      <c r="J326" s="20" t="s">
        <v>126</v>
      </c>
      <c r="K326" s="20" t="s">
        <v>25</v>
      </c>
      <c r="L326" s="20" t="s">
        <v>26</v>
      </c>
      <c r="M326" s="20" t="s">
        <v>27</v>
      </c>
      <c r="N326" s="22" t="s">
        <v>28</v>
      </c>
    </row>
    <row r="327" spans="1:14">
      <c r="A327" s="32">
        <v>43357</v>
      </c>
      <c r="B327" s="20" t="s">
        <v>312</v>
      </c>
      <c r="C327" s="22" t="s">
        <v>22</v>
      </c>
      <c r="D327" s="33" t="s">
        <v>116</v>
      </c>
      <c r="E327" s="34"/>
      <c r="F327" s="34">
        <v>1000</v>
      </c>
      <c r="G327" s="35">
        <f t="shared" si="8"/>
        <v>1.7815689565172466</v>
      </c>
      <c r="H327" s="36">
        <v>561.303</v>
      </c>
      <c r="I327" s="37">
        <f t="shared" si="9"/>
        <v>7262548</v>
      </c>
      <c r="J327" s="20" t="s">
        <v>126</v>
      </c>
      <c r="K327" s="20" t="s">
        <v>25</v>
      </c>
      <c r="L327" s="20" t="s">
        <v>26</v>
      </c>
      <c r="M327" s="20" t="s">
        <v>27</v>
      </c>
      <c r="N327" s="22" t="s">
        <v>28</v>
      </c>
    </row>
    <row r="328" spans="1:14">
      <c r="A328" s="32">
        <v>43357</v>
      </c>
      <c r="B328" s="20" t="s">
        <v>313</v>
      </c>
      <c r="C328" s="22" t="s">
        <v>22</v>
      </c>
      <c r="D328" s="33" t="s">
        <v>116</v>
      </c>
      <c r="E328" s="34"/>
      <c r="F328" s="34">
        <v>1000</v>
      </c>
      <c r="G328" s="35">
        <f t="shared" si="8"/>
        <v>1.7815689565172466</v>
      </c>
      <c r="H328" s="36">
        <v>561.303</v>
      </c>
      <c r="I328" s="37">
        <f t="shared" si="9"/>
        <v>7261548</v>
      </c>
      <c r="J328" s="20" t="s">
        <v>126</v>
      </c>
      <c r="K328" s="20" t="s">
        <v>25</v>
      </c>
      <c r="L328" s="20" t="s">
        <v>26</v>
      </c>
      <c r="M328" s="20" t="s">
        <v>27</v>
      </c>
      <c r="N328" s="22" t="s">
        <v>28</v>
      </c>
    </row>
    <row r="329" spans="1:14">
      <c r="A329" s="32">
        <v>43357</v>
      </c>
      <c r="B329" s="20" t="s">
        <v>132</v>
      </c>
      <c r="C329" s="22" t="s">
        <v>22</v>
      </c>
      <c r="D329" s="33" t="s">
        <v>116</v>
      </c>
      <c r="E329" s="34"/>
      <c r="F329" s="34">
        <v>1000</v>
      </c>
      <c r="G329" s="35">
        <f t="shared" si="8"/>
        <v>1.7815689565172466</v>
      </c>
      <c r="H329" s="36">
        <v>561.303</v>
      </c>
      <c r="I329" s="37">
        <f t="shared" si="9"/>
        <v>7260548</v>
      </c>
      <c r="J329" s="20" t="s">
        <v>126</v>
      </c>
      <c r="K329" s="20" t="s">
        <v>25</v>
      </c>
      <c r="L329" s="20" t="s">
        <v>26</v>
      </c>
      <c r="M329" s="20" t="s">
        <v>27</v>
      </c>
      <c r="N329" s="22" t="s">
        <v>28</v>
      </c>
    </row>
    <row r="330" spans="1:14">
      <c r="A330" s="32">
        <v>43357</v>
      </c>
      <c r="B330" s="20" t="s">
        <v>133</v>
      </c>
      <c r="C330" s="22" t="s">
        <v>22</v>
      </c>
      <c r="D330" s="33" t="s">
        <v>116</v>
      </c>
      <c r="E330" s="34"/>
      <c r="F330" s="34">
        <v>1000</v>
      </c>
      <c r="G330" s="35">
        <f t="shared" si="8"/>
        <v>1.7815689565172466</v>
      </c>
      <c r="H330" s="36">
        <v>561.303</v>
      </c>
      <c r="I330" s="37">
        <f t="shared" si="9"/>
        <v>7259548</v>
      </c>
      <c r="J330" s="20" t="s">
        <v>126</v>
      </c>
      <c r="K330" s="20" t="s">
        <v>25</v>
      </c>
      <c r="L330" s="20" t="s">
        <v>26</v>
      </c>
      <c r="M330" s="20" t="s">
        <v>27</v>
      </c>
      <c r="N330" s="22" t="s">
        <v>28</v>
      </c>
    </row>
    <row r="331" spans="1:14">
      <c r="A331" s="32">
        <v>43357</v>
      </c>
      <c r="B331" s="20" t="s">
        <v>314</v>
      </c>
      <c r="C331" s="22" t="s">
        <v>22</v>
      </c>
      <c r="D331" s="33" t="s">
        <v>116</v>
      </c>
      <c r="E331" s="34"/>
      <c r="F331" s="34">
        <v>1000</v>
      </c>
      <c r="G331" s="35">
        <f t="shared" si="8"/>
        <v>1.7815689565172466</v>
      </c>
      <c r="H331" s="36">
        <v>561.303</v>
      </c>
      <c r="I331" s="37">
        <f t="shared" si="9"/>
        <v>7258548</v>
      </c>
      <c r="J331" s="20" t="s">
        <v>126</v>
      </c>
      <c r="K331" s="20" t="s">
        <v>25</v>
      </c>
      <c r="L331" s="20" t="s">
        <v>26</v>
      </c>
      <c r="M331" s="20" t="s">
        <v>27</v>
      </c>
      <c r="N331" s="22" t="s">
        <v>28</v>
      </c>
    </row>
    <row r="332" spans="1:14">
      <c r="A332" s="32">
        <v>43357</v>
      </c>
      <c r="B332" s="20" t="s">
        <v>315</v>
      </c>
      <c r="C332" s="22" t="s">
        <v>22</v>
      </c>
      <c r="D332" s="33" t="s">
        <v>116</v>
      </c>
      <c r="E332" s="34"/>
      <c r="F332" s="34">
        <v>1000</v>
      </c>
      <c r="G332" s="35">
        <f t="shared" si="8"/>
        <v>1.7815689565172466</v>
      </c>
      <c r="H332" s="36">
        <v>561.303</v>
      </c>
      <c r="I332" s="37">
        <f t="shared" si="9"/>
        <v>7257548</v>
      </c>
      <c r="J332" s="20" t="s">
        <v>126</v>
      </c>
      <c r="K332" s="20" t="s">
        <v>25</v>
      </c>
      <c r="L332" s="20" t="s">
        <v>26</v>
      </c>
      <c r="M332" s="20" t="s">
        <v>27</v>
      </c>
      <c r="N332" s="22" t="s">
        <v>28</v>
      </c>
    </row>
    <row r="333" spans="1:14">
      <c r="A333" s="32">
        <v>43357</v>
      </c>
      <c r="B333" s="20" t="s">
        <v>316</v>
      </c>
      <c r="C333" s="22" t="s">
        <v>22</v>
      </c>
      <c r="D333" s="33" t="s">
        <v>116</v>
      </c>
      <c r="E333" s="34"/>
      <c r="F333" s="34">
        <v>1000</v>
      </c>
      <c r="G333" s="35">
        <f t="shared" ref="G333:G396" si="10">+F333/H333</f>
        <v>1.7815689565172466</v>
      </c>
      <c r="H333" s="36">
        <v>561.303</v>
      </c>
      <c r="I333" s="37">
        <f t="shared" ref="I333:I396" si="11">I332+E333-F333</f>
        <v>7256548</v>
      </c>
      <c r="J333" s="20" t="s">
        <v>126</v>
      </c>
      <c r="K333" s="20" t="s">
        <v>25</v>
      </c>
      <c r="L333" s="20" t="s">
        <v>26</v>
      </c>
      <c r="M333" s="20" t="s">
        <v>27</v>
      </c>
      <c r="N333" s="22" t="s">
        <v>28</v>
      </c>
    </row>
    <row r="334" spans="1:14">
      <c r="A334" s="32">
        <v>43357</v>
      </c>
      <c r="B334" s="20" t="s">
        <v>317</v>
      </c>
      <c r="C334" s="22" t="s">
        <v>22</v>
      </c>
      <c r="D334" s="20" t="s">
        <v>40</v>
      </c>
      <c r="E334" s="38"/>
      <c r="F334" s="34">
        <v>1500</v>
      </c>
      <c r="G334" s="35">
        <f t="shared" si="10"/>
        <v>2.6723534347758697</v>
      </c>
      <c r="H334" s="36">
        <v>561.303</v>
      </c>
      <c r="I334" s="37">
        <f t="shared" si="11"/>
        <v>7255048</v>
      </c>
      <c r="J334" s="20" t="s">
        <v>41</v>
      </c>
      <c r="K334" s="33" t="s">
        <v>25</v>
      </c>
      <c r="L334" s="20" t="s">
        <v>42</v>
      </c>
      <c r="M334" s="20" t="s">
        <v>27</v>
      </c>
      <c r="N334" s="22" t="s">
        <v>28</v>
      </c>
    </row>
    <row r="335" spans="1:14">
      <c r="A335" s="32">
        <v>43357</v>
      </c>
      <c r="B335" s="20" t="s">
        <v>318</v>
      </c>
      <c r="C335" s="22" t="s">
        <v>22</v>
      </c>
      <c r="D335" s="20" t="s">
        <v>40</v>
      </c>
      <c r="E335" s="38"/>
      <c r="F335" s="34">
        <v>11000</v>
      </c>
      <c r="G335" s="35">
        <f t="shared" si="10"/>
        <v>19.59725852168971</v>
      </c>
      <c r="H335" s="36">
        <v>561.303</v>
      </c>
      <c r="I335" s="37">
        <f t="shared" si="11"/>
        <v>7244048</v>
      </c>
      <c r="J335" s="20" t="s">
        <v>41</v>
      </c>
      <c r="K335" s="33">
        <v>11157</v>
      </c>
      <c r="L335" s="20" t="s">
        <v>42</v>
      </c>
      <c r="M335" s="20" t="s">
        <v>27</v>
      </c>
      <c r="N335" s="22" t="s">
        <v>37</v>
      </c>
    </row>
    <row r="336" spans="1:14">
      <c r="A336" s="32">
        <v>43357</v>
      </c>
      <c r="B336" s="20" t="s">
        <v>319</v>
      </c>
      <c r="C336" s="46" t="s">
        <v>320</v>
      </c>
      <c r="D336" s="20" t="s">
        <v>40</v>
      </c>
      <c r="E336" s="38"/>
      <c r="F336" s="34">
        <v>5000</v>
      </c>
      <c r="G336" s="35">
        <f t="shared" si="10"/>
        <v>8.907844782586233</v>
      </c>
      <c r="H336" s="36">
        <v>561.303</v>
      </c>
      <c r="I336" s="37">
        <f t="shared" si="11"/>
        <v>7239048</v>
      </c>
      <c r="J336" s="20" t="s">
        <v>41</v>
      </c>
      <c r="K336" s="33" t="s">
        <v>25</v>
      </c>
      <c r="L336" s="20" t="s">
        <v>42</v>
      </c>
      <c r="M336" s="20" t="s">
        <v>27</v>
      </c>
      <c r="N336" s="22" t="s">
        <v>28</v>
      </c>
    </row>
    <row r="337" spans="1:14">
      <c r="A337" s="32">
        <v>43357</v>
      </c>
      <c r="B337" s="20" t="s">
        <v>321</v>
      </c>
      <c r="C337" s="46" t="s">
        <v>320</v>
      </c>
      <c r="D337" s="20" t="s">
        <v>40</v>
      </c>
      <c r="E337" s="38"/>
      <c r="F337" s="34">
        <v>4000</v>
      </c>
      <c r="G337" s="35">
        <f t="shared" si="10"/>
        <v>7.1262758260689862</v>
      </c>
      <c r="H337" s="36">
        <v>561.303</v>
      </c>
      <c r="I337" s="37">
        <f t="shared" si="11"/>
        <v>7235048</v>
      </c>
      <c r="J337" s="20" t="s">
        <v>41</v>
      </c>
      <c r="K337" s="33" t="s">
        <v>25</v>
      </c>
      <c r="L337" s="20" t="s">
        <v>42</v>
      </c>
      <c r="M337" s="20" t="s">
        <v>27</v>
      </c>
      <c r="N337" s="22" t="s">
        <v>28</v>
      </c>
    </row>
    <row r="338" spans="1:14">
      <c r="A338" s="32">
        <v>43357</v>
      </c>
      <c r="B338" s="20" t="s">
        <v>322</v>
      </c>
      <c r="C338" s="46" t="s">
        <v>320</v>
      </c>
      <c r="D338" s="20" t="s">
        <v>40</v>
      </c>
      <c r="E338" s="38"/>
      <c r="F338" s="34">
        <v>4000</v>
      </c>
      <c r="G338" s="35">
        <f t="shared" si="10"/>
        <v>7.1262758260689862</v>
      </c>
      <c r="H338" s="36">
        <v>561.303</v>
      </c>
      <c r="I338" s="37">
        <f t="shared" si="11"/>
        <v>7231048</v>
      </c>
      <c r="J338" s="20" t="s">
        <v>41</v>
      </c>
      <c r="K338" s="33" t="s">
        <v>25</v>
      </c>
      <c r="L338" s="20" t="s">
        <v>42</v>
      </c>
      <c r="M338" s="20" t="s">
        <v>27</v>
      </c>
      <c r="N338" s="22" t="s">
        <v>28</v>
      </c>
    </row>
    <row r="339" spans="1:14">
      <c r="A339" s="32">
        <v>43357</v>
      </c>
      <c r="B339" s="20" t="s">
        <v>323</v>
      </c>
      <c r="C339" s="46" t="s">
        <v>320</v>
      </c>
      <c r="D339" s="20" t="s">
        <v>40</v>
      </c>
      <c r="E339" s="38"/>
      <c r="F339" s="34">
        <v>10000</v>
      </c>
      <c r="G339" s="35">
        <f t="shared" si="10"/>
        <v>17.815689565172466</v>
      </c>
      <c r="H339" s="36">
        <v>561.303</v>
      </c>
      <c r="I339" s="37">
        <f t="shared" si="11"/>
        <v>7221048</v>
      </c>
      <c r="J339" s="20" t="s">
        <v>41</v>
      </c>
      <c r="K339" s="33" t="s">
        <v>25</v>
      </c>
      <c r="L339" s="20" t="s">
        <v>42</v>
      </c>
      <c r="M339" s="20" t="s">
        <v>27</v>
      </c>
      <c r="N339" s="22" t="s">
        <v>28</v>
      </c>
    </row>
    <row r="340" spans="1:14">
      <c r="A340" s="32">
        <v>43357</v>
      </c>
      <c r="B340" s="20" t="s">
        <v>324</v>
      </c>
      <c r="C340" s="46" t="s">
        <v>320</v>
      </c>
      <c r="D340" s="20" t="s">
        <v>40</v>
      </c>
      <c r="E340" s="38"/>
      <c r="F340" s="34">
        <v>4000</v>
      </c>
      <c r="G340" s="35">
        <f t="shared" si="10"/>
        <v>7.1262758260689862</v>
      </c>
      <c r="H340" s="36">
        <v>561.303</v>
      </c>
      <c r="I340" s="37">
        <f t="shared" si="11"/>
        <v>7217048</v>
      </c>
      <c r="J340" s="20" t="s">
        <v>41</v>
      </c>
      <c r="K340" s="33" t="s">
        <v>25</v>
      </c>
      <c r="L340" s="20" t="s">
        <v>42</v>
      </c>
      <c r="M340" s="20" t="s">
        <v>27</v>
      </c>
      <c r="N340" s="22" t="s">
        <v>28</v>
      </c>
    </row>
    <row r="341" spans="1:14">
      <c r="A341" s="32">
        <v>43357</v>
      </c>
      <c r="B341" s="20" t="s">
        <v>325</v>
      </c>
      <c r="C341" s="22" t="s">
        <v>22</v>
      </c>
      <c r="D341" s="20" t="s">
        <v>40</v>
      </c>
      <c r="E341" s="38"/>
      <c r="F341" s="34">
        <v>3000</v>
      </c>
      <c r="G341" s="35">
        <f t="shared" si="10"/>
        <v>5.3447068695517395</v>
      </c>
      <c r="H341" s="36">
        <v>561.303</v>
      </c>
      <c r="I341" s="37">
        <f t="shared" si="11"/>
        <v>7214048</v>
      </c>
      <c r="J341" s="20" t="s">
        <v>41</v>
      </c>
      <c r="K341" s="33" t="s">
        <v>25</v>
      </c>
      <c r="L341" s="20" t="s">
        <v>42</v>
      </c>
      <c r="M341" s="20" t="s">
        <v>27</v>
      </c>
      <c r="N341" s="22" t="s">
        <v>28</v>
      </c>
    </row>
    <row r="342" spans="1:14">
      <c r="A342" s="32">
        <v>43357</v>
      </c>
      <c r="B342" s="20" t="s">
        <v>326</v>
      </c>
      <c r="C342" s="22" t="s">
        <v>22</v>
      </c>
      <c r="D342" s="20" t="s">
        <v>40</v>
      </c>
      <c r="E342" s="38"/>
      <c r="F342" s="34">
        <v>3000</v>
      </c>
      <c r="G342" s="35">
        <f t="shared" si="10"/>
        <v>5.3447068695517395</v>
      </c>
      <c r="H342" s="36">
        <v>561.303</v>
      </c>
      <c r="I342" s="37">
        <f t="shared" si="11"/>
        <v>7211048</v>
      </c>
      <c r="J342" s="20" t="s">
        <v>41</v>
      </c>
      <c r="K342" s="33" t="s">
        <v>25</v>
      </c>
      <c r="L342" s="20" t="s">
        <v>42</v>
      </c>
      <c r="M342" s="20" t="s">
        <v>27</v>
      </c>
      <c r="N342" s="22" t="s">
        <v>28</v>
      </c>
    </row>
    <row r="343" spans="1:14">
      <c r="A343" s="32">
        <v>43357</v>
      </c>
      <c r="B343" s="20" t="s">
        <v>327</v>
      </c>
      <c r="C343" s="22" t="s">
        <v>22</v>
      </c>
      <c r="D343" s="20" t="s">
        <v>40</v>
      </c>
      <c r="E343" s="38"/>
      <c r="F343" s="34">
        <v>3000</v>
      </c>
      <c r="G343" s="35">
        <f t="shared" si="10"/>
        <v>5.3447068695517395</v>
      </c>
      <c r="H343" s="36">
        <v>561.303</v>
      </c>
      <c r="I343" s="37">
        <f t="shared" si="11"/>
        <v>7208048</v>
      </c>
      <c r="J343" s="20" t="s">
        <v>41</v>
      </c>
      <c r="K343" s="33" t="s">
        <v>25</v>
      </c>
      <c r="L343" s="20" t="s">
        <v>42</v>
      </c>
      <c r="M343" s="20" t="s">
        <v>27</v>
      </c>
      <c r="N343" s="22" t="s">
        <v>28</v>
      </c>
    </row>
    <row r="344" spans="1:14">
      <c r="A344" s="32">
        <v>43357</v>
      </c>
      <c r="B344" s="20" t="s">
        <v>328</v>
      </c>
      <c r="C344" s="22" t="s">
        <v>22</v>
      </c>
      <c r="D344" s="20" t="s">
        <v>40</v>
      </c>
      <c r="E344" s="38"/>
      <c r="F344" s="34">
        <v>3000</v>
      </c>
      <c r="G344" s="35">
        <f t="shared" si="10"/>
        <v>5.3447068695517395</v>
      </c>
      <c r="H344" s="36">
        <v>561.303</v>
      </c>
      <c r="I344" s="37">
        <f t="shared" si="11"/>
        <v>7205048</v>
      </c>
      <c r="J344" s="20" t="s">
        <v>41</v>
      </c>
      <c r="K344" s="33" t="s">
        <v>25</v>
      </c>
      <c r="L344" s="20" t="s">
        <v>42</v>
      </c>
      <c r="M344" s="20" t="s">
        <v>27</v>
      </c>
      <c r="N344" s="22" t="s">
        <v>28</v>
      </c>
    </row>
    <row r="345" spans="1:14">
      <c r="A345" s="32">
        <v>43357</v>
      </c>
      <c r="B345" s="20" t="s">
        <v>329</v>
      </c>
      <c r="C345" s="33" t="s">
        <v>50</v>
      </c>
      <c r="D345" s="20" t="s">
        <v>40</v>
      </c>
      <c r="E345" s="38"/>
      <c r="F345" s="34">
        <v>7000</v>
      </c>
      <c r="G345" s="35">
        <f t="shared" si="10"/>
        <v>12.470982695620725</v>
      </c>
      <c r="H345" s="36">
        <v>561.303</v>
      </c>
      <c r="I345" s="37">
        <f t="shared" si="11"/>
        <v>7198048</v>
      </c>
      <c r="J345" s="20" t="s">
        <v>41</v>
      </c>
      <c r="K345" s="33" t="s">
        <v>25</v>
      </c>
      <c r="L345" s="20" t="s">
        <v>42</v>
      </c>
      <c r="M345" s="20" t="s">
        <v>27</v>
      </c>
      <c r="N345" s="22" t="s">
        <v>28</v>
      </c>
    </row>
    <row r="346" spans="1:14">
      <c r="A346" s="32">
        <v>43357</v>
      </c>
      <c r="B346" s="20" t="s">
        <v>330</v>
      </c>
      <c r="C346" s="33" t="s">
        <v>146</v>
      </c>
      <c r="D346" s="45" t="s">
        <v>72</v>
      </c>
      <c r="E346" s="38"/>
      <c r="F346" s="34">
        <v>1000</v>
      </c>
      <c r="G346" s="35">
        <f t="shared" si="10"/>
        <v>1.7815689565172466</v>
      </c>
      <c r="H346" s="36">
        <v>561.303</v>
      </c>
      <c r="I346" s="37">
        <f t="shared" si="11"/>
        <v>7197048</v>
      </c>
      <c r="J346" s="20" t="s">
        <v>41</v>
      </c>
      <c r="K346" s="33" t="s">
        <v>25</v>
      </c>
      <c r="L346" s="20" t="s">
        <v>26</v>
      </c>
      <c r="M346" s="20" t="s">
        <v>27</v>
      </c>
      <c r="N346" s="22" t="s">
        <v>28</v>
      </c>
    </row>
    <row r="347" spans="1:14">
      <c r="A347" s="32">
        <v>43357</v>
      </c>
      <c r="B347" s="20" t="s">
        <v>331</v>
      </c>
      <c r="C347" s="33" t="s">
        <v>123</v>
      </c>
      <c r="D347" s="45" t="s">
        <v>72</v>
      </c>
      <c r="E347" s="38"/>
      <c r="F347" s="34">
        <v>11000</v>
      </c>
      <c r="G347" s="35">
        <f t="shared" si="10"/>
        <v>19.59725852168971</v>
      </c>
      <c r="H347" s="36">
        <v>561.303</v>
      </c>
      <c r="I347" s="37">
        <f t="shared" si="11"/>
        <v>7186048</v>
      </c>
      <c r="J347" s="20" t="s">
        <v>41</v>
      </c>
      <c r="K347" s="33" t="s">
        <v>25</v>
      </c>
      <c r="L347" s="20" t="s">
        <v>26</v>
      </c>
      <c r="M347" s="20" t="s">
        <v>27</v>
      </c>
      <c r="N347" s="22" t="s">
        <v>28</v>
      </c>
    </row>
    <row r="348" spans="1:14">
      <c r="A348" s="32">
        <v>43357</v>
      </c>
      <c r="B348" s="20" t="s">
        <v>332</v>
      </c>
      <c r="C348" s="33" t="s">
        <v>123</v>
      </c>
      <c r="D348" s="45" t="s">
        <v>72</v>
      </c>
      <c r="E348" s="38"/>
      <c r="F348" s="34">
        <v>3000</v>
      </c>
      <c r="G348" s="35">
        <f t="shared" si="10"/>
        <v>5.3447068695517395</v>
      </c>
      <c r="H348" s="36">
        <v>561.303</v>
      </c>
      <c r="I348" s="37">
        <f t="shared" si="11"/>
        <v>7183048</v>
      </c>
      <c r="J348" s="20" t="s">
        <v>41</v>
      </c>
      <c r="K348" s="33" t="s">
        <v>25</v>
      </c>
      <c r="L348" s="20" t="s">
        <v>26</v>
      </c>
      <c r="M348" s="20" t="s">
        <v>27</v>
      </c>
      <c r="N348" s="22" t="s">
        <v>28</v>
      </c>
    </row>
    <row r="349" spans="1:14">
      <c r="A349" s="32">
        <v>43357</v>
      </c>
      <c r="B349" s="20" t="s">
        <v>254</v>
      </c>
      <c r="C349" s="22" t="s">
        <v>22</v>
      </c>
      <c r="D349" s="20" t="s">
        <v>40</v>
      </c>
      <c r="E349" s="20"/>
      <c r="F349" s="34">
        <v>1000</v>
      </c>
      <c r="G349" s="35">
        <f t="shared" si="10"/>
        <v>1.7815689565172466</v>
      </c>
      <c r="H349" s="36">
        <v>561.303</v>
      </c>
      <c r="I349" s="37">
        <f t="shared" si="11"/>
        <v>7182048</v>
      </c>
      <c r="J349" s="20" t="s">
        <v>258</v>
      </c>
      <c r="K349" s="20" t="s">
        <v>256</v>
      </c>
      <c r="L349" s="20" t="s">
        <v>42</v>
      </c>
      <c r="M349" s="20" t="s">
        <v>27</v>
      </c>
      <c r="N349" s="22" t="s">
        <v>28</v>
      </c>
    </row>
    <row r="350" spans="1:14">
      <c r="A350" s="32">
        <v>43357</v>
      </c>
      <c r="B350" s="20" t="s">
        <v>333</v>
      </c>
      <c r="C350" s="22" t="s">
        <v>22</v>
      </c>
      <c r="D350" s="20" t="s">
        <v>40</v>
      </c>
      <c r="E350" s="20"/>
      <c r="F350" s="34">
        <v>1000</v>
      </c>
      <c r="G350" s="35">
        <f t="shared" si="10"/>
        <v>1.7815689565172466</v>
      </c>
      <c r="H350" s="36">
        <v>561.303</v>
      </c>
      <c r="I350" s="37">
        <f t="shared" si="11"/>
        <v>7181048</v>
      </c>
      <c r="J350" s="20" t="s">
        <v>258</v>
      </c>
      <c r="K350" s="20" t="s">
        <v>256</v>
      </c>
      <c r="L350" s="20" t="s">
        <v>42</v>
      </c>
      <c r="M350" s="20" t="s">
        <v>27</v>
      </c>
      <c r="N350" s="22" t="s">
        <v>28</v>
      </c>
    </row>
    <row r="351" spans="1:14">
      <c r="A351" s="32">
        <v>43357</v>
      </c>
      <c r="B351" s="20" t="s">
        <v>257</v>
      </c>
      <c r="C351" s="33" t="s">
        <v>34</v>
      </c>
      <c r="D351" s="20" t="s">
        <v>40</v>
      </c>
      <c r="E351" s="20"/>
      <c r="F351" s="34">
        <v>1000</v>
      </c>
      <c r="G351" s="35">
        <f t="shared" si="10"/>
        <v>1.7815689565172466</v>
      </c>
      <c r="H351" s="36">
        <v>561.303</v>
      </c>
      <c r="I351" s="37">
        <f t="shared" si="11"/>
        <v>7180048</v>
      </c>
      <c r="J351" s="20" t="s">
        <v>258</v>
      </c>
      <c r="K351" s="20" t="s">
        <v>256</v>
      </c>
      <c r="L351" s="20" t="s">
        <v>42</v>
      </c>
      <c r="M351" s="20" t="s">
        <v>27</v>
      </c>
      <c r="N351" s="22" t="s">
        <v>28</v>
      </c>
    </row>
    <row r="352" spans="1:14">
      <c r="A352" s="32">
        <v>43357</v>
      </c>
      <c r="B352" s="20" t="s">
        <v>334</v>
      </c>
      <c r="C352" s="22" t="s">
        <v>22</v>
      </c>
      <c r="D352" s="20" t="s">
        <v>40</v>
      </c>
      <c r="E352" s="20"/>
      <c r="F352" s="34">
        <v>1000</v>
      </c>
      <c r="G352" s="35">
        <f t="shared" si="10"/>
        <v>1.7815689565172466</v>
      </c>
      <c r="H352" s="36">
        <v>561.303</v>
      </c>
      <c r="I352" s="37">
        <f t="shared" si="11"/>
        <v>7179048</v>
      </c>
      <c r="J352" s="20" t="s">
        <v>258</v>
      </c>
      <c r="K352" s="20" t="s">
        <v>256</v>
      </c>
      <c r="L352" s="20" t="s">
        <v>42</v>
      </c>
      <c r="M352" s="20" t="s">
        <v>27</v>
      </c>
      <c r="N352" s="22" t="s">
        <v>28</v>
      </c>
    </row>
    <row r="353" spans="1:14">
      <c r="A353" s="32">
        <v>43357</v>
      </c>
      <c r="B353" s="20" t="s">
        <v>335</v>
      </c>
      <c r="C353" s="22" t="s">
        <v>22</v>
      </c>
      <c r="D353" s="20" t="s">
        <v>40</v>
      </c>
      <c r="E353" s="20"/>
      <c r="F353" s="34">
        <v>1000</v>
      </c>
      <c r="G353" s="35">
        <f t="shared" si="10"/>
        <v>1.7815689565172466</v>
      </c>
      <c r="H353" s="36">
        <v>561.303</v>
      </c>
      <c r="I353" s="37">
        <f t="shared" si="11"/>
        <v>7178048</v>
      </c>
      <c r="J353" s="20" t="s">
        <v>258</v>
      </c>
      <c r="K353" s="20" t="s">
        <v>256</v>
      </c>
      <c r="L353" s="20" t="s">
        <v>42</v>
      </c>
      <c r="M353" s="20" t="s">
        <v>27</v>
      </c>
      <c r="N353" s="22" t="s">
        <v>28</v>
      </c>
    </row>
    <row r="354" spans="1:14">
      <c r="A354" s="32">
        <v>43357</v>
      </c>
      <c r="B354" s="20" t="s">
        <v>336</v>
      </c>
      <c r="C354" s="33" t="s">
        <v>146</v>
      </c>
      <c r="D354" s="33" t="s">
        <v>72</v>
      </c>
      <c r="E354" s="20"/>
      <c r="F354" s="34">
        <v>4000</v>
      </c>
      <c r="G354" s="35">
        <f t="shared" si="10"/>
        <v>7.1262758260689862</v>
      </c>
      <c r="H354" s="36">
        <v>561.303</v>
      </c>
      <c r="I354" s="37">
        <f t="shared" si="11"/>
        <v>7174048</v>
      </c>
      <c r="J354" s="20" t="s">
        <v>258</v>
      </c>
      <c r="K354" s="20">
        <v>4</v>
      </c>
      <c r="L354" s="20" t="s">
        <v>26</v>
      </c>
      <c r="M354" s="20" t="s">
        <v>27</v>
      </c>
      <c r="N354" s="22" t="s">
        <v>37</v>
      </c>
    </row>
    <row r="355" spans="1:14">
      <c r="A355" s="32">
        <v>43357</v>
      </c>
      <c r="B355" s="20" t="s">
        <v>84</v>
      </c>
      <c r="C355" s="22" t="s">
        <v>22</v>
      </c>
      <c r="D355" s="20" t="s">
        <v>40</v>
      </c>
      <c r="E355" s="20"/>
      <c r="F355" s="34">
        <v>1000</v>
      </c>
      <c r="G355" s="35">
        <f t="shared" si="10"/>
        <v>1.7815689565172466</v>
      </c>
      <c r="H355" s="36">
        <v>561.303</v>
      </c>
      <c r="I355" s="37">
        <f t="shared" si="11"/>
        <v>7173048</v>
      </c>
      <c r="J355" s="20" t="s">
        <v>258</v>
      </c>
      <c r="K355" s="20" t="s">
        <v>256</v>
      </c>
      <c r="L355" s="20" t="s">
        <v>42</v>
      </c>
      <c r="M355" s="20" t="s">
        <v>27</v>
      </c>
      <c r="N355" s="22" t="s">
        <v>28</v>
      </c>
    </row>
    <row r="356" spans="1:14">
      <c r="A356" s="32">
        <v>43357</v>
      </c>
      <c r="B356" s="39" t="s">
        <v>82</v>
      </c>
      <c r="C356" s="22" t="s">
        <v>22</v>
      </c>
      <c r="D356" s="33" t="s">
        <v>23</v>
      </c>
      <c r="E356" s="20"/>
      <c r="F356" s="40">
        <v>1000</v>
      </c>
      <c r="G356" s="35">
        <f t="shared" si="10"/>
        <v>1.7815689565172466</v>
      </c>
      <c r="H356" s="36">
        <v>561.303</v>
      </c>
      <c r="I356" s="37">
        <f t="shared" si="11"/>
        <v>7172048</v>
      </c>
      <c r="J356" s="22" t="s">
        <v>83</v>
      </c>
      <c r="K356" s="39" t="s">
        <v>25</v>
      </c>
      <c r="L356" s="20" t="s">
        <v>26</v>
      </c>
      <c r="M356" s="20" t="s">
        <v>27</v>
      </c>
      <c r="N356" s="22" t="s">
        <v>28</v>
      </c>
    </row>
    <row r="357" spans="1:14">
      <c r="A357" s="32">
        <v>43357</v>
      </c>
      <c r="B357" s="39" t="s">
        <v>84</v>
      </c>
      <c r="C357" s="22" t="s">
        <v>22</v>
      </c>
      <c r="D357" s="33" t="s">
        <v>23</v>
      </c>
      <c r="E357" s="20"/>
      <c r="F357" s="40">
        <v>1000</v>
      </c>
      <c r="G357" s="35">
        <f t="shared" si="10"/>
        <v>1.7815689565172466</v>
      </c>
      <c r="H357" s="36">
        <v>561.303</v>
      </c>
      <c r="I357" s="37">
        <f t="shared" si="11"/>
        <v>7171048</v>
      </c>
      <c r="J357" s="22" t="s">
        <v>83</v>
      </c>
      <c r="K357" s="39" t="s">
        <v>25</v>
      </c>
      <c r="L357" s="20" t="s">
        <v>26</v>
      </c>
      <c r="M357" s="20" t="s">
        <v>27</v>
      </c>
      <c r="N357" s="22" t="s">
        <v>28</v>
      </c>
    </row>
    <row r="358" spans="1:14">
      <c r="A358" s="32">
        <v>43357</v>
      </c>
      <c r="B358" s="22" t="s">
        <v>337</v>
      </c>
      <c r="C358" s="22" t="s">
        <v>22</v>
      </c>
      <c r="D358" s="33" t="s">
        <v>23</v>
      </c>
      <c r="E358" s="34"/>
      <c r="F358" s="34">
        <v>1000</v>
      </c>
      <c r="G358" s="35">
        <f t="shared" si="10"/>
        <v>1.7815689565172466</v>
      </c>
      <c r="H358" s="36">
        <v>561.303</v>
      </c>
      <c r="I358" s="37">
        <f t="shared" si="11"/>
        <v>7170048</v>
      </c>
      <c r="J358" s="22" t="s">
        <v>86</v>
      </c>
      <c r="K358" s="22" t="s">
        <v>25</v>
      </c>
      <c r="L358" s="20" t="s">
        <v>26</v>
      </c>
      <c r="M358" s="20" t="s">
        <v>27</v>
      </c>
      <c r="N358" s="22" t="s">
        <v>28</v>
      </c>
    </row>
    <row r="359" spans="1:14">
      <c r="A359" s="32">
        <v>43357</v>
      </c>
      <c r="B359" s="22" t="s">
        <v>338</v>
      </c>
      <c r="C359" s="22" t="s">
        <v>22</v>
      </c>
      <c r="D359" s="33" t="s">
        <v>23</v>
      </c>
      <c r="E359" s="34"/>
      <c r="F359" s="34">
        <v>1000</v>
      </c>
      <c r="G359" s="35">
        <f t="shared" si="10"/>
        <v>1.7815689565172466</v>
      </c>
      <c r="H359" s="36">
        <v>561.303</v>
      </c>
      <c r="I359" s="37">
        <f t="shared" si="11"/>
        <v>7169048</v>
      </c>
      <c r="J359" s="22" t="s">
        <v>86</v>
      </c>
      <c r="K359" s="22" t="s">
        <v>25</v>
      </c>
      <c r="L359" s="20" t="s">
        <v>26</v>
      </c>
      <c r="M359" s="20" t="s">
        <v>27</v>
      </c>
      <c r="N359" s="22" t="s">
        <v>28</v>
      </c>
    </row>
    <row r="360" spans="1:14">
      <c r="A360" s="32">
        <v>43357</v>
      </c>
      <c r="B360" s="22" t="s">
        <v>339</v>
      </c>
      <c r="C360" s="22" t="s">
        <v>22</v>
      </c>
      <c r="D360" s="33" t="s">
        <v>23</v>
      </c>
      <c r="E360" s="34"/>
      <c r="F360" s="34">
        <v>1000</v>
      </c>
      <c r="G360" s="35">
        <f t="shared" si="10"/>
        <v>1.7815689565172466</v>
      </c>
      <c r="H360" s="36">
        <v>561.303</v>
      </c>
      <c r="I360" s="37">
        <f t="shared" si="11"/>
        <v>7168048</v>
      </c>
      <c r="J360" s="22" t="s">
        <v>86</v>
      </c>
      <c r="K360" s="22" t="s">
        <v>25</v>
      </c>
      <c r="L360" s="20" t="s">
        <v>26</v>
      </c>
      <c r="M360" s="20" t="s">
        <v>27</v>
      </c>
      <c r="N360" s="22" t="s">
        <v>28</v>
      </c>
    </row>
    <row r="361" spans="1:14">
      <c r="A361" s="32">
        <v>43357</v>
      </c>
      <c r="B361" s="39" t="s">
        <v>82</v>
      </c>
      <c r="C361" s="22" t="s">
        <v>22</v>
      </c>
      <c r="D361" s="33" t="s">
        <v>23</v>
      </c>
      <c r="E361" s="20"/>
      <c r="F361" s="34">
        <v>1000</v>
      </c>
      <c r="G361" s="35">
        <f t="shared" si="10"/>
        <v>1.7815689565172466</v>
      </c>
      <c r="H361" s="36">
        <v>561.303</v>
      </c>
      <c r="I361" s="37">
        <f t="shared" si="11"/>
        <v>7167048</v>
      </c>
      <c r="J361" s="22" t="s">
        <v>88</v>
      </c>
      <c r="K361" s="39" t="s">
        <v>25</v>
      </c>
      <c r="L361" s="20" t="s">
        <v>26</v>
      </c>
      <c r="M361" s="20" t="s">
        <v>27</v>
      </c>
      <c r="N361" s="22" t="s">
        <v>28</v>
      </c>
    </row>
    <row r="362" spans="1:14">
      <c r="A362" s="32">
        <v>43357</v>
      </c>
      <c r="B362" s="39" t="s">
        <v>84</v>
      </c>
      <c r="C362" s="22" t="s">
        <v>22</v>
      </c>
      <c r="D362" s="33" t="s">
        <v>23</v>
      </c>
      <c r="E362" s="20"/>
      <c r="F362" s="34">
        <v>1000</v>
      </c>
      <c r="G362" s="35">
        <f t="shared" si="10"/>
        <v>1.7815689565172466</v>
      </c>
      <c r="H362" s="36">
        <v>561.303</v>
      </c>
      <c r="I362" s="37">
        <f t="shared" si="11"/>
        <v>7166048</v>
      </c>
      <c r="J362" s="22" t="s">
        <v>88</v>
      </c>
      <c r="K362" s="39" t="s">
        <v>25</v>
      </c>
      <c r="L362" s="20" t="s">
        <v>26</v>
      </c>
      <c r="M362" s="20" t="s">
        <v>27</v>
      </c>
      <c r="N362" s="22" t="s">
        <v>28</v>
      </c>
    </row>
    <row r="363" spans="1:14">
      <c r="A363" s="32">
        <v>43357</v>
      </c>
      <c r="B363" s="39" t="s">
        <v>340</v>
      </c>
      <c r="C363" s="22" t="s">
        <v>22</v>
      </c>
      <c r="D363" s="20" t="s">
        <v>40</v>
      </c>
      <c r="E363" s="39"/>
      <c r="F363" s="40">
        <v>1000</v>
      </c>
      <c r="G363" s="35">
        <f t="shared" si="10"/>
        <v>1.7815689565172466</v>
      </c>
      <c r="H363" s="36">
        <v>561.303</v>
      </c>
      <c r="I363" s="37">
        <f t="shared" si="11"/>
        <v>7165048</v>
      </c>
      <c r="J363" s="39" t="s">
        <v>45</v>
      </c>
      <c r="K363" s="39" t="s">
        <v>25</v>
      </c>
      <c r="L363" s="20" t="s">
        <v>42</v>
      </c>
      <c r="M363" s="20" t="s">
        <v>27</v>
      </c>
      <c r="N363" s="22" t="s">
        <v>28</v>
      </c>
    </row>
    <row r="364" spans="1:14">
      <c r="A364" s="32">
        <v>43357</v>
      </c>
      <c r="B364" s="39" t="s">
        <v>341</v>
      </c>
      <c r="C364" s="22" t="s">
        <v>22</v>
      </c>
      <c r="D364" s="20" t="s">
        <v>40</v>
      </c>
      <c r="E364" s="39"/>
      <c r="F364" s="40">
        <v>1000</v>
      </c>
      <c r="G364" s="35">
        <f t="shared" si="10"/>
        <v>1.7815689565172466</v>
      </c>
      <c r="H364" s="36">
        <v>561.303</v>
      </c>
      <c r="I364" s="37">
        <f t="shared" si="11"/>
        <v>7164048</v>
      </c>
      <c r="J364" s="39" t="s">
        <v>45</v>
      </c>
      <c r="K364" s="39" t="s">
        <v>25</v>
      </c>
      <c r="L364" s="20" t="s">
        <v>42</v>
      </c>
      <c r="M364" s="20" t="s">
        <v>27</v>
      </c>
      <c r="N364" s="22" t="s">
        <v>28</v>
      </c>
    </row>
    <row r="365" spans="1:14">
      <c r="A365" s="32">
        <v>43357</v>
      </c>
      <c r="B365" s="20" t="s">
        <v>342</v>
      </c>
      <c r="C365" s="20" t="s">
        <v>115</v>
      </c>
      <c r="D365" s="33" t="s">
        <v>116</v>
      </c>
      <c r="E365" s="20"/>
      <c r="F365" s="34">
        <v>200000</v>
      </c>
      <c r="G365" s="35">
        <f t="shared" si="10"/>
        <v>356.31379130344931</v>
      </c>
      <c r="H365" s="36">
        <v>561.303</v>
      </c>
      <c r="I365" s="37">
        <f t="shared" si="11"/>
        <v>6964048</v>
      </c>
      <c r="J365" s="47" t="s">
        <v>108</v>
      </c>
      <c r="K365" s="20">
        <v>3593842</v>
      </c>
      <c r="L365" s="20" t="s">
        <v>26</v>
      </c>
      <c r="M365" s="20" t="s">
        <v>27</v>
      </c>
      <c r="N365" s="22" t="s">
        <v>37</v>
      </c>
    </row>
    <row r="366" spans="1:14">
      <c r="A366" s="32">
        <v>43357</v>
      </c>
      <c r="B366" s="20" t="s">
        <v>117</v>
      </c>
      <c r="C366" s="33" t="s">
        <v>107</v>
      </c>
      <c r="D366" s="33" t="s">
        <v>72</v>
      </c>
      <c r="E366" s="20"/>
      <c r="F366" s="34">
        <v>3401</v>
      </c>
      <c r="G366" s="35">
        <f t="shared" si="10"/>
        <v>6.0591160211151553</v>
      </c>
      <c r="H366" s="36">
        <v>561.303</v>
      </c>
      <c r="I366" s="37">
        <f t="shared" si="11"/>
        <v>6960647</v>
      </c>
      <c r="J366" s="47" t="s">
        <v>108</v>
      </c>
      <c r="K366" s="20">
        <v>3593842</v>
      </c>
      <c r="L366" s="20" t="s">
        <v>26</v>
      </c>
      <c r="M366" s="20" t="s">
        <v>27</v>
      </c>
      <c r="N366" s="22" t="s">
        <v>37</v>
      </c>
    </row>
    <row r="367" spans="1:14">
      <c r="A367" s="32">
        <v>43358</v>
      </c>
      <c r="B367" s="39" t="s">
        <v>343</v>
      </c>
      <c r="C367" s="22" t="s">
        <v>22</v>
      </c>
      <c r="D367" s="20" t="s">
        <v>40</v>
      </c>
      <c r="E367" s="39"/>
      <c r="F367" s="40">
        <v>17000</v>
      </c>
      <c r="G367" s="35">
        <f t="shared" si="10"/>
        <v>30.286672260793189</v>
      </c>
      <c r="H367" s="36">
        <v>561.303</v>
      </c>
      <c r="I367" s="37">
        <f t="shared" si="11"/>
        <v>6943647</v>
      </c>
      <c r="J367" s="39" t="s">
        <v>45</v>
      </c>
      <c r="K367" s="39" t="s">
        <v>344</v>
      </c>
      <c r="L367" s="20" t="s">
        <v>42</v>
      </c>
      <c r="M367" s="20" t="s">
        <v>27</v>
      </c>
      <c r="N367" s="22" t="s">
        <v>37</v>
      </c>
    </row>
    <row r="368" spans="1:14">
      <c r="A368" s="32">
        <v>43358</v>
      </c>
      <c r="B368" s="20" t="s">
        <v>345</v>
      </c>
      <c r="C368" s="22" t="s">
        <v>22</v>
      </c>
      <c r="D368" s="20" t="s">
        <v>40</v>
      </c>
      <c r="E368" s="38"/>
      <c r="F368" s="34">
        <v>2500</v>
      </c>
      <c r="G368" s="35">
        <f t="shared" si="10"/>
        <v>4.4539223912931165</v>
      </c>
      <c r="H368" s="36">
        <v>561.303</v>
      </c>
      <c r="I368" s="37">
        <f t="shared" si="11"/>
        <v>6941147</v>
      </c>
      <c r="J368" s="20" t="s">
        <v>41</v>
      </c>
      <c r="K368" s="33" t="s">
        <v>25</v>
      </c>
      <c r="L368" s="20" t="s">
        <v>42</v>
      </c>
      <c r="M368" s="20" t="s">
        <v>27</v>
      </c>
      <c r="N368" s="22" t="s">
        <v>28</v>
      </c>
    </row>
    <row r="369" spans="1:14">
      <c r="A369" s="32">
        <v>43358</v>
      </c>
      <c r="B369" s="20" t="s">
        <v>346</v>
      </c>
      <c r="C369" s="22" t="s">
        <v>22</v>
      </c>
      <c r="D369" s="20" t="s">
        <v>40</v>
      </c>
      <c r="E369" s="38"/>
      <c r="F369" s="34">
        <v>2000</v>
      </c>
      <c r="G369" s="35">
        <f t="shared" si="10"/>
        <v>3.5631379130344931</v>
      </c>
      <c r="H369" s="36">
        <v>561.303</v>
      </c>
      <c r="I369" s="37">
        <f t="shared" si="11"/>
        <v>6939147</v>
      </c>
      <c r="J369" s="20" t="s">
        <v>41</v>
      </c>
      <c r="K369" s="33" t="s">
        <v>25</v>
      </c>
      <c r="L369" s="20" t="s">
        <v>42</v>
      </c>
      <c r="M369" s="20" t="s">
        <v>27</v>
      </c>
      <c r="N369" s="22" t="s">
        <v>28</v>
      </c>
    </row>
    <row r="370" spans="1:14">
      <c r="A370" s="32">
        <v>43358</v>
      </c>
      <c r="B370" s="20" t="s">
        <v>347</v>
      </c>
      <c r="C370" s="22" t="s">
        <v>22</v>
      </c>
      <c r="D370" s="20" t="s">
        <v>40</v>
      </c>
      <c r="E370" s="38"/>
      <c r="F370" s="34">
        <v>2000</v>
      </c>
      <c r="G370" s="35">
        <f t="shared" si="10"/>
        <v>3.5631379130344931</v>
      </c>
      <c r="H370" s="36">
        <v>561.303</v>
      </c>
      <c r="I370" s="37">
        <f t="shared" si="11"/>
        <v>6937147</v>
      </c>
      <c r="J370" s="20" t="s">
        <v>41</v>
      </c>
      <c r="K370" s="33" t="s">
        <v>25</v>
      </c>
      <c r="L370" s="20" t="s">
        <v>42</v>
      </c>
      <c r="M370" s="20" t="s">
        <v>27</v>
      </c>
      <c r="N370" s="22" t="s">
        <v>28</v>
      </c>
    </row>
    <row r="371" spans="1:14">
      <c r="A371" s="32">
        <v>43358</v>
      </c>
      <c r="B371" s="20" t="s">
        <v>348</v>
      </c>
      <c r="C371" s="33" t="s">
        <v>123</v>
      </c>
      <c r="D371" s="45" t="s">
        <v>72</v>
      </c>
      <c r="E371" s="38"/>
      <c r="F371" s="34">
        <v>2000</v>
      </c>
      <c r="G371" s="35">
        <f t="shared" si="10"/>
        <v>3.5631379130344931</v>
      </c>
      <c r="H371" s="36">
        <v>561.303</v>
      </c>
      <c r="I371" s="37">
        <f t="shared" si="11"/>
        <v>6935147</v>
      </c>
      <c r="J371" s="20" t="s">
        <v>41</v>
      </c>
      <c r="K371" s="33" t="s">
        <v>25</v>
      </c>
      <c r="L371" s="20" t="s">
        <v>26</v>
      </c>
      <c r="M371" s="20" t="s">
        <v>27</v>
      </c>
      <c r="N371" s="22" t="s">
        <v>28</v>
      </c>
    </row>
    <row r="372" spans="1:14">
      <c r="A372" s="32">
        <v>43358</v>
      </c>
      <c r="B372" s="20" t="s">
        <v>349</v>
      </c>
      <c r="C372" s="33" t="s">
        <v>50</v>
      </c>
      <c r="D372" s="20" t="s">
        <v>40</v>
      </c>
      <c r="E372" s="38"/>
      <c r="F372" s="34">
        <v>3000</v>
      </c>
      <c r="G372" s="35">
        <f t="shared" si="10"/>
        <v>5.3447068695517395</v>
      </c>
      <c r="H372" s="36">
        <v>561.303</v>
      </c>
      <c r="I372" s="37">
        <f t="shared" si="11"/>
        <v>6932147</v>
      </c>
      <c r="J372" s="20" t="s">
        <v>41</v>
      </c>
      <c r="K372" s="33" t="s">
        <v>25</v>
      </c>
      <c r="L372" s="20" t="s">
        <v>42</v>
      </c>
      <c r="M372" s="20" t="s">
        <v>27</v>
      </c>
      <c r="N372" s="22" t="s">
        <v>28</v>
      </c>
    </row>
    <row r="373" spans="1:14">
      <c r="A373" s="32">
        <v>43358</v>
      </c>
      <c r="B373" s="20" t="s">
        <v>350</v>
      </c>
      <c r="C373" s="22" t="s">
        <v>22</v>
      </c>
      <c r="D373" s="20" t="s">
        <v>40</v>
      </c>
      <c r="E373" s="38"/>
      <c r="F373" s="34">
        <v>2000</v>
      </c>
      <c r="G373" s="35">
        <f t="shared" si="10"/>
        <v>3.5631379130344931</v>
      </c>
      <c r="H373" s="36">
        <v>561.303</v>
      </c>
      <c r="I373" s="37">
        <f t="shared" si="11"/>
        <v>6930147</v>
      </c>
      <c r="J373" s="20" t="s">
        <v>41</v>
      </c>
      <c r="K373" s="33" t="s">
        <v>25</v>
      </c>
      <c r="L373" s="20" t="s">
        <v>42</v>
      </c>
      <c r="M373" s="20" t="s">
        <v>27</v>
      </c>
      <c r="N373" s="22" t="s">
        <v>28</v>
      </c>
    </row>
    <row r="374" spans="1:14">
      <c r="A374" s="32">
        <v>43358</v>
      </c>
      <c r="B374" s="20" t="s">
        <v>351</v>
      </c>
      <c r="C374" s="22" t="s">
        <v>22</v>
      </c>
      <c r="D374" s="20" t="s">
        <v>40</v>
      </c>
      <c r="E374" s="38"/>
      <c r="F374" s="34">
        <v>3000</v>
      </c>
      <c r="G374" s="35">
        <f t="shared" si="10"/>
        <v>5.3447068695517395</v>
      </c>
      <c r="H374" s="36">
        <v>561.303</v>
      </c>
      <c r="I374" s="37">
        <f t="shared" si="11"/>
        <v>6927147</v>
      </c>
      <c r="J374" s="20" t="s">
        <v>41</v>
      </c>
      <c r="K374" s="33" t="s">
        <v>25</v>
      </c>
      <c r="L374" s="20" t="s">
        <v>42</v>
      </c>
      <c r="M374" s="20" t="s">
        <v>27</v>
      </c>
      <c r="N374" s="22" t="s">
        <v>28</v>
      </c>
    </row>
    <row r="375" spans="1:14">
      <c r="A375" s="32">
        <v>43358</v>
      </c>
      <c r="B375" s="20" t="s">
        <v>352</v>
      </c>
      <c r="C375" s="33" t="s">
        <v>50</v>
      </c>
      <c r="D375" s="20" t="s">
        <v>40</v>
      </c>
      <c r="E375" s="38"/>
      <c r="F375" s="34">
        <v>5000</v>
      </c>
      <c r="G375" s="35">
        <f t="shared" si="10"/>
        <v>8.907844782586233</v>
      </c>
      <c r="H375" s="36">
        <v>561.303</v>
      </c>
      <c r="I375" s="37">
        <f t="shared" si="11"/>
        <v>6922147</v>
      </c>
      <c r="J375" s="20" t="s">
        <v>41</v>
      </c>
      <c r="K375" s="33" t="s">
        <v>25</v>
      </c>
      <c r="L375" s="20" t="s">
        <v>42</v>
      </c>
      <c r="M375" s="20" t="s">
        <v>27</v>
      </c>
      <c r="N375" s="22" t="s">
        <v>28</v>
      </c>
    </row>
    <row r="376" spans="1:14">
      <c r="A376" s="32">
        <v>43358</v>
      </c>
      <c r="B376" s="20" t="s">
        <v>353</v>
      </c>
      <c r="C376" s="22" t="s">
        <v>22</v>
      </c>
      <c r="D376" s="20" t="s">
        <v>40</v>
      </c>
      <c r="E376" s="38"/>
      <c r="F376" s="34">
        <v>2500</v>
      </c>
      <c r="G376" s="35">
        <f t="shared" si="10"/>
        <v>4.4539223912931165</v>
      </c>
      <c r="H376" s="36">
        <v>561.303</v>
      </c>
      <c r="I376" s="37">
        <f t="shared" si="11"/>
        <v>6919647</v>
      </c>
      <c r="J376" s="20" t="s">
        <v>41</v>
      </c>
      <c r="K376" s="33" t="s">
        <v>25</v>
      </c>
      <c r="L376" s="20" t="s">
        <v>42</v>
      </c>
      <c r="M376" s="20" t="s">
        <v>27</v>
      </c>
      <c r="N376" s="22" t="s">
        <v>28</v>
      </c>
    </row>
    <row r="377" spans="1:14">
      <c r="A377" s="32">
        <v>43358</v>
      </c>
      <c r="B377" s="22" t="s">
        <v>354</v>
      </c>
      <c r="C377" s="22" t="s">
        <v>22</v>
      </c>
      <c r="D377" s="33" t="s">
        <v>23</v>
      </c>
      <c r="E377" s="34"/>
      <c r="F377" s="34">
        <v>1000</v>
      </c>
      <c r="G377" s="35">
        <f t="shared" si="10"/>
        <v>1.7815689565172466</v>
      </c>
      <c r="H377" s="36">
        <v>561.303</v>
      </c>
      <c r="I377" s="37">
        <f t="shared" si="11"/>
        <v>6918647</v>
      </c>
      <c r="J377" s="22" t="s">
        <v>86</v>
      </c>
      <c r="K377" s="22" t="s">
        <v>25</v>
      </c>
      <c r="L377" s="20" t="s">
        <v>26</v>
      </c>
      <c r="M377" s="20" t="s">
        <v>27</v>
      </c>
      <c r="N377" s="22" t="s">
        <v>28</v>
      </c>
    </row>
    <row r="378" spans="1:14">
      <c r="A378" s="32">
        <v>43358</v>
      </c>
      <c r="B378" s="39" t="s">
        <v>355</v>
      </c>
      <c r="C378" s="22" t="s">
        <v>22</v>
      </c>
      <c r="D378" s="20" t="s">
        <v>40</v>
      </c>
      <c r="E378" s="39"/>
      <c r="F378" s="40">
        <v>1000</v>
      </c>
      <c r="G378" s="35">
        <f t="shared" si="10"/>
        <v>1.7815689565172466</v>
      </c>
      <c r="H378" s="36">
        <v>561.303</v>
      </c>
      <c r="I378" s="37">
        <f t="shared" si="11"/>
        <v>6917647</v>
      </c>
      <c r="J378" s="39" t="s">
        <v>45</v>
      </c>
      <c r="K378" s="39" t="s">
        <v>69</v>
      </c>
      <c r="L378" s="20" t="s">
        <v>42</v>
      </c>
      <c r="M378" s="20" t="s">
        <v>27</v>
      </c>
      <c r="N378" s="22" t="s">
        <v>28</v>
      </c>
    </row>
    <row r="379" spans="1:14">
      <c r="A379" s="32">
        <v>43358</v>
      </c>
      <c r="B379" s="39" t="s">
        <v>356</v>
      </c>
      <c r="C379" s="22" t="s">
        <v>22</v>
      </c>
      <c r="D379" s="20" t="s">
        <v>40</v>
      </c>
      <c r="E379" s="39"/>
      <c r="F379" s="40">
        <v>300</v>
      </c>
      <c r="G379" s="35">
        <f t="shared" si="10"/>
        <v>0.53447068695517397</v>
      </c>
      <c r="H379" s="36">
        <v>561.303</v>
      </c>
      <c r="I379" s="37">
        <f t="shared" si="11"/>
        <v>6917347</v>
      </c>
      <c r="J379" s="39" t="s">
        <v>45</v>
      </c>
      <c r="K379" s="39" t="s">
        <v>69</v>
      </c>
      <c r="L379" s="20" t="s">
        <v>42</v>
      </c>
      <c r="M379" s="20" t="s">
        <v>27</v>
      </c>
      <c r="N379" s="22" t="s">
        <v>28</v>
      </c>
    </row>
    <row r="380" spans="1:14">
      <c r="A380" s="32">
        <v>43359</v>
      </c>
      <c r="B380" s="20" t="s">
        <v>357</v>
      </c>
      <c r="C380" s="22" t="s">
        <v>22</v>
      </c>
      <c r="D380" s="20" t="s">
        <v>40</v>
      </c>
      <c r="E380" s="38"/>
      <c r="F380" s="34">
        <v>2500</v>
      </c>
      <c r="G380" s="35">
        <f t="shared" si="10"/>
        <v>4.4539223912931165</v>
      </c>
      <c r="H380" s="36">
        <v>561.303</v>
      </c>
      <c r="I380" s="37">
        <f t="shared" si="11"/>
        <v>6914847</v>
      </c>
      <c r="J380" s="20" t="s">
        <v>41</v>
      </c>
      <c r="K380" s="33" t="s">
        <v>25</v>
      </c>
      <c r="L380" s="20" t="s">
        <v>42</v>
      </c>
      <c r="M380" s="20" t="s">
        <v>27</v>
      </c>
      <c r="N380" s="22" t="s">
        <v>28</v>
      </c>
    </row>
    <row r="381" spans="1:14">
      <c r="A381" s="32">
        <v>43359</v>
      </c>
      <c r="B381" s="20" t="s">
        <v>358</v>
      </c>
      <c r="C381" s="22" t="s">
        <v>22</v>
      </c>
      <c r="D381" s="20" t="s">
        <v>40</v>
      </c>
      <c r="E381" s="38"/>
      <c r="F381" s="34">
        <v>4000</v>
      </c>
      <c r="G381" s="35">
        <f t="shared" si="10"/>
        <v>7.1262758260689862</v>
      </c>
      <c r="H381" s="36">
        <v>561.303</v>
      </c>
      <c r="I381" s="37">
        <f t="shared" si="11"/>
        <v>6910847</v>
      </c>
      <c r="J381" s="20" t="s">
        <v>41</v>
      </c>
      <c r="K381" s="33" t="s">
        <v>25</v>
      </c>
      <c r="L381" s="20" t="s">
        <v>42</v>
      </c>
      <c r="M381" s="20" t="s">
        <v>27</v>
      </c>
      <c r="N381" s="22" t="s">
        <v>28</v>
      </c>
    </row>
    <row r="382" spans="1:14">
      <c r="A382" s="32">
        <v>43359</v>
      </c>
      <c r="B382" s="20" t="s">
        <v>359</v>
      </c>
      <c r="C382" s="22" t="s">
        <v>22</v>
      </c>
      <c r="D382" s="20" t="s">
        <v>40</v>
      </c>
      <c r="E382" s="38"/>
      <c r="F382" s="34">
        <v>4000</v>
      </c>
      <c r="G382" s="35">
        <f t="shared" si="10"/>
        <v>7.1262758260689862</v>
      </c>
      <c r="H382" s="36">
        <v>561.303</v>
      </c>
      <c r="I382" s="37">
        <f t="shared" si="11"/>
        <v>6906847</v>
      </c>
      <c r="J382" s="20" t="s">
        <v>41</v>
      </c>
      <c r="K382" s="33" t="s">
        <v>25</v>
      </c>
      <c r="L382" s="20" t="s">
        <v>42</v>
      </c>
      <c r="M382" s="20" t="s">
        <v>27</v>
      </c>
      <c r="N382" s="22" t="s">
        <v>28</v>
      </c>
    </row>
    <row r="383" spans="1:14">
      <c r="A383" s="32">
        <v>43359</v>
      </c>
      <c r="B383" s="20" t="s">
        <v>360</v>
      </c>
      <c r="C383" s="33" t="s">
        <v>123</v>
      </c>
      <c r="D383" s="45" t="s">
        <v>72</v>
      </c>
      <c r="E383" s="38"/>
      <c r="F383" s="34">
        <v>2000</v>
      </c>
      <c r="G383" s="35">
        <f t="shared" si="10"/>
        <v>3.5631379130344931</v>
      </c>
      <c r="H383" s="36">
        <v>561.303</v>
      </c>
      <c r="I383" s="37">
        <f t="shared" si="11"/>
        <v>6904847</v>
      </c>
      <c r="J383" s="20" t="s">
        <v>41</v>
      </c>
      <c r="K383" s="33" t="s">
        <v>25</v>
      </c>
      <c r="L383" s="20" t="s">
        <v>26</v>
      </c>
      <c r="M383" s="20" t="s">
        <v>27</v>
      </c>
      <c r="N383" s="22" t="s">
        <v>28</v>
      </c>
    </row>
    <row r="384" spans="1:14">
      <c r="A384" s="32">
        <v>43359</v>
      </c>
      <c r="B384" s="20" t="s">
        <v>361</v>
      </c>
      <c r="C384" s="33" t="s">
        <v>50</v>
      </c>
      <c r="D384" s="20" t="s">
        <v>40</v>
      </c>
      <c r="E384" s="38"/>
      <c r="F384" s="34">
        <v>4000</v>
      </c>
      <c r="G384" s="35">
        <f t="shared" si="10"/>
        <v>7.1262758260689862</v>
      </c>
      <c r="H384" s="36">
        <v>561.303</v>
      </c>
      <c r="I384" s="37">
        <f t="shared" si="11"/>
        <v>6900847</v>
      </c>
      <c r="J384" s="20" t="s">
        <v>41</v>
      </c>
      <c r="K384" s="33" t="s">
        <v>25</v>
      </c>
      <c r="L384" s="20" t="s">
        <v>42</v>
      </c>
      <c r="M384" s="20" t="s">
        <v>27</v>
      </c>
      <c r="N384" s="22" t="s">
        <v>28</v>
      </c>
    </row>
    <row r="385" spans="1:14">
      <c r="A385" s="32">
        <v>43359</v>
      </c>
      <c r="B385" s="39" t="s">
        <v>362</v>
      </c>
      <c r="C385" s="22" t="s">
        <v>22</v>
      </c>
      <c r="D385" s="20" t="s">
        <v>40</v>
      </c>
      <c r="E385" s="39"/>
      <c r="F385" s="40">
        <v>300</v>
      </c>
      <c r="G385" s="35">
        <f t="shared" si="10"/>
        <v>0.53447068695517397</v>
      </c>
      <c r="H385" s="36">
        <v>561.303</v>
      </c>
      <c r="I385" s="37">
        <f t="shared" si="11"/>
        <v>6900547</v>
      </c>
      <c r="J385" s="39" t="s">
        <v>45</v>
      </c>
      <c r="K385" s="39" t="s">
        <v>69</v>
      </c>
      <c r="L385" s="20" t="s">
        <v>42</v>
      </c>
      <c r="M385" s="20" t="s">
        <v>27</v>
      </c>
      <c r="N385" s="22" t="s">
        <v>28</v>
      </c>
    </row>
    <row r="386" spans="1:14">
      <c r="A386" s="32">
        <v>43359</v>
      </c>
      <c r="B386" s="39" t="s">
        <v>363</v>
      </c>
      <c r="C386" s="22" t="s">
        <v>22</v>
      </c>
      <c r="D386" s="20" t="s">
        <v>40</v>
      </c>
      <c r="E386" s="39"/>
      <c r="F386" s="40">
        <v>300</v>
      </c>
      <c r="G386" s="35">
        <f t="shared" si="10"/>
        <v>0.53447068695517397</v>
      </c>
      <c r="H386" s="36">
        <v>561.303</v>
      </c>
      <c r="I386" s="37">
        <f t="shared" si="11"/>
        <v>6900247</v>
      </c>
      <c r="J386" s="39" t="s">
        <v>45</v>
      </c>
      <c r="K386" s="39" t="s">
        <v>69</v>
      </c>
      <c r="L386" s="20" t="s">
        <v>42</v>
      </c>
      <c r="M386" s="20" t="s">
        <v>27</v>
      </c>
      <c r="N386" s="22" t="s">
        <v>28</v>
      </c>
    </row>
    <row r="387" spans="1:14">
      <c r="A387" s="32">
        <v>43359</v>
      </c>
      <c r="B387" s="39" t="s">
        <v>364</v>
      </c>
      <c r="C387" s="22" t="s">
        <v>22</v>
      </c>
      <c r="D387" s="20" t="s">
        <v>40</v>
      </c>
      <c r="E387" s="39"/>
      <c r="F387" s="40">
        <v>300</v>
      </c>
      <c r="G387" s="35">
        <f t="shared" si="10"/>
        <v>0.53447068695517397</v>
      </c>
      <c r="H387" s="36">
        <v>561.303</v>
      </c>
      <c r="I387" s="37">
        <f t="shared" si="11"/>
        <v>6899947</v>
      </c>
      <c r="J387" s="39" t="s">
        <v>45</v>
      </c>
      <c r="K387" s="39" t="s">
        <v>69</v>
      </c>
      <c r="L387" s="20" t="s">
        <v>42</v>
      </c>
      <c r="M387" s="20" t="s">
        <v>27</v>
      </c>
      <c r="N387" s="22" t="s">
        <v>28</v>
      </c>
    </row>
    <row r="388" spans="1:14">
      <c r="A388" s="32">
        <v>43359</v>
      </c>
      <c r="B388" s="39" t="s">
        <v>365</v>
      </c>
      <c r="C388" s="22" t="s">
        <v>22</v>
      </c>
      <c r="D388" s="20" t="s">
        <v>40</v>
      </c>
      <c r="E388" s="39"/>
      <c r="F388" s="40">
        <v>300</v>
      </c>
      <c r="G388" s="35">
        <f t="shared" si="10"/>
        <v>0.53447068695517397</v>
      </c>
      <c r="H388" s="36">
        <v>561.303</v>
      </c>
      <c r="I388" s="37">
        <f t="shared" si="11"/>
        <v>6899647</v>
      </c>
      <c r="J388" s="39" t="s">
        <v>45</v>
      </c>
      <c r="K388" s="39" t="s">
        <v>69</v>
      </c>
      <c r="L388" s="20" t="s">
        <v>42</v>
      </c>
      <c r="M388" s="20" t="s">
        <v>27</v>
      </c>
      <c r="N388" s="22" t="s">
        <v>28</v>
      </c>
    </row>
    <row r="389" spans="1:14">
      <c r="A389" s="32">
        <v>43359</v>
      </c>
      <c r="B389" s="39" t="s">
        <v>366</v>
      </c>
      <c r="C389" s="22" t="s">
        <v>22</v>
      </c>
      <c r="D389" s="20" t="s">
        <v>40</v>
      </c>
      <c r="E389" s="39"/>
      <c r="F389" s="40">
        <v>300</v>
      </c>
      <c r="G389" s="35">
        <f t="shared" si="10"/>
        <v>0.53447068695517397</v>
      </c>
      <c r="H389" s="36">
        <v>561.303</v>
      </c>
      <c r="I389" s="37">
        <f t="shared" si="11"/>
        <v>6899347</v>
      </c>
      <c r="J389" s="39" t="s">
        <v>45</v>
      </c>
      <c r="K389" s="39" t="s">
        <v>69</v>
      </c>
      <c r="L389" s="20" t="s">
        <v>42</v>
      </c>
      <c r="M389" s="20" t="s">
        <v>27</v>
      </c>
      <c r="N389" s="22" t="s">
        <v>28</v>
      </c>
    </row>
    <row r="390" spans="1:14">
      <c r="A390" s="32">
        <v>43359</v>
      </c>
      <c r="B390" s="39" t="s">
        <v>367</v>
      </c>
      <c r="C390" s="43" t="s">
        <v>154</v>
      </c>
      <c r="D390" s="20" t="s">
        <v>40</v>
      </c>
      <c r="E390" s="39"/>
      <c r="F390" s="40">
        <v>3600</v>
      </c>
      <c r="G390" s="35">
        <f t="shared" si="10"/>
        <v>6.4136482434620872</v>
      </c>
      <c r="H390" s="36">
        <v>561.303</v>
      </c>
      <c r="I390" s="37">
        <f t="shared" si="11"/>
        <v>6895747</v>
      </c>
      <c r="J390" s="39" t="s">
        <v>45</v>
      </c>
      <c r="K390" s="39" t="s">
        <v>69</v>
      </c>
      <c r="L390" s="20" t="s">
        <v>42</v>
      </c>
      <c r="M390" s="20" t="s">
        <v>27</v>
      </c>
      <c r="N390" s="22" t="s">
        <v>28</v>
      </c>
    </row>
    <row r="391" spans="1:14">
      <c r="A391" s="32">
        <v>43359</v>
      </c>
      <c r="B391" s="39" t="s">
        <v>368</v>
      </c>
      <c r="C391" s="22" t="s">
        <v>22</v>
      </c>
      <c r="D391" s="20" t="s">
        <v>40</v>
      </c>
      <c r="E391" s="39"/>
      <c r="F391" s="40">
        <v>300</v>
      </c>
      <c r="G391" s="35">
        <f t="shared" si="10"/>
        <v>0.53447068695517397</v>
      </c>
      <c r="H391" s="36">
        <v>561.303</v>
      </c>
      <c r="I391" s="37">
        <f t="shared" si="11"/>
        <v>6895447</v>
      </c>
      <c r="J391" s="39" t="s">
        <v>45</v>
      </c>
      <c r="K391" s="39" t="s">
        <v>69</v>
      </c>
      <c r="L391" s="20" t="s">
        <v>42</v>
      </c>
      <c r="M391" s="20" t="s">
        <v>27</v>
      </c>
      <c r="N391" s="22" t="s">
        <v>28</v>
      </c>
    </row>
    <row r="392" spans="1:14">
      <c r="A392" s="32">
        <v>43360</v>
      </c>
      <c r="B392" s="20" t="s">
        <v>369</v>
      </c>
      <c r="C392" s="22" t="s">
        <v>22</v>
      </c>
      <c r="D392" s="33" t="s">
        <v>67</v>
      </c>
      <c r="E392" s="34"/>
      <c r="F392" s="34">
        <v>2000</v>
      </c>
      <c r="G392" s="35">
        <f t="shared" si="10"/>
        <v>3.5631379130344931</v>
      </c>
      <c r="H392" s="36">
        <v>561.303</v>
      </c>
      <c r="I392" s="37">
        <f t="shared" si="11"/>
        <v>6893447</v>
      </c>
      <c r="J392" s="20" t="s">
        <v>68</v>
      </c>
      <c r="K392" s="20" t="s">
        <v>69</v>
      </c>
      <c r="L392" s="20" t="s">
        <v>26</v>
      </c>
      <c r="M392" s="20" t="s">
        <v>27</v>
      </c>
      <c r="N392" s="22" t="s">
        <v>28</v>
      </c>
    </row>
    <row r="393" spans="1:14">
      <c r="A393" s="32">
        <v>43360</v>
      </c>
      <c r="B393" s="20" t="s">
        <v>370</v>
      </c>
      <c r="C393" s="22" t="s">
        <v>22</v>
      </c>
      <c r="D393" s="33" t="s">
        <v>23</v>
      </c>
      <c r="E393" s="34"/>
      <c r="F393" s="34">
        <v>1000</v>
      </c>
      <c r="G393" s="35">
        <f t="shared" si="10"/>
        <v>1.7815689565172466</v>
      </c>
      <c r="H393" s="36">
        <v>561.303</v>
      </c>
      <c r="I393" s="37">
        <f t="shared" si="11"/>
        <v>6892447</v>
      </c>
      <c r="J393" s="20" t="s">
        <v>371</v>
      </c>
      <c r="K393" s="20" t="s">
        <v>256</v>
      </c>
      <c r="L393" s="20" t="s">
        <v>26</v>
      </c>
      <c r="M393" s="20" t="s">
        <v>27</v>
      </c>
      <c r="N393" s="20" t="s">
        <v>28</v>
      </c>
    </row>
    <row r="394" spans="1:14">
      <c r="A394" s="32">
        <v>43360</v>
      </c>
      <c r="B394" s="20" t="s">
        <v>372</v>
      </c>
      <c r="C394" s="22" t="s">
        <v>22</v>
      </c>
      <c r="D394" s="33" t="s">
        <v>23</v>
      </c>
      <c r="E394" s="34"/>
      <c r="F394" s="34">
        <v>1000</v>
      </c>
      <c r="G394" s="35">
        <f t="shared" si="10"/>
        <v>1.7815689565172466</v>
      </c>
      <c r="H394" s="36">
        <v>561.303</v>
      </c>
      <c r="I394" s="37">
        <f t="shared" si="11"/>
        <v>6891447</v>
      </c>
      <c r="J394" s="20" t="s">
        <v>371</v>
      </c>
      <c r="K394" s="20" t="s">
        <v>256</v>
      </c>
      <c r="L394" s="20" t="s">
        <v>26</v>
      </c>
      <c r="M394" s="20" t="s">
        <v>27</v>
      </c>
      <c r="N394" s="20" t="s">
        <v>28</v>
      </c>
    </row>
    <row r="395" spans="1:14">
      <c r="A395" s="32">
        <v>43360</v>
      </c>
      <c r="B395" s="20" t="s">
        <v>373</v>
      </c>
      <c r="C395" s="22" t="s">
        <v>22</v>
      </c>
      <c r="D395" s="33" t="s">
        <v>23</v>
      </c>
      <c r="E395" s="34"/>
      <c r="F395" s="34">
        <v>1000</v>
      </c>
      <c r="G395" s="35">
        <f t="shared" si="10"/>
        <v>1.7815689565172466</v>
      </c>
      <c r="H395" s="36">
        <v>561.303</v>
      </c>
      <c r="I395" s="37">
        <f t="shared" si="11"/>
        <v>6890447</v>
      </c>
      <c r="J395" s="20" t="s">
        <v>371</v>
      </c>
      <c r="K395" s="20" t="s">
        <v>256</v>
      </c>
      <c r="L395" s="20" t="s">
        <v>26</v>
      </c>
      <c r="M395" s="20" t="s">
        <v>27</v>
      </c>
      <c r="N395" s="20" t="s">
        <v>28</v>
      </c>
    </row>
    <row r="396" spans="1:14">
      <c r="A396" s="32">
        <v>43360</v>
      </c>
      <c r="B396" s="20" t="s">
        <v>374</v>
      </c>
      <c r="C396" s="33" t="s">
        <v>71</v>
      </c>
      <c r="D396" s="33" t="s">
        <v>72</v>
      </c>
      <c r="E396" s="34"/>
      <c r="F396" s="34">
        <v>27280</v>
      </c>
      <c r="G396" s="35">
        <f t="shared" si="10"/>
        <v>48.601201133790482</v>
      </c>
      <c r="H396" s="36">
        <v>561.303</v>
      </c>
      <c r="I396" s="37">
        <f t="shared" si="11"/>
        <v>6863167</v>
      </c>
      <c r="J396" s="20" t="s">
        <v>371</v>
      </c>
      <c r="K396" s="20" t="s">
        <v>375</v>
      </c>
      <c r="L396" s="20" t="s">
        <v>26</v>
      </c>
      <c r="M396" s="20" t="s">
        <v>27</v>
      </c>
      <c r="N396" s="20" t="s">
        <v>37</v>
      </c>
    </row>
    <row r="397" spans="1:14">
      <c r="A397" s="32">
        <v>43360</v>
      </c>
      <c r="B397" s="20" t="s">
        <v>376</v>
      </c>
      <c r="C397" s="22" t="s">
        <v>22</v>
      </c>
      <c r="D397" s="33" t="s">
        <v>23</v>
      </c>
      <c r="E397" s="34"/>
      <c r="F397" s="34">
        <v>1000</v>
      </c>
      <c r="G397" s="35">
        <f t="shared" ref="G397:G460" si="12">+F397/H397</f>
        <v>1.7815689565172466</v>
      </c>
      <c r="H397" s="36">
        <v>561.303</v>
      </c>
      <c r="I397" s="37">
        <f t="shared" ref="I397:I460" si="13">I396+E397-F397</f>
        <v>6862167</v>
      </c>
      <c r="J397" s="20" t="s">
        <v>371</v>
      </c>
      <c r="K397" s="20" t="s">
        <v>256</v>
      </c>
      <c r="L397" s="20" t="s">
        <v>26</v>
      </c>
      <c r="M397" s="20" t="s">
        <v>27</v>
      </c>
      <c r="N397" s="20" t="s">
        <v>28</v>
      </c>
    </row>
    <row r="398" spans="1:14">
      <c r="A398" s="32">
        <v>43360</v>
      </c>
      <c r="B398" s="20" t="s">
        <v>377</v>
      </c>
      <c r="C398" s="22" t="s">
        <v>22</v>
      </c>
      <c r="D398" s="20" t="s">
        <v>40</v>
      </c>
      <c r="E398" s="38"/>
      <c r="F398" s="34">
        <v>2000</v>
      </c>
      <c r="G398" s="35">
        <f t="shared" si="12"/>
        <v>3.5631379130344931</v>
      </c>
      <c r="H398" s="36">
        <v>561.303</v>
      </c>
      <c r="I398" s="37">
        <f t="shared" si="13"/>
        <v>6860167</v>
      </c>
      <c r="J398" s="20" t="s">
        <v>41</v>
      </c>
      <c r="K398" s="33" t="s">
        <v>25</v>
      </c>
      <c r="L398" s="20" t="s">
        <v>42</v>
      </c>
      <c r="M398" s="20" t="s">
        <v>27</v>
      </c>
      <c r="N398" s="22" t="s">
        <v>28</v>
      </c>
    </row>
    <row r="399" spans="1:14">
      <c r="A399" s="32">
        <v>43360</v>
      </c>
      <c r="B399" s="20" t="s">
        <v>378</v>
      </c>
      <c r="C399" s="22" t="s">
        <v>22</v>
      </c>
      <c r="D399" s="20" t="s">
        <v>40</v>
      </c>
      <c r="E399" s="38"/>
      <c r="F399" s="34">
        <v>2000</v>
      </c>
      <c r="G399" s="35">
        <f t="shared" si="12"/>
        <v>3.5631379130344931</v>
      </c>
      <c r="H399" s="36">
        <v>561.303</v>
      </c>
      <c r="I399" s="37">
        <f t="shared" si="13"/>
        <v>6858167</v>
      </c>
      <c r="J399" s="20" t="s">
        <v>41</v>
      </c>
      <c r="K399" s="33" t="s">
        <v>25</v>
      </c>
      <c r="L399" s="20" t="s">
        <v>42</v>
      </c>
      <c r="M399" s="20" t="s">
        <v>27</v>
      </c>
      <c r="N399" s="22" t="s">
        <v>28</v>
      </c>
    </row>
    <row r="400" spans="1:14">
      <c r="A400" s="32">
        <v>43360</v>
      </c>
      <c r="B400" s="20" t="s">
        <v>379</v>
      </c>
      <c r="C400" s="22" t="s">
        <v>22</v>
      </c>
      <c r="D400" s="20" t="s">
        <v>40</v>
      </c>
      <c r="E400" s="38"/>
      <c r="F400" s="34">
        <v>3500</v>
      </c>
      <c r="G400" s="35">
        <f t="shared" si="12"/>
        <v>6.2354913478103624</v>
      </c>
      <c r="H400" s="36">
        <v>561.303</v>
      </c>
      <c r="I400" s="37">
        <f t="shared" si="13"/>
        <v>6854667</v>
      </c>
      <c r="J400" s="20" t="s">
        <v>41</v>
      </c>
      <c r="K400" s="33" t="s">
        <v>25</v>
      </c>
      <c r="L400" s="20" t="s">
        <v>42</v>
      </c>
      <c r="M400" s="20" t="s">
        <v>27</v>
      </c>
      <c r="N400" s="22" t="s">
        <v>28</v>
      </c>
    </row>
    <row r="401" spans="1:14">
      <c r="A401" s="32">
        <v>43360</v>
      </c>
      <c r="B401" s="20" t="s">
        <v>380</v>
      </c>
      <c r="C401" s="22" t="s">
        <v>22</v>
      </c>
      <c r="D401" s="20" t="s">
        <v>40</v>
      </c>
      <c r="E401" s="38"/>
      <c r="F401" s="34">
        <v>2500</v>
      </c>
      <c r="G401" s="35">
        <f t="shared" si="12"/>
        <v>4.4539223912931165</v>
      </c>
      <c r="H401" s="36">
        <v>561.303</v>
      </c>
      <c r="I401" s="37">
        <f t="shared" si="13"/>
        <v>6852167</v>
      </c>
      <c r="J401" s="20" t="s">
        <v>41</v>
      </c>
      <c r="K401" s="33" t="s">
        <v>25</v>
      </c>
      <c r="L401" s="20" t="s">
        <v>42</v>
      </c>
      <c r="M401" s="20" t="s">
        <v>27</v>
      </c>
      <c r="N401" s="22" t="s">
        <v>28</v>
      </c>
    </row>
    <row r="402" spans="1:14">
      <c r="A402" s="32">
        <v>43360</v>
      </c>
      <c r="B402" s="20" t="s">
        <v>381</v>
      </c>
      <c r="C402" s="33" t="s">
        <v>50</v>
      </c>
      <c r="D402" s="20" t="s">
        <v>40</v>
      </c>
      <c r="E402" s="38"/>
      <c r="F402" s="34">
        <v>5000</v>
      </c>
      <c r="G402" s="35">
        <f t="shared" si="12"/>
        <v>8.907844782586233</v>
      </c>
      <c r="H402" s="36">
        <v>561.303</v>
      </c>
      <c r="I402" s="37">
        <f t="shared" si="13"/>
        <v>6847167</v>
      </c>
      <c r="J402" s="20" t="s">
        <v>41</v>
      </c>
      <c r="K402" s="33" t="s">
        <v>25</v>
      </c>
      <c r="L402" s="20" t="s">
        <v>42</v>
      </c>
      <c r="M402" s="20" t="s">
        <v>27</v>
      </c>
      <c r="N402" s="22" t="s">
        <v>28</v>
      </c>
    </row>
    <row r="403" spans="1:14">
      <c r="A403" s="32">
        <v>43360</v>
      </c>
      <c r="B403" s="20" t="s">
        <v>382</v>
      </c>
      <c r="C403" s="22" t="s">
        <v>22</v>
      </c>
      <c r="D403" s="20" t="s">
        <v>40</v>
      </c>
      <c r="E403" s="38"/>
      <c r="F403" s="34">
        <v>2000</v>
      </c>
      <c r="G403" s="35">
        <f t="shared" si="12"/>
        <v>3.5631379130344931</v>
      </c>
      <c r="H403" s="36">
        <v>561.303</v>
      </c>
      <c r="I403" s="37">
        <f t="shared" si="13"/>
        <v>6845167</v>
      </c>
      <c r="J403" s="20" t="s">
        <v>41</v>
      </c>
      <c r="K403" s="33" t="s">
        <v>25</v>
      </c>
      <c r="L403" s="20" t="s">
        <v>42</v>
      </c>
      <c r="M403" s="20" t="s">
        <v>27</v>
      </c>
      <c r="N403" s="22" t="s">
        <v>28</v>
      </c>
    </row>
    <row r="404" spans="1:14">
      <c r="A404" s="32">
        <v>43360</v>
      </c>
      <c r="B404" s="20" t="s">
        <v>383</v>
      </c>
      <c r="C404" s="22" t="s">
        <v>22</v>
      </c>
      <c r="D404" s="20" t="s">
        <v>40</v>
      </c>
      <c r="E404" s="38"/>
      <c r="F404" s="34">
        <v>2500</v>
      </c>
      <c r="G404" s="35">
        <f t="shared" si="12"/>
        <v>4.4539223912931165</v>
      </c>
      <c r="H404" s="36">
        <v>561.303</v>
      </c>
      <c r="I404" s="37">
        <f t="shared" si="13"/>
        <v>6842667</v>
      </c>
      <c r="J404" s="20" t="s">
        <v>41</v>
      </c>
      <c r="K404" s="33" t="s">
        <v>25</v>
      </c>
      <c r="L404" s="20" t="s">
        <v>42</v>
      </c>
      <c r="M404" s="20" t="s">
        <v>27</v>
      </c>
      <c r="N404" s="22" t="s">
        <v>28</v>
      </c>
    </row>
    <row r="405" spans="1:14">
      <c r="A405" s="32">
        <v>43360</v>
      </c>
      <c r="B405" s="20" t="s">
        <v>384</v>
      </c>
      <c r="C405" s="33" t="s">
        <v>50</v>
      </c>
      <c r="D405" s="20" t="s">
        <v>40</v>
      </c>
      <c r="E405" s="38"/>
      <c r="F405" s="34">
        <v>4000</v>
      </c>
      <c r="G405" s="35">
        <f t="shared" si="12"/>
        <v>7.1262758260689862</v>
      </c>
      <c r="H405" s="36">
        <v>561.303</v>
      </c>
      <c r="I405" s="37">
        <f t="shared" si="13"/>
        <v>6838667</v>
      </c>
      <c r="J405" s="20" t="s">
        <v>41</v>
      </c>
      <c r="K405" s="33" t="s">
        <v>25</v>
      </c>
      <c r="L405" s="20" t="s">
        <v>42</v>
      </c>
      <c r="M405" s="20" t="s">
        <v>27</v>
      </c>
      <c r="N405" s="22" t="s">
        <v>28</v>
      </c>
    </row>
    <row r="406" spans="1:14">
      <c r="A406" s="32">
        <v>43360</v>
      </c>
      <c r="B406" s="20" t="s">
        <v>385</v>
      </c>
      <c r="C406" s="22" t="s">
        <v>22</v>
      </c>
      <c r="D406" s="20" t="s">
        <v>40</v>
      </c>
      <c r="E406" s="38"/>
      <c r="F406" s="34">
        <v>3000</v>
      </c>
      <c r="G406" s="35">
        <f t="shared" si="12"/>
        <v>5.3447068695517395</v>
      </c>
      <c r="H406" s="36">
        <v>561.303</v>
      </c>
      <c r="I406" s="37">
        <f t="shared" si="13"/>
        <v>6835667</v>
      </c>
      <c r="J406" s="20" t="s">
        <v>41</v>
      </c>
      <c r="K406" s="33" t="s">
        <v>25</v>
      </c>
      <c r="L406" s="20" t="s">
        <v>42</v>
      </c>
      <c r="M406" s="20" t="s">
        <v>27</v>
      </c>
      <c r="N406" s="22" t="s">
        <v>28</v>
      </c>
    </row>
    <row r="407" spans="1:14">
      <c r="A407" s="32">
        <v>43360</v>
      </c>
      <c r="B407" s="20" t="s">
        <v>386</v>
      </c>
      <c r="C407" s="33" t="s">
        <v>123</v>
      </c>
      <c r="D407" s="45" t="s">
        <v>72</v>
      </c>
      <c r="E407" s="38"/>
      <c r="F407" s="34">
        <v>2000</v>
      </c>
      <c r="G407" s="35">
        <f t="shared" si="12"/>
        <v>3.5631379130344931</v>
      </c>
      <c r="H407" s="36">
        <v>561.303</v>
      </c>
      <c r="I407" s="37">
        <f t="shared" si="13"/>
        <v>6833667</v>
      </c>
      <c r="J407" s="20" t="s">
        <v>41</v>
      </c>
      <c r="K407" s="33" t="s">
        <v>25</v>
      </c>
      <c r="L407" s="20" t="s">
        <v>26</v>
      </c>
      <c r="M407" s="20" t="s">
        <v>27</v>
      </c>
      <c r="N407" s="22" t="s">
        <v>28</v>
      </c>
    </row>
    <row r="408" spans="1:14">
      <c r="A408" s="32">
        <v>43360</v>
      </c>
      <c r="B408" s="20" t="s">
        <v>387</v>
      </c>
      <c r="C408" s="22" t="s">
        <v>22</v>
      </c>
      <c r="D408" s="20" t="s">
        <v>40</v>
      </c>
      <c r="E408" s="20"/>
      <c r="F408" s="34">
        <v>1000</v>
      </c>
      <c r="G408" s="35">
        <f t="shared" si="12"/>
        <v>1.7815689565172466</v>
      </c>
      <c r="H408" s="36">
        <v>561.303</v>
      </c>
      <c r="I408" s="37">
        <f t="shared" si="13"/>
        <v>6832667</v>
      </c>
      <c r="J408" s="20" t="s">
        <v>258</v>
      </c>
      <c r="K408" s="20" t="s">
        <v>256</v>
      </c>
      <c r="L408" s="20" t="s">
        <v>42</v>
      </c>
      <c r="M408" s="20" t="s">
        <v>27</v>
      </c>
      <c r="N408" s="22" t="s">
        <v>28</v>
      </c>
    </row>
    <row r="409" spans="1:14">
      <c r="A409" s="32">
        <v>43360</v>
      </c>
      <c r="B409" s="20" t="s">
        <v>257</v>
      </c>
      <c r="C409" s="33" t="s">
        <v>34</v>
      </c>
      <c r="D409" s="20" t="s">
        <v>40</v>
      </c>
      <c r="E409" s="20"/>
      <c r="F409" s="34">
        <v>1000</v>
      </c>
      <c r="G409" s="35">
        <f t="shared" si="12"/>
        <v>1.7815689565172466</v>
      </c>
      <c r="H409" s="36">
        <v>561.303</v>
      </c>
      <c r="I409" s="37">
        <f t="shared" si="13"/>
        <v>6831667</v>
      </c>
      <c r="J409" s="20" t="s">
        <v>258</v>
      </c>
      <c r="K409" s="20" t="s">
        <v>256</v>
      </c>
      <c r="L409" s="20" t="s">
        <v>42</v>
      </c>
      <c r="M409" s="20" t="s">
        <v>27</v>
      </c>
      <c r="N409" s="22" t="s">
        <v>28</v>
      </c>
    </row>
    <row r="410" spans="1:14">
      <c r="A410" s="32">
        <v>43360</v>
      </c>
      <c r="B410" s="20" t="s">
        <v>84</v>
      </c>
      <c r="C410" s="22" t="s">
        <v>22</v>
      </c>
      <c r="D410" s="20" t="s">
        <v>40</v>
      </c>
      <c r="E410" s="20"/>
      <c r="F410" s="34">
        <v>1000</v>
      </c>
      <c r="G410" s="35">
        <f t="shared" si="12"/>
        <v>1.7815689565172466</v>
      </c>
      <c r="H410" s="36">
        <v>561.303</v>
      </c>
      <c r="I410" s="37">
        <f t="shared" si="13"/>
        <v>6830667</v>
      </c>
      <c r="J410" s="20" t="s">
        <v>258</v>
      </c>
      <c r="K410" s="20" t="s">
        <v>256</v>
      </c>
      <c r="L410" s="20" t="s">
        <v>42</v>
      </c>
      <c r="M410" s="20" t="s">
        <v>27</v>
      </c>
      <c r="N410" s="22" t="s">
        <v>28</v>
      </c>
    </row>
    <row r="411" spans="1:14">
      <c r="A411" s="32">
        <v>43360</v>
      </c>
      <c r="B411" s="39" t="s">
        <v>82</v>
      </c>
      <c r="C411" s="22" t="s">
        <v>22</v>
      </c>
      <c r="D411" s="33" t="s">
        <v>23</v>
      </c>
      <c r="E411" s="20"/>
      <c r="F411" s="40">
        <v>1000</v>
      </c>
      <c r="G411" s="35">
        <f t="shared" si="12"/>
        <v>1.7815689565172466</v>
      </c>
      <c r="H411" s="36">
        <v>561.303</v>
      </c>
      <c r="I411" s="37">
        <f t="shared" si="13"/>
        <v>6829667</v>
      </c>
      <c r="J411" s="22" t="s">
        <v>83</v>
      </c>
      <c r="K411" s="39" t="s">
        <v>25</v>
      </c>
      <c r="L411" s="20" t="s">
        <v>26</v>
      </c>
      <c r="M411" s="20" t="s">
        <v>27</v>
      </c>
      <c r="N411" s="22" t="s">
        <v>28</v>
      </c>
    </row>
    <row r="412" spans="1:14">
      <c r="A412" s="32">
        <v>43360</v>
      </c>
      <c r="B412" s="39" t="s">
        <v>84</v>
      </c>
      <c r="C412" s="22" t="s">
        <v>22</v>
      </c>
      <c r="D412" s="33" t="s">
        <v>23</v>
      </c>
      <c r="E412" s="20"/>
      <c r="F412" s="40">
        <v>1000</v>
      </c>
      <c r="G412" s="35">
        <f t="shared" si="12"/>
        <v>1.7815689565172466</v>
      </c>
      <c r="H412" s="36">
        <v>561.303</v>
      </c>
      <c r="I412" s="37">
        <f t="shared" si="13"/>
        <v>6828667</v>
      </c>
      <c r="J412" s="22" t="s">
        <v>83</v>
      </c>
      <c r="K412" s="39" t="s">
        <v>25</v>
      </c>
      <c r="L412" s="20" t="s">
        <v>26</v>
      </c>
      <c r="M412" s="20" t="s">
        <v>27</v>
      </c>
      <c r="N412" s="22" t="s">
        <v>28</v>
      </c>
    </row>
    <row r="413" spans="1:14">
      <c r="A413" s="32">
        <v>43360</v>
      </c>
      <c r="B413" s="22" t="s">
        <v>388</v>
      </c>
      <c r="C413" s="22" t="s">
        <v>22</v>
      </c>
      <c r="D413" s="33" t="s">
        <v>23</v>
      </c>
      <c r="E413" s="34"/>
      <c r="F413" s="34">
        <v>1000</v>
      </c>
      <c r="G413" s="35">
        <f t="shared" si="12"/>
        <v>1.7815689565172466</v>
      </c>
      <c r="H413" s="36">
        <v>561.303</v>
      </c>
      <c r="I413" s="37">
        <f t="shared" si="13"/>
        <v>6827667</v>
      </c>
      <c r="J413" s="22" t="s">
        <v>86</v>
      </c>
      <c r="K413" s="22" t="s">
        <v>25</v>
      </c>
      <c r="L413" s="20" t="s">
        <v>26</v>
      </c>
      <c r="M413" s="20" t="s">
        <v>27</v>
      </c>
      <c r="N413" s="22" t="s">
        <v>28</v>
      </c>
    </row>
    <row r="414" spans="1:14">
      <c r="A414" s="32">
        <v>43360</v>
      </c>
      <c r="B414" s="22" t="s">
        <v>389</v>
      </c>
      <c r="C414" s="22" t="s">
        <v>22</v>
      </c>
      <c r="D414" s="33" t="s">
        <v>23</v>
      </c>
      <c r="E414" s="34"/>
      <c r="F414" s="34">
        <v>1000</v>
      </c>
      <c r="G414" s="35">
        <f t="shared" si="12"/>
        <v>1.7815689565172466</v>
      </c>
      <c r="H414" s="36">
        <v>561.303</v>
      </c>
      <c r="I414" s="37">
        <f t="shared" si="13"/>
        <v>6826667</v>
      </c>
      <c r="J414" s="22" t="s">
        <v>86</v>
      </c>
      <c r="K414" s="22" t="s">
        <v>25</v>
      </c>
      <c r="L414" s="20" t="s">
        <v>26</v>
      </c>
      <c r="M414" s="20" t="s">
        <v>27</v>
      </c>
      <c r="N414" s="22" t="s">
        <v>28</v>
      </c>
    </row>
    <row r="415" spans="1:14">
      <c r="A415" s="32">
        <v>43360</v>
      </c>
      <c r="B415" s="22" t="s">
        <v>390</v>
      </c>
      <c r="C415" s="22" t="s">
        <v>22</v>
      </c>
      <c r="D415" s="33" t="s">
        <v>23</v>
      </c>
      <c r="E415" s="34"/>
      <c r="F415" s="34">
        <v>1000</v>
      </c>
      <c r="G415" s="35">
        <f t="shared" si="12"/>
        <v>1.7815689565172466</v>
      </c>
      <c r="H415" s="36">
        <v>561.303</v>
      </c>
      <c r="I415" s="37">
        <f t="shared" si="13"/>
        <v>6825667</v>
      </c>
      <c r="J415" s="22" t="s">
        <v>86</v>
      </c>
      <c r="K415" s="22" t="s">
        <v>25</v>
      </c>
      <c r="L415" s="20" t="s">
        <v>26</v>
      </c>
      <c r="M415" s="20" t="s">
        <v>27</v>
      </c>
      <c r="N415" s="22" t="s">
        <v>28</v>
      </c>
    </row>
    <row r="416" spans="1:14">
      <c r="A416" s="32">
        <v>43360</v>
      </c>
      <c r="B416" s="22" t="s">
        <v>391</v>
      </c>
      <c r="C416" s="22" t="s">
        <v>22</v>
      </c>
      <c r="D416" s="33" t="s">
        <v>23</v>
      </c>
      <c r="E416" s="34"/>
      <c r="F416" s="34">
        <v>1000</v>
      </c>
      <c r="G416" s="35">
        <f t="shared" si="12"/>
        <v>1.7815689565172466</v>
      </c>
      <c r="H416" s="36">
        <v>561.303</v>
      </c>
      <c r="I416" s="37">
        <f t="shared" si="13"/>
        <v>6824667</v>
      </c>
      <c r="J416" s="22" t="s">
        <v>86</v>
      </c>
      <c r="K416" s="22" t="s">
        <v>25</v>
      </c>
      <c r="L416" s="20" t="s">
        <v>26</v>
      </c>
      <c r="M416" s="20" t="s">
        <v>27</v>
      </c>
      <c r="N416" s="22" t="s">
        <v>28</v>
      </c>
    </row>
    <row r="417" spans="1:14">
      <c r="A417" s="32">
        <v>43360</v>
      </c>
      <c r="B417" s="22" t="s">
        <v>863</v>
      </c>
      <c r="C417" s="33" t="s">
        <v>99</v>
      </c>
      <c r="D417" s="33" t="s">
        <v>72</v>
      </c>
      <c r="E417" s="34"/>
      <c r="F417" s="34">
        <v>5000</v>
      </c>
      <c r="G417" s="35">
        <f t="shared" si="12"/>
        <v>8.907844782586233</v>
      </c>
      <c r="H417" s="36">
        <v>561.303</v>
      </c>
      <c r="I417" s="37">
        <f t="shared" si="13"/>
        <v>6819667</v>
      </c>
      <c r="J417" s="22" t="s">
        <v>86</v>
      </c>
      <c r="K417" s="22">
        <v>358</v>
      </c>
      <c r="L417" s="20" t="s">
        <v>26</v>
      </c>
      <c r="M417" s="20" t="s">
        <v>27</v>
      </c>
      <c r="N417" s="22" t="s">
        <v>37</v>
      </c>
    </row>
    <row r="418" spans="1:14">
      <c r="A418" s="32">
        <v>43360</v>
      </c>
      <c r="B418" s="39" t="s">
        <v>82</v>
      </c>
      <c r="C418" s="22" t="s">
        <v>22</v>
      </c>
      <c r="D418" s="33" t="s">
        <v>23</v>
      </c>
      <c r="E418" s="20"/>
      <c r="F418" s="34">
        <v>1000</v>
      </c>
      <c r="G418" s="35">
        <f t="shared" si="12"/>
        <v>1.7815689565172466</v>
      </c>
      <c r="H418" s="36">
        <v>561.303</v>
      </c>
      <c r="I418" s="37">
        <f t="shared" si="13"/>
        <v>6818667</v>
      </c>
      <c r="J418" s="22" t="s">
        <v>88</v>
      </c>
      <c r="K418" s="39" t="s">
        <v>25</v>
      </c>
      <c r="L418" s="20" t="s">
        <v>26</v>
      </c>
      <c r="M418" s="20" t="s">
        <v>27</v>
      </c>
      <c r="N418" s="22" t="s">
        <v>28</v>
      </c>
    </row>
    <row r="419" spans="1:14">
      <c r="A419" s="32">
        <v>43360</v>
      </c>
      <c r="B419" s="39" t="s">
        <v>392</v>
      </c>
      <c r="C419" s="33" t="s">
        <v>71</v>
      </c>
      <c r="D419" s="33" t="s">
        <v>72</v>
      </c>
      <c r="E419" s="20"/>
      <c r="F419" s="34">
        <v>3000</v>
      </c>
      <c r="G419" s="35">
        <f t="shared" si="12"/>
        <v>5.3447068695517395</v>
      </c>
      <c r="H419" s="36">
        <v>561.303</v>
      </c>
      <c r="I419" s="37">
        <f t="shared" si="13"/>
        <v>6815667</v>
      </c>
      <c r="J419" s="22" t="s">
        <v>88</v>
      </c>
      <c r="K419" s="39" t="s">
        <v>393</v>
      </c>
      <c r="L419" s="20" t="s">
        <v>26</v>
      </c>
      <c r="M419" s="20" t="s">
        <v>27</v>
      </c>
      <c r="N419" s="22" t="s">
        <v>37</v>
      </c>
    </row>
    <row r="420" spans="1:14">
      <c r="A420" s="32">
        <v>43360</v>
      </c>
      <c r="B420" s="39" t="s">
        <v>394</v>
      </c>
      <c r="C420" s="22" t="s">
        <v>22</v>
      </c>
      <c r="D420" s="33" t="s">
        <v>23</v>
      </c>
      <c r="E420" s="20"/>
      <c r="F420" s="34">
        <v>1000</v>
      </c>
      <c r="G420" s="35">
        <f t="shared" si="12"/>
        <v>1.7815689565172466</v>
      </c>
      <c r="H420" s="36">
        <v>561.303</v>
      </c>
      <c r="I420" s="37">
        <f t="shared" si="13"/>
        <v>6814667</v>
      </c>
      <c r="J420" s="22" t="s">
        <v>88</v>
      </c>
      <c r="K420" s="39" t="s">
        <v>25</v>
      </c>
      <c r="L420" s="20" t="s">
        <v>26</v>
      </c>
      <c r="M420" s="20" t="s">
        <v>27</v>
      </c>
      <c r="N420" s="22" t="s">
        <v>28</v>
      </c>
    </row>
    <row r="421" spans="1:14">
      <c r="A421" s="32">
        <v>43360</v>
      </c>
      <c r="B421" s="39" t="s">
        <v>395</v>
      </c>
      <c r="C421" s="22" t="s">
        <v>22</v>
      </c>
      <c r="D421" s="33" t="s">
        <v>23</v>
      </c>
      <c r="E421" s="20"/>
      <c r="F421" s="34">
        <v>1000</v>
      </c>
      <c r="G421" s="35">
        <f t="shared" si="12"/>
        <v>1.7815689565172466</v>
      </c>
      <c r="H421" s="36">
        <v>561.303</v>
      </c>
      <c r="I421" s="37">
        <f t="shared" si="13"/>
        <v>6813667</v>
      </c>
      <c r="J421" s="22" t="s">
        <v>88</v>
      </c>
      <c r="K421" s="39" t="s">
        <v>25</v>
      </c>
      <c r="L421" s="20" t="s">
        <v>26</v>
      </c>
      <c r="M421" s="20" t="s">
        <v>27</v>
      </c>
      <c r="N421" s="22" t="s">
        <v>28</v>
      </c>
    </row>
    <row r="422" spans="1:14">
      <c r="A422" s="32">
        <v>43360</v>
      </c>
      <c r="B422" s="39" t="s">
        <v>396</v>
      </c>
      <c r="C422" s="22" t="s">
        <v>22</v>
      </c>
      <c r="D422" s="33" t="s">
        <v>23</v>
      </c>
      <c r="E422" s="20"/>
      <c r="F422" s="34">
        <v>1000</v>
      </c>
      <c r="G422" s="35">
        <f t="shared" si="12"/>
        <v>1.7815689565172466</v>
      </c>
      <c r="H422" s="36">
        <v>561.303</v>
      </c>
      <c r="I422" s="37">
        <f t="shared" si="13"/>
        <v>6812667</v>
      </c>
      <c r="J422" s="22" t="s">
        <v>88</v>
      </c>
      <c r="K422" s="39" t="s">
        <v>25</v>
      </c>
      <c r="L422" s="20" t="s">
        <v>26</v>
      </c>
      <c r="M422" s="20" t="s">
        <v>27</v>
      </c>
      <c r="N422" s="22" t="s">
        <v>28</v>
      </c>
    </row>
    <row r="423" spans="1:14">
      <c r="A423" s="32">
        <v>43360</v>
      </c>
      <c r="B423" s="39" t="s">
        <v>84</v>
      </c>
      <c r="C423" s="22" t="s">
        <v>22</v>
      </c>
      <c r="D423" s="33" t="s">
        <v>23</v>
      </c>
      <c r="E423" s="20"/>
      <c r="F423" s="34">
        <v>1000</v>
      </c>
      <c r="G423" s="35">
        <f t="shared" si="12"/>
        <v>1.7815689565172466</v>
      </c>
      <c r="H423" s="36">
        <v>561.303</v>
      </c>
      <c r="I423" s="37">
        <f t="shared" si="13"/>
        <v>6811667</v>
      </c>
      <c r="J423" s="22" t="s">
        <v>88</v>
      </c>
      <c r="K423" s="39" t="s">
        <v>25</v>
      </c>
      <c r="L423" s="20" t="s">
        <v>26</v>
      </c>
      <c r="M423" s="20" t="s">
        <v>27</v>
      </c>
      <c r="N423" s="22" t="s">
        <v>28</v>
      </c>
    </row>
    <row r="424" spans="1:14">
      <c r="A424" s="32">
        <v>43360</v>
      </c>
      <c r="B424" s="39" t="s">
        <v>397</v>
      </c>
      <c r="C424" s="22" t="s">
        <v>22</v>
      </c>
      <c r="D424" s="20" t="s">
        <v>40</v>
      </c>
      <c r="E424" s="39"/>
      <c r="F424" s="40">
        <v>300</v>
      </c>
      <c r="G424" s="35">
        <f t="shared" si="12"/>
        <v>0.53447068695517397</v>
      </c>
      <c r="H424" s="36">
        <v>561.303</v>
      </c>
      <c r="I424" s="37">
        <f t="shared" si="13"/>
        <v>6811367</v>
      </c>
      <c r="J424" s="39" t="s">
        <v>45</v>
      </c>
      <c r="K424" s="39" t="s">
        <v>69</v>
      </c>
      <c r="L424" s="20" t="s">
        <v>42</v>
      </c>
      <c r="M424" s="20" t="s">
        <v>27</v>
      </c>
      <c r="N424" s="22" t="s">
        <v>28</v>
      </c>
    </row>
    <row r="425" spans="1:14">
      <c r="A425" s="32">
        <v>43360</v>
      </c>
      <c r="B425" s="39" t="s">
        <v>398</v>
      </c>
      <c r="C425" s="22" t="s">
        <v>22</v>
      </c>
      <c r="D425" s="20" t="s">
        <v>40</v>
      </c>
      <c r="E425" s="39"/>
      <c r="F425" s="40">
        <v>300</v>
      </c>
      <c r="G425" s="35">
        <f t="shared" si="12"/>
        <v>0.53447068695517397</v>
      </c>
      <c r="H425" s="36">
        <v>561.303</v>
      </c>
      <c r="I425" s="37">
        <f t="shared" si="13"/>
        <v>6811067</v>
      </c>
      <c r="J425" s="39" t="s">
        <v>45</v>
      </c>
      <c r="K425" s="39" t="s">
        <v>69</v>
      </c>
      <c r="L425" s="20" t="s">
        <v>42</v>
      </c>
      <c r="M425" s="20" t="s">
        <v>27</v>
      </c>
      <c r="N425" s="22" t="s">
        <v>28</v>
      </c>
    </row>
    <row r="426" spans="1:14">
      <c r="A426" s="32">
        <v>43360</v>
      </c>
      <c r="B426" s="39" t="s">
        <v>399</v>
      </c>
      <c r="C426" s="22" t="s">
        <v>22</v>
      </c>
      <c r="D426" s="20" t="s">
        <v>40</v>
      </c>
      <c r="E426" s="39"/>
      <c r="F426" s="40">
        <v>300</v>
      </c>
      <c r="G426" s="35">
        <f t="shared" si="12"/>
        <v>0.53447068695517397</v>
      </c>
      <c r="H426" s="36">
        <v>561.303</v>
      </c>
      <c r="I426" s="37">
        <f t="shared" si="13"/>
        <v>6810767</v>
      </c>
      <c r="J426" s="39" t="s">
        <v>45</v>
      </c>
      <c r="K426" s="39" t="s">
        <v>69</v>
      </c>
      <c r="L426" s="20" t="s">
        <v>42</v>
      </c>
      <c r="M426" s="20" t="s">
        <v>27</v>
      </c>
      <c r="N426" s="22" t="s">
        <v>28</v>
      </c>
    </row>
    <row r="427" spans="1:14">
      <c r="A427" s="32">
        <v>43360</v>
      </c>
      <c r="B427" s="39" t="s">
        <v>400</v>
      </c>
      <c r="C427" s="22" t="s">
        <v>22</v>
      </c>
      <c r="D427" s="20" t="s">
        <v>40</v>
      </c>
      <c r="E427" s="39"/>
      <c r="F427" s="40">
        <v>300</v>
      </c>
      <c r="G427" s="35">
        <f t="shared" si="12"/>
        <v>0.53447068695517397</v>
      </c>
      <c r="H427" s="36">
        <v>561.303</v>
      </c>
      <c r="I427" s="37">
        <f t="shared" si="13"/>
        <v>6810467</v>
      </c>
      <c r="J427" s="39" t="s">
        <v>45</v>
      </c>
      <c r="K427" s="39" t="s">
        <v>69</v>
      </c>
      <c r="L427" s="20" t="s">
        <v>42</v>
      </c>
      <c r="M427" s="20" t="s">
        <v>27</v>
      </c>
      <c r="N427" s="22" t="s">
        <v>28</v>
      </c>
    </row>
    <row r="428" spans="1:14">
      <c r="A428" s="32">
        <v>43360</v>
      </c>
      <c r="B428" s="39" t="s">
        <v>401</v>
      </c>
      <c r="C428" s="43" t="s">
        <v>154</v>
      </c>
      <c r="D428" s="20" t="s">
        <v>40</v>
      </c>
      <c r="E428" s="39"/>
      <c r="F428" s="40">
        <v>2800</v>
      </c>
      <c r="G428" s="35">
        <f t="shared" si="12"/>
        <v>4.9883930782482899</v>
      </c>
      <c r="H428" s="36">
        <v>561.303</v>
      </c>
      <c r="I428" s="37">
        <f t="shared" si="13"/>
        <v>6807667</v>
      </c>
      <c r="J428" s="39" t="s">
        <v>45</v>
      </c>
      <c r="K428" s="39" t="s">
        <v>69</v>
      </c>
      <c r="L428" s="20" t="s">
        <v>42</v>
      </c>
      <c r="M428" s="20" t="s">
        <v>27</v>
      </c>
      <c r="N428" s="22" t="s">
        <v>28</v>
      </c>
    </row>
    <row r="429" spans="1:14">
      <c r="A429" s="32">
        <v>43360</v>
      </c>
      <c r="B429" s="39" t="s">
        <v>402</v>
      </c>
      <c r="C429" s="22" t="s">
        <v>22</v>
      </c>
      <c r="D429" s="20" t="s">
        <v>40</v>
      </c>
      <c r="E429" s="39"/>
      <c r="F429" s="40">
        <v>300</v>
      </c>
      <c r="G429" s="35">
        <f t="shared" si="12"/>
        <v>0.53447068695517397</v>
      </c>
      <c r="H429" s="36">
        <v>561.303</v>
      </c>
      <c r="I429" s="37">
        <f t="shared" si="13"/>
        <v>6807367</v>
      </c>
      <c r="J429" s="39" t="s">
        <v>45</v>
      </c>
      <c r="K429" s="39" t="s">
        <v>69</v>
      </c>
      <c r="L429" s="20" t="s">
        <v>42</v>
      </c>
      <c r="M429" s="20" t="s">
        <v>27</v>
      </c>
      <c r="N429" s="22" t="s">
        <v>28</v>
      </c>
    </row>
    <row r="430" spans="1:14">
      <c r="A430" s="32">
        <v>43360</v>
      </c>
      <c r="B430" s="39" t="s">
        <v>403</v>
      </c>
      <c r="C430" s="43" t="s">
        <v>154</v>
      </c>
      <c r="D430" s="20" t="s">
        <v>40</v>
      </c>
      <c r="E430" s="39"/>
      <c r="F430" s="40">
        <v>2500</v>
      </c>
      <c r="G430" s="35">
        <f t="shared" si="12"/>
        <v>4.4539223912931165</v>
      </c>
      <c r="H430" s="36">
        <v>561.303</v>
      </c>
      <c r="I430" s="37">
        <f t="shared" si="13"/>
        <v>6804867</v>
      </c>
      <c r="J430" s="39" t="s">
        <v>45</v>
      </c>
      <c r="K430" s="39" t="s">
        <v>69</v>
      </c>
      <c r="L430" s="20" t="s">
        <v>42</v>
      </c>
      <c r="M430" s="20" t="s">
        <v>27</v>
      </c>
      <c r="N430" s="22" t="s">
        <v>28</v>
      </c>
    </row>
    <row r="431" spans="1:14">
      <c r="A431" s="32">
        <v>43360</v>
      </c>
      <c r="B431" s="39" t="s">
        <v>404</v>
      </c>
      <c r="C431" s="22" t="s">
        <v>22</v>
      </c>
      <c r="D431" s="20" t="s">
        <v>40</v>
      </c>
      <c r="E431" s="39"/>
      <c r="F431" s="40">
        <v>300</v>
      </c>
      <c r="G431" s="35">
        <f t="shared" si="12"/>
        <v>0.53447068695517397</v>
      </c>
      <c r="H431" s="36">
        <v>561.303</v>
      </c>
      <c r="I431" s="37">
        <f t="shared" si="13"/>
        <v>6804567</v>
      </c>
      <c r="J431" s="39" t="s">
        <v>45</v>
      </c>
      <c r="K431" s="39" t="s">
        <v>69</v>
      </c>
      <c r="L431" s="20" t="s">
        <v>42</v>
      </c>
      <c r="M431" s="20" t="s">
        <v>27</v>
      </c>
      <c r="N431" s="22" t="s">
        <v>28</v>
      </c>
    </row>
    <row r="432" spans="1:14">
      <c r="A432" s="32">
        <v>43360</v>
      </c>
      <c r="B432" s="39" t="s">
        <v>405</v>
      </c>
      <c r="C432" s="22" t="s">
        <v>22</v>
      </c>
      <c r="D432" s="20" t="s">
        <v>40</v>
      </c>
      <c r="E432" s="39"/>
      <c r="F432" s="40">
        <v>300</v>
      </c>
      <c r="G432" s="35">
        <f t="shared" si="12"/>
        <v>0.53447068695517397</v>
      </c>
      <c r="H432" s="36">
        <v>561.303</v>
      </c>
      <c r="I432" s="37">
        <f t="shared" si="13"/>
        <v>6804267</v>
      </c>
      <c r="J432" s="39" t="s">
        <v>45</v>
      </c>
      <c r="K432" s="39" t="s">
        <v>69</v>
      </c>
      <c r="L432" s="20" t="s">
        <v>42</v>
      </c>
      <c r="M432" s="20" t="s">
        <v>27</v>
      </c>
      <c r="N432" s="22" t="s">
        <v>28</v>
      </c>
    </row>
    <row r="433" spans="1:14">
      <c r="A433" s="32">
        <v>43360</v>
      </c>
      <c r="B433" s="39" t="s">
        <v>406</v>
      </c>
      <c r="C433" s="22" t="s">
        <v>22</v>
      </c>
      <c r="D433" s="20" t="s">
        <v>40</v>
      </c>
      <c r="E433" s="39"/>
      <c r="F433" s="40">
        <v>7000</v>
      </c>
      <c r="G433" s="35">
        <f t="shared" si="12"/>
        <v>12.470982695620725</v>
      </c>
      <c r="H433" s="36">
        <v>561.303</v>
      </c>
      <c r="I433" s="37">
        <f t="shared" si="13"/>
        <v>6797267</v>
      </c>
      <c r="J433" s="39" t="s">
        <v>45</v>
      </c>
      <c r="K433" s="39" t="s">
        <v>69</v>
      </c>
      <c r="L433" s="20" t="s">
        <v>42</v>
      </c>
      <c r="M433" s="20" t="s">
        <v>27</v>
      </c>
      <c r="N433" s="22" t="s">
        <v>28</v>
      </c>
    </row>
    <row r="434" spans="1:14">
      <c r="A434" s="32">
        <v>43360</v>
      </c>
      <c r="B434" s="39" t="s">
        <v>407</v>
      </c>
      <c r="C434" s="22" t="s">
        <v>22</v>
      </c>
      <c r="D434" s="20" t="s">
        <v>40</v>
      </c>
      <c r="E434" s="39"/>
      <c r="F434" s="40">
        <v>300</v>
      </c>
      <c r="G434" s="35">
        <f t="shared" si="12"/>
        <v>0.53447068695517397</v>
      </c>
      <c r="H434" s="36">
        <v>561.303</v>
      </c>
      <c r="I434" s="37">
        <f t="shared" si="13"/>
        <v>6796967</v>
      </c>
      <c r="J434" s="39" t="s">
        <v>45</v>
      </c>
      <c r="K434" s="39" t="s">
        <v>69</v>
      </c>
      <c r="L434" s="20" t="s">
        <v>42</v>
      </c>
      <c r="M434" s="20" t="s">
        <v>27</v>
      </c>
      <c r="N434" s="22" t="s">
        <v>28</v>
      </c>
    </row>
    <row r="435" spans="1:14">
      <c r="A435" s="32">
        <v>43361</v>
      </c>
      <c r="B435" s="20" t="s">
        <v>408</v>
      </c>
      <c r="C435" s="22" t="s">
        <v>22</v>
      </c>
      <c r="D435" s="33" t="s">
        <v>23</v>
      </c>
      <c r="E435" s="34"/>
      <c r="F435" s="34">
        <v>1000</v>
      </c>
      <c r="G435" s="35">
        <f t="shared" si="12"/>
        <v>1.7815689565172466</v>
      </c>
      <c r="H435" s="36">
        <v>561.303</v>
      </c>
      <c r="I435" s="37">
        <f t="shared" si="13"/>
        <v>6795967</v>
      </c>
      <c r="J435" s="20" t="s">
        <v>371</v>
      </c>
      <c r="K435" s="20" t="s">
        <v>256</v>
      </c>
      <c r="L435" s="20" t="s">
        <v>26</v>
      </c>
      <c r="M435" s="20" t="s">
        <v>27</v>
      </c>
      <c r="N435" s="20" t="s">
        <v>28</v>
      </c>
    </row>
    <row r="436" spans="1:14">
      <c r="A436" s="32">
        <v>43361</v>
      </c>
      <c r="B436" s="20" t="s">
        <v>409</v>
      </c>
      <c r="C436" s="22" t="s">
        <v>22</v>
      </c>
      <c r="D436" s="33" t="s">
        <v>23</v>
      </c>
      <c r="E436" s="34"/>
      <c r="F436" s="34">
        <v>1000</v>
      </c>
      <c r="G436" s="35">
        <f t="shared" si="12"/>
        <v>1.7815689565172466</v>
      </c>
      <c r="H436" s="36">
        <v>561.303</v>
      </c>
      <c r="I436" s="37">
        <f t="shared" si="13"/>
        <v>6794967</v>
      </c>
      <c r="J436" s="20" t="s">
        <v>371</v>
      </c>
      <c r="K436" s="20" t="s">
        <v>256</v>
      </c>
      <c r="L436" s="20" t="s">
        <v>26</v>
      </c>
      <c r="M436" s="20" t="s">
        <v>27</v>
      </c>
      <c r="N436" s="20" t="s">
        <v>28</v>
      </c>
    </row>
    <row r="437" spans="1:14">
      <c r="A437" s="32">
        <v>43361</v>
      </c>
      <c r="B437" s="20" t="s">
        <v>410</v>
      </c>
      <c r="C437" s="46" t="s">
        <v>320</v>
      </c>
      <c r="D437" s="33" t="s">
        <v>72</v>
      </c>
      <c r="E437" s="34"/>
      <c r="F437" s="34">
        <v>30000</v>
      </c>
      <c r="G437" s="35">
        <f t="shared" si="12"/>
        <v>53.447068695517395</v>
      </c>
      <c r="H437" s="36">
        <v>561.303</v>
      </c>
      <c r="I437" s="37">
        <f t="shared" si="13"/>
        <v>6764967</v>
      </c>
      <c r="J437" s="20" t="s">
        <v>371</v>
      </c>
      <c r="K437" s="20">
        <v>32</v>
      </c>
      <c r="L437" s="20" t="s">
        <v>26</v>
      </c>
      <c r="M437" s="20" t="s">
        <v>27</v>
      </c>
      <c r="N437" s="20" t="s">
        <v>37</v>
      </c>
    </row>
    <row r="438" spans="1:14">
      <c r="A438" s="32">
        <v>43361</v>
      </c>
      <c r="B438" s="20" t="s">
        <v>411</v>
      </c>
      <c r="C438" s="22" t="s">
        <v>22</v>
      </c>
      <c r="D438" s="33" t="s">
        <v>23</v>
      </c>
      <c r="E438" s="34"/>
      <c r="F438" s="34">
        <v>1000</v>
      </c>
      <c r="G438" s="35">
        <f t="shared" si="12"/>
        <v>1.7815689565172466</v>
      </c>
      <c r="H438" s="36">
        <v>561.303</v>
      </c>
      <c r="I438" s="37">
        <f t="shared" si="13"/>
        <v>6763967</v>
      </c>
      <c r="J438" s="20" t="s">
        <v>371</v>
      </c>
      <c r="K438" s="20" t="s">
        <v>256</v>
      </c>
      <c r="L438" s="20" t="s">
        <v>26</v>
      </c>
      <c r="M438" s="20" t="s">
        <v>27</v>
      </c>
      <c r="N438" s="20" t="s">
        <v>28</v>
      </c>
    </row>
    <row r="439" spans="1:14">
      <c r="A439" s="32">
        <v>43361</v>
      </c>
      <c r="B439" s="20" t="s">
        <v>412</v>
      </c>
      <c r="C439" s="22" t="s">
        <v>22</v>
      </c>
      <c r="D439" s="33" t="s">
        <v>23</v>
      </c>
      <c r="E439" s="34"/>
      <c r="F439" s="34">
        <v>1000</v>
      </c>
      <c r="G439" s="35">
        <f t="shared" si="12"/>
        <v>1.7815689565172466</v>
      </c>
      <c r="H439" s="36">
        <v>561.303</v>
      </c>
      <c r="I439" s="37">
        <f t="shared" si="13"/>
        <v>6762967</v>
      </c>
      <c r="J439" s="20" t="s">
        <v>371</v>
      </c>
      <c r="K439" s="20" t="s">
        <v>256</v>
      </c>
      <c r="L439" s="20" t="s">
        <v>26</v>
      </c>
      <c r="M439" s="20" t="s">
        <v>27</v>
      </c>
      <c r="N439" s="20" t="s">
        <v>28</v>
      </c>
    </row>
    <row r="440" spans="1:14">
      <c r="A440" s="32">
        <v>43361</v>
      </c>
      <c r="B440" s="20" t="s">
        <v>413</v>
      </c>
      <c r="C440" s="22" t="s">
        <v>22</v>
      </c>
      <c r="D440" s="33" t="s">
        <v>23</v>
      </c>
      <c r="E440" s="34"/>
      <c r="F440" s="34">
        <v>1000</v>
      </c>
      <c r="G440" s="35">
        <f t="shared" si="12"/>
        <v>1.7815689565172466</v>
      </c>
      <c r="H440" s="36">
        <v>561.303</v>
      </c>
      <c r="I440" s="37">
        <f t="shared" si="13"/>
        <v>6761967</v>
      </c>
      <c r="J440" s="20" t="s">
        <v>371</v>
      </c>
      <c r="K440" s="20" t="s">
        <v>256</v>
      </c>
      <c r="L440" s="20" t="s">
        <v>26</v>
      </c>
      <c r="M440" s="20" t="s">
        <v>27</v>
      </c>
      <c r="N440" s="20" t="s">
        <v>28</v>
      </c>
    </row>
    <row r="441" spans="1:14">
      <c r="A441" s="32">
        <v>43361</v>
      </c>
      <c r="B441" s="20" t="s">
        <v>414</v>
      </c>
      <c r="C441" s="22" t="s">
        <v>22</v>
      </c>
      <c r="D441" s="33" t="s">
        <v>23</v>
      </c>
      <c r="E441" s="34"/>
      <c r="F441" s="34">
        <v>1000</v>
      </c>
      <c r="G441" s="35">
        <f t="shared" si="12"/>
        <v>1.7815689565172466</v>
      </c>
      <c r="H441" s="36">
        <v>561.303</v>
      </c>
      <c r="I441" s="37">
        <f t="shared" si="13"/>
        <v>6760967</v>
      </c>
      <c r="J441" s="20" t="s">
        <v>371</v>
      </c>
      <c r="K441" s="20" t="s">
        <v>256</v>
      </c>
      <c r="L441" s="20" t="s">
        <v>26</v>
      </c>
      <c r="M441" s="20" t="s">
        <v>27</v>
      </c>
      <c r="N441" s="20" t="s">
        <v>28</v>
      </c>
    </row>
    <row r="442" spans="1:14">
      <c r="A442" s="32">
        <v>43361</v>
      </c>
      <c r="B442" s="20" t="s">
        <v>415</v>
      </c>
      <c r="C442" s="22" t="s">
        <v>22</v>
      </c>
      <c r="D442" s="33" t="s">
        <v>23</v>
      </c>
      <c r="E442" s="34"/>
      <c r="F442" s="34">
        <v>1000</v>
      </c>
      <c r="G442" s="35">
        <f t="shared" si="12"/>
        <v>1.7815689565172466</v>
      </c>
      <c r="H442" s="36">
        <v>561.303</v>
      </c>
      <c r="I442" s="37">
        <f t="shared" si="13"/>
        <v>6759967</v>
      </c>
      <c r="J442" s="20" t="s">
        <v>371</v>
      </c>
      <c r="K442" s="20" t="s">
        <v>256</v>
      </c>
      <c r="L442" s="20" t="s">
        <v>26</v>
      </c>
      <c r="M442" s="20" t="s">
        <v>27</v>
      </c>
      <c r="N442" s="20" t="s">
        <v>28</v>
      </c>
    </row>
    <row r="443" spans="1:14">
      <c r="A443" s="32">
        <v>43361</v>
      </c>
      <c r="B443" s="20" t="s">
        <v>416</v>
      </c>
      <c r="C443" s="33" t="s">
        <v>71</v>
      </c>
      <c r="D443" s="33" t="s">
        <v>72</v>
      </c>
      <c r="E443" s="34"/>
      <c r="F443" s="34">
        <v>4000</v>
      </c>
      <c r="G443" s="35">
        <f t="shared" si="12"/>
        <v>7.1262758260689862</v>
      </c>
      <c r="H443" s="36">
        <v>561.303</v>
      </c>
      <c r="I443" s="37">
        <f t="shared" si="13"/>
        <v>6755967</v>
      </c>
      <c r="J443" s="20" t="s">
        <v>126</v>
      </c>
      <c r="K443" s="20" t="s">
        <v>417</v>
      </c>
      <c r="L443" s="20" t="s">
        <v>26</v>
      </c>
      <c r="M443" s="20" t="s">
        <v>27</v>
      </c>
      <c r="N443" s="22" t="s">
        <v>37</v>
      </c>
    </row>
    <row r="444" spans="1:14">
      <c r="A444" s="32">
        <v>43361</v>
      </c>
      <c r="B444" s="20" t="s">
        <v>418</v>
      </c>
      <c r="C444" s="22" t="s">
        <v>22</v>
      </c>
      <c r="D444" s="20" t="s">
        <v>40</v>
      </c>
      <c r="E444" s="38"/>
      <c r="F444" s="34">
        <v>2000</v>
      </c>
      <c r="G444" s="35">
        <f t="shared" si="12"/>
        <v>3.5631379130344931</v>
      </c>
      <c r="H444" s="36">
        <v>561.303</v>
      </c>
      <c r="I444" s="37">
        <f t="shared" si="13"/>
        <v>6753967</v>
      </c>
      <c r="J444" s="20" t="s">
        <v>41</v>
      </c>
      <c r="K444" s="33" t="s">
        <v>25</v>
      </c>
      <c r="L444" s="20" t="s">
        <v>42</v>
      </c>
      <c r="M444" s="20" t="s">
        <v>27</v>
      </c>
      <c r="N444" s="22" t="s">
        <v>28</v>
      </c>
    </row>
    <row r="445" spans="1:14">
      <c r="A445" s="32">
        <v>43361</v>
      </c>
      <c r="B445" s="20" t="s">
        <v>419</v>
      </c>
      <c r="C445" s="22" t="s">
        <v>22</v>
      </c>
      <c r="D445" s="20" t="s">
        <v>40</v>
      </c>
      <c r="E445" s="38"/>
      <c r="F445" s="34">
        <v>3000</v>
      </c>
      <c r="G445" s="35">
        <f t="shared" si="12"/>
        <v>5.3447068695517395</v>
      </c>
      <c r="H445" s="36">
        <v>561.303</v>
      </c>
      <c r="I445" s="37">
        <f t="shared" si="13"/>
        <v>6750967</v>
      </c>
      <c r="J445" s="20" t="s">
        <v>41</v>
      </c>
      <c r="K445" s="33" t="s">
        <v>25</v>
      </c>
      <c r="L445" s="20" t="s">
        <v>42</v>
      </c>
      <c r="M445" s="20" t="s">
        <v>27</v>
      </c>
      <c r="N445" s="22" t="s">
        <v>28</v>
      </c>
    </row>
    <row r="446" spans="1:14">
      <c r="A446" s="32">
        <v>43361</v>
      </c>
      <c r="B446" s="20" t="s">
        <v>420</v>
      </c>
      <c r="C446" s="22" t="s">
        <v>22</v>
      </c>
      <c r="D446" s="20" t="s">
        <v>40</v>
      </c>
      <c r="E446" s="38"/>
      <c r="F446" s="34">
        <v>2000</v>
      </c>
      <c r="G446" s="35">
        <f t="shared" si="12"/>
        <v>3.5631379130344931</v>
      </c>
      <c r="H446" s="36">
        <v>561.303</v>
      </c>
      <c r="I446" s="37">
        <f t="shared" si="13"/>
        <v>6748967</v>
      </c>
      <c r="J446" s="20" t="s">
        <v>41</v>
      </c>
      <c r="K446" s="33" t="s">
        <v>25</v>
      </c>
      <c r="L446" s="20" t="s">
        <v>42</v>
      </c>
      <c r="M446" s="20" t="s">
        <v>27</v>
      </c>
      <c r="N446" s="22" t="s">
        <v>28</v>
      </c>
    </row>
    <row r="447" spans="1:14">
      <c r="A447" s="32">
        <v>43361</v>
      </c>
      <c r="B447" s="20" t="s">
        <v>421</v>
      </c>
      <c r="C447" s="33" t="s">
        <v>123</v>
      </c>
      <c r="D447" s="45" t="s">
        <v>72</v>
      </c>
      <c r="E447" s="38"/>
      <c r="F447" s="34">
        <v>3000</v>
      </c>
      <c r="G447" s="35">
        <f t="shared" si="12"/>
        <v>5.3447068695517395</v>
      </c>
      <c r="H447" s="36">
        <v>561.303</v>
      </c>
      <c r="I447" s="37">
        <f t="shared" si="13"/>
        <v>6745967</v>
      </c>
      <c r="J447" s="20" t="s">
        <v>41</v>
      </c>
      <c r="K447" s="33" t="s">
        <v>25</v>
      </c>
      <c r="L447" s="20" t="s">
        <v>26</v>
      </c>
      <c r="M447" s="20" t="s">
        <v>27</v>
      </c>
      <c r="N447" s="22" t="s">
        <v>28</v>
      </c>
    </row>
    <row r="448" spans="1:14">
      <c r="A448" s="32">
        <v>43361</v>
      </c>
      <c r="B448" s="20" t="s">
        <v>422</v>
      </c>
      <c r="C448" s="22" t="s">
        <v>22</v>
      </c>
      <c r="D448" s="20" t="s">
        <v>40</v>
      </c>
      <c r="E448" s="38"/>
      <c r="F448" s="34">
        <v>2000</v>
      </c>
      <c r="G448" s="35">
        <f t="shared" si="12"/>
        <v>3.5631379130344931</v>
      </c>
      <c r="H448" s="36">
        <v>561.303</v>
      </c>
      <c r="I448" s="37">
        <f t="shared" si="13"/>
        <v>6743967</v>
      </c>
      <c r="J448" s="20" t="s">
        <v>41</v>
      </c>
      <c r="K448" s="33" t="s">
        <v>25</v>
      </c>
      <c r="L448" s="20" t="s">
        <v>42</v>
      </c>
      <c r="M448" s="20" t="s">
        <v>27</v>
      </c>
      <c r="N448" s="22" t="s">
        <v>28</v>
      </c>
    </row>
    <row r="449" spans="1:14">
      <c r="A449" s="32">
        <v>43361</v>
      </c>
      <c r="B449" s="20" t="s">
        <v>423</v>
      </c>
      <c r="C449" s="33" t="s">
        <v>50</v>
      </c>
      <c r="D449" s="20" t="s">
        <v>40</v>
      </c>
      <c r="E449" s="38"/>
      <c r="F449" s="34">
        <v>4600</v>
      </c>
      <c r="G449" s="35">
        <f t="shared" si="12"/>
        <v>8.195217199979334</v>
      </c>
      <c r="H449" s="36">
        <v>561.303</v>
      </c>
      <c r="I449" s="37">
        <f t="shared" si="13"/>
        <v>6739367</v>
      </c>
      <c r="J449" s="20" t="s">
        <v>41</v>
      </c>
      <c r="K449" s="33" t="s">
        <v>25</v>
      </c>
      <c r="L449" s="20" t="s">
        <v>42</v>
      </c>
      <c r="M449" s="20" t="s">
        <v>27</v>
      </c>
      <c r="N449" s="22" t="s">
        <v>28</v>
      </c>
    </row>
    <row r="450" spans="1:14">
      <c r="A450" s="32">
        <v>43361</v>
      </c>
      <c r="B450" s="20" t="s">
        <v>424</v>
      </c>
      <c r="C450" s="22" t="s">
        <v>22</v>
      </c>
      <c r="D450" s="20" t="s">
        <v>40</v>
      </c>
      <c r="E450" s="38"/>
      <c r="F450" s="34">
        <v>2000</v>
      </c>
      <c r="G450" s="35">
        <f t="shared" si="12"/>
        <v>3.5631379130344931</v>
      </c>
      <c r="H450" s="36">
        <v>561.303</v>
      </c>
      <c r="I450" s="37">
        <f t="shared" si="13"/>
        <v>6737367</v>
      </c>
      <c r="J450" s="20" t="s">
        <v>41</v>
      </c>
      <c r="K450" s="33" t="s">
        <v>25</v>
      </c>
      <c r="L450" s="20" t="s">
        <v>42</v>
      </c>
      <c r="M450" s="20" t="s">
        <v>27</v>
      </c>
      <c r="N450" s="22" t="s">
        <v>28</v>
      </c>
    </row>
    <row r="451" spans="1:14">
      <c r="A451" s="32">
        <v>43361</v>
      </c>
      <c r="B451" s="20" t="s">
        <v>425</v>
      </c>
      <c r="C451" s="22" t="s">
        <v>22</v>
      </c>
      <c r="D451" s="20" t="s">
        <v>40</v>
      </c>
      <c r="E451" s="38"/>
      <c r="F451" s="34">
        <v>3000</v>
      </c>
      <c r="G451" s="35">
        <f t="shared" si="12"/>
        <v>5.3447068695517395</v>
      </c>
      <c r="H451" s="36">
        <v>561.303</v>
      </c>
      <c r="I451" s="37">
        <f t="shared" si="13"/>
        <v>6734367</v>
      </c>
      <c r="J451" s="20" t="s">
        <v>41</v>
      </c>
      <c r="K451" s="33" t="s">
        <v>25</v>
      </c>
      <c r="L451" s="20" t="s">
        <v>42</v>
      </c>
      <c r="M451" s="20" t="s">
        <v>27</v>
      </c>
      <c r="N451" s="22" t="s">
        <v>28</v>
      </c>
    </row>
    <row r="452" spans="1:14">
      <c r="A452" s="32">
        <v>43361</v>
      </c>
      <c r="B452" s="20" t="s">
        <v>426</v>
      </c>
      <c r="C452" s="22" t="s">
        <v>22</v>
      </c>
      <c r="D452" s="20" t="s">
        <v>40</v>
      </c>
      <c r="E452" s="38"/>
      <c r="F452" s="34">
        <v>2000</v>
      </c>
      <c r="G452" s="35">
        <f t="shared" si="12"/>
        <v>3.5631379130344931</v>
      </c>
      <c r="H452" s="36">
        <v>561.303</v>
      </c>
      <c r="I452" s="37">
        <f t="shared" si="13"/>
        <v>6732367</v>
      </c>
      <c r="J452" s="20" t="s">
        <v>41</v>
      </c>
      <c r="K452" s="33" t="s">
        <v>25</v>
      </c>
      <c r="L452" s="20" t="s">
        <v>42</v>
      </c>
      <c r="M452" s="20" t="s">
        <v>27</v>
      </c>
      <c r="N452" s="22" t="s">
        <v>28</v>
      </c>
    </row>
    <row r="453" spans="1:14">
      <c r="A453" s="32">
        <v>43361</v>
      </c>
      <c r="B453" s="20" t="s">
        <v>427</v>
      </c>
      <c r="C453" s="22" t="s">
        <v>22</v>
      </c>
      <c r="D453" s="20" t="s">
        <v>40</v>
      </c>
      <c r="E453" s="20"/>
      <c r="F453" s="34">
        <v>1000</v>
      </c>
      <c r="G453" s="35">
        <f t="shared" si="12"/>
        <v>1.7815689565172466</v>
      </c>
      <c r="H453" s="36">
        <v>561.303</v>
      </c>
      <c r="I453" s="37">
        <f t="shared" si="13"/>
        <v>6731367</v>
      </c>
      <c r="J453" s="20" t="s">
        <v>258</v>
      </c>
      <c r="K453" s="20" t="s">
        <v>256</v>
      </c>
      <c r="L453" s="20" t="s">
        <v>42</v>
      </c>
      <c r="M453" s="20" t="s">
        <v>27</v>
      </c>
      <c r="N453" s="22" t="s">
        <v>28</v>
      </c>
    </row>
    <row r="454" spans="1:14">
      <c r="A454" s="32">
        <v>43361</v>
      </c>
      <c r="B454" s="20" t="s">
        <v>428</v>
      </c>
      <c r="C454" s="22" t="s">
        <v>22</v>
      </c>
      <c r="D454" s="20" t="s">
        <v>40</v>
      </c>
      <c r="E454" s="20"/>
      <c r="F454" s="34">
        <v>1000</v>
      </c>
      <c r="G454" s="35">
        <f t="shared" si="12"/>
        <v>1.7815689565172466</v>
      </c>
      <c r="H454" s="36">
        <v>561.303</v>
      </c>
      <c r="I454" s="37">
        <f t="shared" si="13"/>
        <v>6730367</v>
      </c>
      <c r="J454" s="20" t="s">
        <v>258</v>
      </c>
      <c r="K454" s="20" t="s">
        <v>256</v>
      </c>
      <c r="L454" s="20" t="s">
        <v>42</v>
      </c>
      <c r="M454" s="20" t="s">
        <v>27</v>
      </c>
      <c r="N454" s="22" t="s">
        <v>28</v>
      </c>
    </row>
    <row r="455" spans="1:14">
      <c r="A455" s="32">
        <v>43361</v>
      </c>
      <c r="B455" s="20" t="s">
        <v>429</v>
      </c>
      <c r="C455" s="22" t="s">
        <v>22</v>
      </c>
      <c r="D455" s="20" t="s">
        <v>40</v>
      </c>
      <c r="E455" s="20"/>
      <c r="F455" s="34">
        <v>1000</v>
      </c>
      <c r="G455" s="35">
        <f t="shared" si="12"/>
        <v>1.7815689565172466</v>
      </c>
      <c r="H455" s="36">
        <v>561.303</v>
      </c>
      <c r="I455" s="37">
        <f t="shared" si="13"/>
        <v>6729367</v>
      </c>
      <c r="J455" s="20" t="s">
        <v>258</v>
      </c>
      <c r="K455" s="20" t="s">
        <v>256</v>
      </c>
      <c r="L455" s="20" t="s">
        <v>42</v>
      </c>
      <c r="M455" s="20" t="s">
        <v>27</v>
      </c>
      <c r="N455" s="22" t="s">
        <v>28</v>
      </c>
    </row>
    <row r="456" spans="1:14">
      <c r="A456" s="32">
        <v>43361</v>
      </c>
      <c r="B456" s="20" t="s">
        <v>430</v>
      </c>
      <c r="C456" s="22" t="s">
        <v>22</v>
      </c>
      <c r="D456" s="20" t="s">
        <v>40</v>
      </c>
      <c r="E456" s="20"/>
      <c r="F456" s="34">
        <v>1000</v>
      </c>
      <c r="G456" s="35">
        <f t="shared" si="12"/>
        <v>1.7815689565172466</v>
      </c>
      <c r="H456" s="36">
        <v>561.303</v>
      </c>
      <c r="I456" s="37">
        <f t="shared" si="13"/>
        <v>6728367</v>
      </c>
      <c r="J456" s="20" t="s">
        <v>258</v>
      </c>
      <c r="K456" s="20" t="s">
        <v>256</v>
      </c>
      <c r="L456" s="20" t="s">
        <v>42</v>
      </c>
      <c r="M456" s="20" t="s">
        <v>27</v>
      </c>
      <c r="N456" s="22" t="s">
        <v>28</v>
      </c>
    </row>
    <row r="457" spans="1:14">
      <c r="A457" s="32">
        <v>43361</v>
      </c>
      <c r="B457" s="20" t="s">
        <v>431</v>
      </c>
      <c r="C457" s="22" t="s">
        <v>22</v>
      </c>
      <c r="D457" s="20" t="s">
        <v>40</v>
      </c>
      <c r="E457" s="20"/>
      <c r="F457" s="34">
        <v>1000</v>
      </c>
      <c r="G457" s="35">
        <f t="shared" si="12"/>
        <v>1.7815689565172466</v>
      </c>
      <c r="H457" s="36">
        <v>561.303</v>
      </c>
      <c r="I457" s="37">
        <f t="shared" si="13"/>
        <v>6727367</v>
      </c>
      <c r="J457" s="20" t="s">
        <v>258</v>
      </c>
      <c r="K457" s="20" t="s">
        <v>256</v>
      </c>
      <c r="L457" s="20" t="s">
        <v>42</v>
      </c>
      <c r="M457" s="20" t="s">
        <v>27</v>
      </c>
      <c r="N457" s="22" t="s">
        <v>28</v>
      </c>
    </row>
    <row r="458" spans="1:14">
      <c r="A458" s="32">
        <v>43361</v>
      </c>
      <c r="B458" s="20" t="s">
        <v>432</v>
      </c>
      <c r="C458" s="22" t="s">
        <v>22</v>
      </c>
      <c r="D458" s="20" t="s">
        <v>40</v>
      </c>
      <c r="E458" s="20"/>
      <c r="F458" s="34">
        <v>1000</v>
      </c>
      <c r="G458" s="35">
        <f t="shared" si="12"/>
        <v>1.7815689565172466</v>
      </c>
      <c r="H458" s="36">
        <v>561.303</v>
      </c>
      <c r="I458" s="37">
        <f t="shared" si="13"/>
        <v>6726367</v>
      </c>
      <c r="J458" s="20" t="s">
        <v>258</v>
      </c>
      <c r="K458" s="20" t="s">
        <v>256</v>
      </c>
      <c r="L458" s="20" t="s">
        <v>42</v>
      </c>
      <c r="M458" s="20" t="s">
        <v>27</v>
      </c>
      <c r="N458" s="22" t="s">
        <v>28</v>
      </c>
    </row>
    <row r="459" spans="1:14">
      <c r="A459" s="32">
        <v>43361</v>
      </c>
      <c r="B459" s="20" t="s">
        <v>257</v>
      </c>
      <c r="C459" s="33" t="s">
        <v>34</v>
      </c>
      <c r="D459" s="20" t="s">
        <v>40</v>
      </c>
      <c r="E459" s="20"/>
      <c r="F459" s="34">
        <v>1000</v>
      </c>
      <c r="G459" s="35">
        <f t="shared" si="12"/>
        <v>1.7815689565172466</v>
      </c>
      <c r="H459" s="36">
        <v>561.303</v>
      </c>
      <c r="I459" s="37">
        <f t="shared" si="13"/>
        <v>6725367</v>
      </c>
      <c r="J459" s="20" t="s">
        <v>258</v>
      </c>
      <c r="K459" s="20" t="s">
        <v>256</v>
      </c>
      <c r="L459" s="20" t="s">
        <v>42</v>
      </c>
      <c r="M459" s="20" t="s">
        <v>27</v>
      </c>
      <c r="N459" s="22" t="s">
        <v>28</v>
      </c>
    </row>
    <row r="460" spans="1:14">
      <c r="A460" s="32">
        <v>43361</v>
      </c>
      <c r="B460" s="20" t="s">
        <v>84</v>
      </c>
      <c r="C460" s="22" t="s">
        <v>22</v>
      </c>
      <c r="D460" s="20" t="s">
        <v>40</v>
      </c>
      <c r="E460" s="20"/>
      <c r="F460" s="34">
        <v>1000</v>
      </c>
      <c r="G460" s="35">
        <f t="shared" si="12"/>
        <v>1.7815689565172466</v>
      </c>
      <c r="H460" s="36">
        <v>561.303</v>
      </c>
      <c r="I460" s="37">
        <f t="shared" si="13"/>
        <v>6724367</v>
      </c>
      <c r="J460" s="20" t="s">
        <v>258</v>
      </c>
      <c r="K460" s="20" t="s">
        <v>256</v>
      </c>
      <c r="L460" s="20" t="s">
        <v>42</v>
      </c>
      <c r="M460" s="20" t="s">
        <v>27</v>
      </c>
      <c r="N460" s="22" t="s">
        <v>28</v>
      </c>
    </row>
    <row r="461" spans="1:14">
      <c r="A461" s="32">
        <v>43361</v>
      </c>
      <c r="B461" s="39" t="s">
        <v>82</v>
      </c>
      <c r="C461" s="22" t="s">
        <v>22</v>
      </c>
      <c r="D461" s="33" t="s">
        <v>23</v>
      </c>
      <c r="E461" s="20"/>
      <c r="F461" s="40">
        <v>1000</v>
      </c>
      <c r="G461" s="35">
        <f t="shared" ref="G461:G524" si="14">+F461/H461</f>
        <v>1.7815689565172466</v>
      </c>
      <c r="H461" s="36">
        <v>561.303</v>
      </c>
      <c r="I461" s="37">
        <f t="shared" ref="I461:I524" si="15">I460+E461-F461</f>
        <v>6723367</v>
      </c>
      <c r="J461" s="22" t="s">
        <v>83</v>
      </c>
      <c r="K461" s="39" t="s">
        <v>25</v>
      </c>
      <c r="L461" s="20" t="s">
        <v>26</v>
      </c>
      <c r="M461" s="20" t="s">
        <v>27</v>
      </c>
      <c r="N461" s="22" t="s">
        <v>28</v>
      </c>
    </row>
    <row r="462" spans="1:14">
      <c r="A462" s="32">
        <v>43361</v>
      </c>
      <c r="B462" s="39" t="s">
        <v>433</v>
      </c>
      <c r="C462" s="22" t="s">
        <v>22</v>
      </c>
      <c r="D462" s="33" t="s">
        <v>23</v>
      </c>
      <c r="E462" s="20"/>
      <c r="F462" s="40">
        <v>1000</v>
      </c>
      <c r="G462" s="35">
        <f t="shared" si="14"/>
        <v>1.7815689565172466</v>
      </c>
      <c r="H462" s="36">
        <v>561.303</v>
      </c>
      <c r="I462" s="37">
        <f t="shared" si="15"/>
        <v>6722367</v>
      </c>
      <c r="J462" s="22" t="s">
        <v>83</v>
      </c>
      <c r="K462" s="39" t="s">
        <v>25</v>
      </c>
      <c r="L462" s="20" t="s">
        <v>26</v>
      </c>
      <c r="M462" s="20" t="s">
        <v>27</v>
      </c>
      <c r="N462" s="22" t="s">
        <v>28</v>
      </c>
    </row>
    <row r="463" spans="1:14">
      <c r="A463" s="32">
        <v>43361</v>
      </c>
      <c r="B463" s="39" t="s">
        <v>434</v>
      </c>
      <c r="C463" s="22" t="s">
        <v>22</v>
      </c>
      <c r="D463" s="33" t="s">
        <v>23</v>
      </c>
      <c r="E463" s="20"/>
      <c r="F463" s="40">
        <v>1000</v>
      </c>
      <c r="G463" s="35">
        <f t="shared" si="14"/>
        <v>1.7815689565172466</v>
      </c>
      <c r="H463" s="36">
        <v>561.303</v>
      </c>
      <c r="I463" s="37">
        <f t="shared" si="15"/>
        <v>6721367</v>
      </c>
      <c r="J463" s="22" t="s">
        <v>83</v>
      </c>
      <c r="K463" s="39" t="s">
        <v>25</v>
      </c>
      <c r="L463" s="20" t="s">
        <v>26</v>
      </c>
      <c r="M463" s="20" t="s">
        <v>27</v>
      </c>
      <c r="N463" s="22" t="s">
        <v>28</v>
      </c>
    </row>
    <row r="464" spans="1:14">
      <c r="A464" s="32">
        <v>43361</v>
      </c>
      <c r="B464" s="39" t="s">
        <v>858</v>
      </c>
      <c r="C464" s="43" t="s">
        <v>189</v>
      </c>
      <c r="D464" s="33" t="s">
        <v>23</v>
      </c>
      <c r="E464" s="20"/>
      <c r="F464" s="40">
        <v>10000</v>
      </c>
      <c r="G464" s="35">
        <f t="shared" si="14"/>
        <v>17.815689565172466</v>
      </c>
      <c r="H464" s="36">
        <v>561.303</v>
      </c>
      <c r="I464" s="37">
        <f t="shared" si="15"/>
        <v>6711367</v>
      </c>
      <c r="J464" s="22" t="s">
        <v>83</v>
      </c>
      <c r="K464" s="39" t="s">
        <v>36</v>
      </c>
      <c r="L464" s="20" t="s">
        <v>26</v>
      </c>
      <c r="M464" s="20" t="s">
        <v>27</v>
      </c>
      <c r="N464" s="20" t="s">
        <v>157</v>
      </c>
    </row>
    <row r="465" spans="1:14">
      <c r="A465" s="32">
        <v>43361</v>
      </c>
      <c r="B465" s="39" t="s">
        <v>84</v>
      </c>
      <c r="C465" s="22" t="s">
        <v>22</v>
      </c>
      <c r="D465" s="33" t="s">
        <v>23</v>
      </c>
      <c r="E465" s="20"/>
      <c r="F465" s="40">
        <v>1000</v>
      </c>
      <c r="G465" s="35">
        <f t="shared" si="14"/>
        <v>1.7815689565172466</v>
      </c>
      <c r="H465" s="36">
        <v>561.303</v>
      </c>
      <c r="I465" s="37">
        <f t="shared" si="15"/>
        <v>6710367</v>
      </c>
      <c r="J465" s="22" t="s">
        <v>83</v>
      </c>
      <c r="K465" s="39" t="s">
        <v>25</v>
      </c>
      <c r="L465" s="20" t="s">
        <v>26</v>
      </c>
      <c r="M465" s="20" t="s">
        <v>27</v>
      </c>
      <c r="N465" s="22" t="s">
        <v>28</v>
      </c>
    </row>
    <row r="466" spans="1:14">
      <c r="A466" s="32">
        <v>43361</v>
      </c>
      <c r="B466" s="22" t="s">
        <v>435</v>
      </c>
      <c r="C466" s="22" t="s">
        <v>22</v>
      </c>
      <c r="D466" s="33" t="s">
        <v>23</v>
      </c>
      <c r="E466" s="34"/>
      <c r="F466" s="34">
        <v>1000</v>
      </c>
      <c r="G466" s="35">
        <f t="shared" si="14"/>
        <v>1.7815689565172466</v>
      </c>
      <c r="H466" s="36">
        <v>561.303</v>
      </c>
      <c r="I466" s="37">
        <f t="shared" si="15"/>
        <v>6709367</v>
      </c>
      <c r="J466" s="22" t="s">
        <v>86</v>
      </c>
      <c r="K466" s="22" t="s">
        <v>25</v>
      </c>
      <c r="L466" s="20" t="s">
        <v>26</v>
      </c>
      <c r="M466" s="20" t="s">
        <v>27</v>
      </c>
      <c r="N466" s="22" t="s">
        <v>28</v>
      </c>
    </row>
    <row r="467" spans="1:14">
      <c r="A467" s="32">
        <v>43361</v>
      </c>
      <c r="B467" s="22" t="s">
        <v>389</v>
      </c>
      <c r="C467" s="22" t="s">
        <v>22</v>
      </c>
      <c r="D467" s="33" t="s">
        <v>23</v>
      </c>
      <c r="E467" s="34"/>
      <c r="F467" s="34">
        <v>1000</v>
      </c>
      <c r="G467" s="35">
        <f t="shared" si="14"/>
        <v>1.7815689565172466</v>
      </c>
      <c r="H467" s="36">
        <v>561.303</v>
      </c>
      <c r="I467" s="37">
        <f t="shared" si="15"/>
        <v>6708367</v>
      </c>
      <c r="J467" s="22" t="s">
        <v>86</v>
      </c>
      <c r="K467" s="22" t="s">
        <v>25</v>
      </c>
      <c r="L467" s="20" t="s">
        <v>26</v>
      </c>
      <c r="M467" s="20" t="s">
        <v>27</v>
      </c>
      <c r="N467" s="22" t="s">
        <v>28</v>
      </c>
    </row>
    <row r="468" spans="1:14">
      <c r="A468" s="32">
        <v>43361</v>
      </c>
      <c r="B468" s="22" t="s">
        <v>390</v>
      </c>
      <c r="C468" s="22" t="s">
        <v>22</v>
      </c>
      <c r="D468" s="33" t="s">
        <v>23</v>
      </c>
      <c r="E468" s="34"/>
      <c r="F468" s="34">
        <v>1000</v>
      </c>
      <c r="G468" s="35">
        <f t="shared" si="14"/>
        <v>1.7815689565172466</v>
      </c>
      <c r="H468" s="36">
        <v>561.303</v>
      </c>
      <c r="I468" s="37">
        <f t="shared" si="15"/>
        <v>6707367</v>
      </c>
      <c r="J468" s="22" t="s">
        <v>86</v>
      </c>
      <c r="K468" s="22" t="s">
        <v>25</v>
      </c>
      <c r="L468" s="20" t="s">
        <v>26</v>
      </c>
      <c r="M468" s="20" t="s">
        <v>27</v>
      </c>
      <c r="N468" s="22" t="s">
        <v>28</v>
      </c>
    </row>
    <row r="469" spans="1:14">
      <c r="A469" s="32">
        <v>43361</v>
      </c>
      <c r="B469" s="22" t="s">
        <v>436</v>
      </c>
      <c r="C469" s="22" t="s">
        <v>22</v>
      </c>
      <c r="D469" s="33" t="s">
        <v>23</v>
      </c>
      <c r="E469" s="34"/>
      <c r="F469" s="34">
        <v>1000</v>
      </c>
      <c r="G469" s="35">
        <f t="shared" si="14"/>
        <v>1.7815689565172466</v>
      </c>
      <c r="H469" s="36">
        <v>561.303</v>
      </c>
      <c r="I469" s="37">
        <f t="shared" si="15"/>
        <v>6706367</v>
      </c>
      <c r="J469" s="22" t="s">
        <v>86</v>
      </c>
      <c r="K469" s="22" t="s">
        <v>25</v>
      </c>
      <c r="L469" s="20" t="s">
        <v>26</v>
      </c>
      <c r="M469" s="20" t="s">
        <v>27</v>
      </c>
      <c r="N469" s="22" t="s">
        <v>28</v>
      </c>
    </row>
    <row r="470" spans="1:14">
      <c r="A470" s="32">
        <v>43361</v>
      </c>
      <c r="B470" s="22" t="s">
        <v>437</v>
      </c>
      <c r="C470" s="22" t="s">
        <v>22</v>
      </c>
      <c r="D470" s="33" t="s">
        <v>23</v>
      </c>
      <c r="E470" s="34"/>
      <c r="F470" s="34">
        <v>1000</v>
      </c>
      <c r="G470" s="35">
        <f t="shared" si="14"/>
        <v>1.7815689565172466</v>
      </c>
      <c r="H470" s="36">
        <v>561.303</v>
      </c>
      <c r="I470" s="37">
        <f t="shared" si="15"/>
        <v>6705367</v>
      </c>
      <c r="J470" s="22" t="s">
        <v>86</v>
      </c>
      <c r="K470" s="22" t="s">
        <v>25</v>
      </c>
      <c r="L470" s="20" t="s">
        <v>26</v>
      </c>
      <c r="M470" s="20" t="s">
        <v>27</v>
      </c>
      <c r="N470" s="22" t="s">
        <v>28</v>
      </c>
    </row>
    <row r="471" spans="1:14">
      <c r="A471" s="32">
        <v>43361</v>
      </c>
      <c r="B471" s="22" t="s">
        <v>438</v>
      </c>
      <c r="C471" s="22" t="s">
        <v>22</v>
      </c>
      <c r="D471" s="33" t="s">
        <v>23</v>
      </c>
      <c r="E471" s="34"/>
      <c r="F471" s="34">
        <v>1000</v>
      </c>
      <c r="G471" s="35">
        <f t="shared" si="14"/>
        <v>1.7815689565172466</v>
      </c>
      <c r="H471" s="36">
        <v>561.303</v>
      </c>
      <c r="I471" s="37">
        <f t="shared" si="15"/>
        <v>6704367</v>
      </c>
      <c r="J471" s="22" t="s">
        <v>86</v>
      </c>
      <c r="K471" s="22" t="s">
        <v>25</v>
      </c>
      <c r="L471" s="20" t="s">
        <v>26</v>
      </c>
      <c r="M471" s="20" t="s">
        <v>27</v>
      </c>
      <c r="N471" s="22" t="s">
        <v>28</v>
      </c>
    </row>
    <row r="472" spans="1:14">
      <c r="A472" s="32">
        <v>43361</v>
      </c>
      <c r="B472" s="22" t="s">
        <v>439</v>
      </c>
      <c r="C472" s="33" t="s">
        <v>143</v>
      </c>
      <c r="D472" s="33" t="s">
        <v>23</v>
      </c>
      <c r="E472" s="34"/>
      <c r="F472" s="34">
        <v>50000</v>
      </c>
      <c r="G472" s="35">
        <f t="shared" si="14"/>
        <v>89.078447825862327</v>
      </c>
      <c r="H472" s="36">
        <v>561.303</v>
      </c>
      <c r="I472" s="37">
        <f t="shared" si="15"/>
        <v>6654367</v>
      </c>
      <c r="J472" s="22" t="s">
        <v>86</v>
      </c>
      <c r="K472" s="22" t="s">
        <v>25</v>
      </c>
      <c r="L472" s="20" t="s">
        <v>26</v>
      </c>
      <c r="M472" s="20" t="s">
        <v>27</v>
      </c>
      <c r="N472" s="22" t="s">
        <v>28</v>
      </c>
    </row>
    <row r="473" spans="1:14">
      <c r="A473" s="32">
        <v>43361</v>
      </c>
      <c r="B473" s="39" t="s">
        <v>82</v>
      </c>
      <c r="C473" s="22" t="s">
        <v>22</v>
      </c>
      <c r="D473" s="33" t="s">
        <v>23</v>
      </c>
      <c r="E473" s="20"/>
      <c r="F473" s="34">
        <v>1000</v>
      </c>
      <c r="G473" s="35">
        <f t="shared" si="14"/>
        <v>1.7815689565172466</v>
      </c>
      <c r="H473" s="36">
        <v>561.303</v>
      </c>
      <c r="I473" s="37">
        <f t="shared" si="15"/>
        <v>6653367</v>
      </c>
      <c r="J473" s="22" t="s">
        <v>88</v>
      </c>
      <c r="K473" s="39" t="s">
        <v>25</v>
      </c>
      <c r="L473" s="20" t="s">
        <v>26</v>
      </c>
      <c r="M473" s="20" t="s">
        <v>27</v>
      </c>
      <c r="N473" s="22" t="s">
        <v>28</v>
      </c>
    </row>
    <row r="474" spans="1:14">
      <c r="A474" s="32">
        <v>43361</v>
      </c>
      <c r="B474" s="39" t="s">
        <v>84</v>
      </c>
      <c r="C474" s="22" t="s">
        <v>22</v>
      </c>
      <c r="D474" s="33" t="s">
        <v>23</v>
      </c>
      <c r="E474" s="20"/>
      <c r="F474" s="34">
        <v>1000</v>
      </c>
      <c r="G474" s="35">
        <f t="shared" si="14"/>
        <v>1.7815689565172466</v>
      </c>
      <c r="H474" s="36">
        <v>561.303</v>
      </c>
      <c r="I474" s="37">
        <f t="shared" si="15"/>
        <v>6652367</v>
      </c>
      <c r="J474" s="22" t="s">
        <v>88</v>
      </c>
      <c r="K474" s="39" t="s">
        <v>25</v>
      </c>
      <c r="L474" s="20" t="s">
        <v>26</v>
      </c>
      <c r="M474" s="20" t="s">
        <v>27</v>
      </c>
      <c r="N474" s="22" t="s">
        <v>28</v>
      </c>
    </row>
    <row r="475" spans="1:14">
      <c r="A475" s="32">
        <v>43361</v>
      </c>
      <c r="B475" s="39" t="s">
        <v>440</v>
      </c>
      <c r="C475" s="33" t="s">
        <v>143</v>
      </c>
      <c r="D475" s="20" t="s">
        <v>40</v>
      </c>
      <c r="E475" s="39"/>
      <c r="F475" s="40">
        <v>45000</v>
      </c>
      <c r="G475" s="35">
        <f t="shared" si="14"/>
        <v>80.170603043276088</v>
      </c>
      <c r="H475" s="36">
        <v>561.303</v>
      </c>
      <c r="I475" s="37">
        <f t="shared" si="15"/>
        <v>6607367</v>
      </c>
      <c r="J475" s="39" t="s">
        <v>45</v>
      </c>
      <c r="K475" s="39" t="s">
        <v>441</v>
      </c>
      <c r="L475" s="20" t="s">
        <v>42</v>
      </c>
      <c r="M475" s="20" t="s">
        <v>27</v>
      </c>
      <c r="N475" s="22" t="s">
        <v>37</v>
      </c>
    </row>
    <row r="476" spans="1:14">
      <c r="A476" s="32">
        <v>43361</v>
      </c>
      <c r="B476" s="39" t="s">
        <v>442</v>
      </c>
      <c r="C476" s="22" t="s">
        <v>22</v>
      </c>
      <c r="D476" s="20" t="s">
        <v>40</v>
      </c>
      <c r="E476" s="39"/>
      <c r="F476" s="40">
        <v>300</v>
      </c>
      <c r="G476" s="35">
        <f t="shared" si="14"/>
        <v>0.53447068695517397</v>
      </c>
      <c r="H476" s="36">
        <v>561.303</v>
      </c>
      <c r="I476" s="37">
        <f t="shared" si="15"/>
        <v>6607067</v>
      </c>
      <c r="J476" s="39" t="s">
        <v>45</v>
      </c>
      <c r="K476" s="39" t="s">
        <v>69</v>
      </c>
      <c r="L476" s="20" t="s">
        <v>42</v>
      </c>
      <c r="M476" s="20" t="s">
        <v>27</v>
      </c>
      <c r="N476" s="22" t="s">
        <v>28</v>
      </c>
    </row>
    <row r="477" spans="1:14">
      <c r="A477" s="32">
        <v>43361</v>
      </c>
      <c r="B477" s="39" t="s">
        <v>443</v>
      </c>
      <c r="C477" s="22" t="s">
        <v>22</v>
      </c>
      <c r="D477" s="20" t="s">
        <v>40</v>
      </c>
      <c r="E477" s="39"/>
      <c r="F477" s="40">
        <v>4000</v>
      </c>
      <c r="G477" s="35">
        <f t="shared" si="14"/>
        <v>7.1262758260689862</v>
      </c>
      <c r="H477" s="36">
        <v>561.303</v>
      </c>
      <c r="I477" s="37">
        <f t="shared" si="15"/>
        <v>6603067</v>
      </c>
      <c r="J477" s="39" t="s">
        <v>45</v>
      </c>
      <c r="K477" s="39" t="s">
        <v>69</v>
      </c>
      <c r="L477" s="20" t="s">
        <v>42</v>
      </c>
      <c r="M477" s="20" t="s">
        <v>27</v>
      </c>
      <c r="N477" s="22" t="s">
        <v>28</v>
      </c>
    </row>
    <row r="478" spans="1:14">
      <c r="A478" s="32">
        <v>43361</v>
      </c>
      <c r="B478" s="39" t="s">
        <v>444</v>
      </c>
      <c r="C478" s="22" t="s">
        <v>22</v>
      </c>
      <c r="D478" s="20" t="s">
        <v>40</v>
      </c>
      <c r="E478" s="39"/>
      <c r="F478" s="40">
        <v>600</v>
      </c>
      <c r="G478" s="35">
        <f t="shared" si="14"/>
        <v>1.0689413739103479</v>
      </c>
      <c r="H478" s="36">
        <v>561.303</v>
      </c>
      <c r="I478" s="37">
        <f t="shared" si="15"/>
        <v>6602467</v>
      </c>
      <c r="J478" s="39" t="s">
        <v>45</v>
      </c>
      <c r="K478" s="39" t="s">
        <v>69</v>
      </c>
      <c r="L478" s="20" t="s">
        <v>42</v>
      </c>
      <c r="M478" s="20" t="s">
        <v>27</v>
      </c>
      <c r="N478" s="22" t="s">
        <v>28</v>
      </c>
    </row>
    <row r="479" spans="1:14">
      <c r="A479" s="32">
        <v>43361</v>
      </c>
      <c r="B479" s="39" t="s">
        <v>445</v>
      </c>
      <c r="C479" s="22" t="s">
        <v>22</v>
      </c>
      <c r="D479" s="20" t="s">
        <v>40</v>
      </c>
      <c r="E479" s="39"/>
      <c r="F479" s="40">
        <v>300</v>
      </c>
      <c r="G479" s="35">
        <f t="shared" si="14"/>
        <v>0.53447068695517397</v>
      </c>
      <c r="H479" s="36">
        <v>561.303</v>
      </c>
      <c r="I479" s="37">
        <f t="shared" si="15"/>
        <v>6602167</v>
      </c>
      <c r="J479" s="39" t="s">
        <v>45</v>
      </c>
      <c r="K479" s="39" t="s">
        <v>69</v>
      </c>
      <c r="L479" s="20" t="s">
        <v>42</v>
      </c>
      <c r="M479" s="20" t="s">
        <v>27</v>
      </c>
      <c r="N479" s="22" t="s">
        <v>28</v>
      </c>
    </row>
    <row r="480" spans="1:14">
      <c r="A480" s="32">
        <v>43362</v>
      </c>
      <c r="B480" s="39" t="s">
        <v>446</v>
      </c>
      <c r="C480" s="22" t="s">
        <v>22</v>
      </c>
      <c r="D480" s="20" t="s">
        <v>40</v>
      </c>
      <c r="E480" s="39"/>
      <c r="F480" s="40">
        <v>12000</v>
      </c>
      <c r="G480" s="35">
        <f t="shared" si="14"/>
        <v>21.378827478206958</v>
      </c>
      <c r="H480" s="36">
        <v>561.303</v>
      </c>
      <c r="I480" s="37">
        <f t="shared" si="15"/>
        <v>6590167</v>
      </c>
      <c r="J480" s="39" t="s">
        <v>45</v>
      </c>
      <c r="K480" s="39" t="s">
        <v>36</v>
      </c>
      <c r="L480" s="20" t="s">
        <v>42</v>
      </c>
      <c r="M480" s="20" t="s">
        <v>27</v>
      </c>
      <c r="N480" s="22" t="s">
        <v>37</v>
      </c>
    </row>
    <row r="481" spans="1:14">
      <c r="A481" s="32">
        <v>43362</v>
      </c>
      <c r="B481" s="20" t="s">
        <v>447</v>
      </c>
      <c r="C481" s="22" t="s">
        <v>22</v>
      </c>
      <c r="D481" s="33" t="s">
        <v>23</v>
      </c>
      <c r="E481" s="34"/>
      <c r="F481" s="34">
        <v>1000</v>
      </c>
      <c r="G481" s="35">
        <f t="shared" si="14"/>
        <v>1.7815689565172466</v>
      </c>
      <c r="H481" s="36">
        <v>561.303</v>
      </c>
      <c r="I481" s="37">
        <f t="shared" si="15"/>
        <v>6589167</v>
      </c>
      <c r="J481" s="20" t="s">
        <v>371</v>
      </c>
      <c r="K481" s="20" t="s">
        <v>256</v>
      </c>
      <c r="L481" s="20" t="s">
        <v>26</v>
      </c>
      <c r="M481" s="20" t="s">
        <v>27</v>
      </c>
      <c r="N481" s="20" t="s">
        <v>28</v>
      </c>
    </row>
    <row r="482" spans="1:14">
      <c r="A482" s="32">
        <v>43362</v>
      </c>
      <c r="B482" s="20" t="s">
        <v>448</v>
      </c>
      <c r="C482" s="33" t="s">
        <v>189</v>
      </c>
      <c r="D482" s="33" t="s">
        <v>23</v>
      </c>
      <c r="E482" s="34"/>
      <c r="F482" s="34">
        <v>90500</v>
      </c>
      <c r="G482" s="35">
        <f t="shared" si="14"/>
        <v>161.23199056481081</v>
      </c>
      <c r="H482" s="36">
        <v>561.303</v>
      </c>
      <c r="I482" s="37">
        <f t="shared" si="15"/>
        <v>6498667</v>
      </c>
      <c r="J482" s="20" t="s">
        <v>371</v>
      </c>
      <c r="K482" s="20" t="s">
        <v>441</v>
      </c>
      <c r="L482" s="20" t="s">
        <v>26</v>
      </c>
      <c r="M482" s="20" t="s">
        <v>27</v>
      </c>
      <c r="N482" s="20" t="s">
        <v>37</v>
      </c>
    </row>
    <row r="483" spans="1:14">
      <c r="A483" s="32">
        <v>43362</v>
      </c>
      <c r="B483" s="20" t="s">
        <v>449</v>
      </c>
      <c r="C483" s="22" t="s">
        <v>22</v>
      </c>
      <c r="D483" s="33" t="s">
        <v>23</v>
      </c>
      <c r="E483" s="34"/>
      <c r="F483" s="34">
        <v>1000</v>
      </c>
      <c r="G483" s="35">
        <f t="shared" si="14"/>
        <v>1.7815689565172466</v>
      </c>
      <c r="H483" s="36">
        <v>561.303</v>
      </c>
      <c r="I483" s="37">
        <f t="shared" si="15"/>
        <v>6497667</v>
      </c>
      <c r="J483" s="20" t="s">
        <v>371</v>
      </c>
      <c r="K483" s="20" t="s">
        <v>256</v>
      </c>
      <c r="L483" s="20" t="s">
        <v>26</v>
      </c>
      <c r="M483" s="20" t="s">
        <v>27</v>
      </c>
      <c r="N483" s="20" t="s">
        <v>28</v>
      </c>
    </row>
    <row r="484" spans="1:14">
      <c r="A484" s="32">
        <v>43362</v>
      </c>
      <c r="B484" s="20" t="s">
        <v>450</v>
      </c>
      <c r="C484" s="22" t="s">
        <v>22</v>
      </c>
      <c r="D484" s="33" t="s">
        <v>116</v>
      </c>
      <c r="E484" s="34"/>
      <c r="F484" s="34">
        <v>1000</v>
      </c>
      <c r="G484" s="35">
        <f t="shared" si="14"/>
        <v>1.7815689565172466</v>
      </c>
      <c r="H484" s="36">
        <v>561.303</v>
      </c>
      <c r="I484" s="37">
        <f t="shared" si="15"/>
        <v>6496667</v>
      </c>
      <c r="J484" s="20" t="s">
        <v>126</v>
      </c>
      <c r="K484" s="20" t="s">
        <v>25</v>
      </c>
      <c r="L484" s="20" t="s">
        <v>26</v>
      </c>
      <c r="M484" s="20" t="s">
        <v>27</v>
      </c>
      <c r="N484" s="22" t="s">
        <v>28</v>
      </c>
    </row>
    <row r="485" spans="1:14">
      <c r="A485" s="32">
        <v>43362</v>
      </c>
      <c r="B485" s="20" t="s">
        <v>451</v>
      </c>
      <c r="C485" s="33" t="s">
        <v>146</v>
      </c>
      <c r="D485" s="33" t="s">
        <v>72</v>
      </c>
      <c r="E485" s="34"/>
      <c r="F485" s="34">
        <v>1000</v>
      </c>
      <c r="G485" s="35">
        <f t="shared" si="14"/>
        <v>1.7815689565172466</v>
      </c>
      <c r="H485" s="36">
        <v>561.303</v>
      </c>
      <c r="I485" s="37">
        <f t="shared" si="15"/>
        <v>6495667</v>
      </c>
      <c r="J485" s="20" t="s">
        <v>126</v>
      </c>
      <c r="K485" s="20">
        <v>1</v>
      </c>
      <c r="L485" s="20" t="s">
        <v>26</v>
      </c>
      <c r="M485" s="20" t="s">
        <v>27</v>
      </c>
      <c r="N485" s="22" t="s">
        <v>37</v>
      </c>
    </row>
    <row r="486" spans="1:14">
      <c r="A486" s="32">
        <v>43362</v>
      </c>
      <c r="B486" s="20" t="s">
        <v>452</v>
      </c>
      <c r="C486" s="22" t="s">
        <v>22</v>
      </c>
      <c r="D486" s="33" t="s">
        <v>116</v>
      </c>
      <c r="E486" s="34"/>
      <c r="F486" s="34">
        <v>1000</v>
      </c>
      <c r="G486" s="35">
        <f t="shared" si="14"/>
        <v>1.7815689565172466</v>
      </c>
      <c r="H486" s="36">
        <v>561.303</v>
      </c>
      <c r="I486" s="37">
        <f t="shared" si="15"/>
        <v>6494667</v>
      </c>
      <c r="J486" s="20" t="s">
        <v>126</v>
      </c>
      <c r="K486" s="20" t="s">
        <v>25</v>
      </c>
      <c r="L486" s="20" t="s">
        <v>26</v>
      </c>
      <c r="M486" s="20" t="s">
        <v>27</v>
      </c>
      <c r="N486" s="22" t="s">
        <v>28</v>
      </c>
    </row>
    <row r="487" spans="1:14">
      <c r="A487" s="32">
        <v>43362</v>
      </c>
      <c r="B487" s="20" t="s">
        <v>861</v>
      </c>
      <c r="C487" s="33" t="s">
        <v>146</v>
      </c>
      <c r="D487" s="33" t="s">
        <v>72</v>
      </c>
      <c r="E487" s="34"/>
      <c r="F487" s="34">
        <v>7770</v>
      </c>
      <c r="G487" s="35">
        <f t="shared" si="14"/>
        <v>13.842790792139006</v>
      </c>
      <c r="H487" s="36">
        <v>561.303</v>
      </c>
      <c r="I487" s="37">
        <f t="shared" si="15"/>
        <v>6486897</v>
      </c>
      <c r="J487" s="20" t="s">
        <v>126</v>
      </c>
      <c r="K487" s="20" t="s">
        <v>238</v>
      </c>
      <c r="L487" s="20" t="s">
        <v>26</v>
      </c>
      <c r="M487" s="20" t="s">
        <v>27</v>
      </c>
      <c r="N487" s="22" t="s">
        <v>37</v>
      </c>
    </row>
    <row r="488" spans="1:14">
      <c r="A488" s="32">
        <v>43362</v>
      </c>
      <c r="B488" s="20" t="s">
        <v>453</v>
      </c>
      <c r="C488" s="22" t="s">
        <v>22</v>
      </c>
      <c r="D488" s="33" t="s">
        <v>116</v>
      </c>
      <c r="E488" s="34"/>
      <c r="F488" s="34">
        <v>1000</v>
      </c>
      <c r="G488" s="35">
        <f t="shared" si="14"/>
        <v>1.7815689565172466</v>
      </c>
      <c r="H488" s="36">
        <v>561.303</v>
      </c>
      <c r="I488" s="37">
        <f t="shared" si="15"/>
        <v>6485897</v>
      </c>
      <c r="J488" s="20" t="s">
        <v>126</v>
      </c>
      <c r="K488" s="20" t="s">
        <v>25</v>
      </c>
      <c r="L488" s="20" t="s">
        <v>26</v>
      </c>
      <c r="M488" s="20" t="s">
        <v>27</v>
      </c>
      <c r="N488" s="22" t="s">
        <v>28</v>
      </c>
    </row>
    <row r="489" spans="1:14">
      <c r="A489" s="32">
        <v>43362</v>
      </c>
      <c r="B489" s="20" t="s">
        <v>454</v>
      </c>
      <c r="C489" s="22" t="s">
        <v>22</v>
      </c>
      <c r="D489" s="20" t="s">
        <v>40</v>
      </c>
      <c r="E489" s="38"/>
      <c r="F489" s="34">
        <v>3000</v>
      </c>
      <c r="G489" s="35">
        <f t="shared" si="14"/>
        <v>5.3447068695517395</v>
      </c>
      <c r="H489" s="36">
        <v>561.303</v>
      </c>
      <c r="I489" s="37">
        <f t="shared" si="15"/>
        <v>6482897</v>
      </c>
      <c r="J489" s="20" t="s">
        <v>41</v>
      </c>
      <c r="K489" s="33" t="s">
        <v>25</v>
      </c>
      <c r="L489" s="20" t="s">
        <v>42</v>
      </c>
      <c r="M489" s="20" t="s">
        <v>27</v>
      </c>
      <c r="N489" s="22" t="s">
        <v>28</v>
      </c>
    </row>
    <row r="490" spans="1:14">
      <c r="A490" s="32">
        <v>43362</v>
      </c>
      <c r="B490" s="20" t="s">
        <v>455</v>
      </c>
      <c r="C490" s="22" t="s">
        <v>22</v>
      </c>
      <c r="D490" s="20" t="s">
        <v>40</v>
      </c>
      <c r="E490" s="38"/>
      <c r="F490" s="34">
        <v>2000</v>
      </c>
      <c r="G490" s="35">
        <f t="shared" si="14"/>
        <v>3.5631379130344931</v>
      </c>
      <c r="H490" s="36">
        <v>561.303</v>
      </c>
      <c r="I490" s="37">
        <f t="shared" si="15"/>
        <v>6480897</v>
      </c>
      <c r="J490" s="20" t="s">
        <v>41</v>
      </c>
      <c r="K490" s="33" t="s">
        <v>25</v>
      </c>
      <c r="L490" s="20" t="s">
        <v>42</v>
      </c>
      <c r="M490" s="20" t="s">
        <v>27</v>
      </c>
      <c r="N490" s="22" t="s">
        <v>28</v>
      </c>
    </row>
    <row r="491" spans="1:14">
      <c r="A491" s="32">
        <v>43362</v>
      </c>
      <c r="B491" s="20" t="s">
        <v>456</v>
      </c>
      <c r="C491" s="22" t="s">
        <v>22</v>
      </c>
      <c r="D491" s="20" t="s">
        <v>40</v>
      </c>
      <c r="E491" s="38"/>
      <c r="F491" s="34">
        <v>2000</v>
      </c>
      <c r="G491" s="35">
        <f t="shared" si="14"/>
        <v>3.5631379130344931</v>
      </c>
      <c r="H491" s="36">
        <v>561.303</v>
      </c>
      <c r="I491" s="37">
        <f t="shared" si="15"/>
        <v>6478897</v>
      </c>
      <c r="J491" s="20" t="s">
        <v>41</v>
      </c>
      <c r="K491" s="33" t="s">
        <v>25</v>
      </c>
      <c r="L491" s="20" t="s">
        <v>42</v>
      </c>
      <c r="M491" s="20" t="s">
        <v>27</v>
      </c>
      <c r="N491" s="22" t="s">
        <v>28</v>
      </c>
    </row>
    <row r="492" spans="1:14">
      <c r="A492" s="32">
        <v>43362</v>
      </c>
      <c r="B492" s="20" t="s">
        <v>457</v>
      </c>
      <c r="C492" s="22" t="s">
        <v>22</v>
      </c>
      <c r="D492" s="20" t="s">
        <v>40</v>
      </c>
      <c r="E492" s="38"/>
      <c r="F492" s="34">
        <v>2000</v>
      </c>
      <c r="G492" s="35">
        <f t="shared" si="14"/>
        <v>3.5631379130344931</v>
      </c>
      <c r="H492" s="36">
        <v>561.303</v>
      </c>
      <c r="I492" s="37">
        <f t="shared" si="15"/>
        <v>6476897</v>
      </c>
      <c r="J492" s="20" t="s">
        <v>41</v>
      </c>
      <c r="K492" s="33" t="s">
        <v>25</v>
      </c>
      <c r="L492" s="20" t="s">
        <v>42</v>
      </c>
      <c r="M492" s="20" t="s">
        <v>27</v>
      </c>
      <c r="N492" s="22" t="s">
        <v>28</v>
      </c>
    </row>
    <row r="493" spans="1:14">
      <c r="A493" s="32">
        <v>43362</v>
      </c>
      <c r="B493" s="20" t="s">
        <v>458</v>
      </c>
      <c r="C493" s="22" t="s">
        <v>22</v>
      </c>
      <c r="D493" s="20" t="s">
        <v>40</v>
      </c>
      <c r="E493" s="38"/>
      <c r="F493" s="34">
        <v>3000</v>
      </c>
      <c r="G493" s="35">
        <f t="shared" si="14"/>
        <v>5.3447068695517395</v>
      </c>
      <c r="H493" s="36">
        <v>561.303</v>
      </c>
      <c r="I493" s="37">
        <f t="shared" si="15"/>
        <v>6473897</v>
      </c>
      <c r="J493" s="20" t="s">
        <v>41</v>
      </c>
      <c r="K493" s="33" t="s">
        <v>25</v>
      </c>
      <c r="L493" s="20" t="s">
        <v>42</v>
      </c>
      <c r="M493" s="20" t="s">
        <v>27</v>
      </c>
      <c r="N493" s="22" t="s">
        <v>28</v>
      </c>
    </row>
    <row r="494" spans="1:14">
      <c r="A494" s="32">
        <v>43362</v>
      </c>
      <c r="B494" s="20" t="s">
        <v>459</v>
      </c>
      <c r="C494" s="22" t="s">
        <v>22</v>
      </c>
      <c r="D494" s="20" t="s">
        <v>40</v>
      </c>
      <c r="E494" s="38"/>
      <c r="F494" s="34">
        <v>2000</v>
      </c>
      <c r="G494" s="35">
        <f t="shared" si="14"/>
        <v>3.5631379130344931</v>
      </c>
      <c r="H494" s="36">
        <v>561.303</v>
      </c>
      <c r="I494" s="37">
        <f t="shared" si="15"/>
        <v>6471897</v>
      </c>
      <c r="J494" s="20" t="s">
        <v>41</v>
      </c>
      <c r="K494" s="33" t="s">
        <v>25</v>
      </c>
      <c r="L494" s="20" t="s">
        <v>42</v>
      </c>
      <c r="M494" s="20" t="s">
        <v>27</v>
      </c>
      <c r="N494" s="22" t="s">
        <v>28</v>
      </c>
    </row>
    <row r="495" spans="1:14">
      <c r="A495" s="32">
        <v>43362</v>
      </c>
      <c r="B495" s="20" t="s">
        <v>460</v>
      </c>
      <c r="C495" s="33" t="s">
        <v>123</v>
      </c>
      <c r="D495" s="45" t="s">
        <v>72</v>
      </c>
      <c r="E495" s="38"/>
      <c r="F495" s="34">
        <v>3000</v>
      </c>
      <c r="G495" s="35">
        <f t="shared" si="14"/>
        <v>5.3447068695517395</v>
      </c>
      <c r="H495" s="36">
        <v>561.303</v>
      </c>
      <c r="I495" s="37">
        <f t="shared" si="15"/>
        <v>6468897</v>
      </c>
      <c r="J495" s="20" t="s">
        <v>41</v>
      </c>
      <c r="K495" s="33" t="s">
        <v>25</v>
      </c>
      <c r="L495" s="20" t="s">
        <v>26</v>
      </c>
      <c r="M495" s="20" t="s">
        <v>27</v>
      </c>
      <c r="N495" s="22" t="s">
        <v>28</v>
      </c>
    </row>
    <row r="496" spans="1:14">
      <c r="A496" s="32">
        <v>43362</v>
      </c>
      <c r="B496" s="20" t="s">
        <v>461</v>
      </c>
      <c r="C496" s="22" t="s">
        <v>22</v>
      </c>
      <c r="D496" s="20" t="s">
        <v>40</v>
      </c>
      <c r="E496" s="38"/>
      <c r="F496" s="34">
        <v>2000</v>
      </c>
      <c r="G496" s="35">
        <f t="shared" si="14"/>
        <v>3.5631379130344931</v>
      </c>
      <c r="H496" s="36">
        <v>561.303</v>
      </c>
      <c r="I496" s="37">
        <f t="shared" si="15"/>
        <v>6466897</v>
      </c>
      <c r="J496" s="20" t="s">
        <v>41</v>
      </c>
      <c r="K496" s="33" t="s">
        <v>25</v>
      </c>
      <c r="L496" s="20" t="s">
        <v>42</v>
      </c>
      <c r="M496" s="20" t="s">
        <v>27</v>
      </c>
      <c r="N496" s="22" t="s">
        <v>28</v>
      </c>
    </row>
    <row r="497" spans="1:14">
      <c r="A497" s="32">
        <v>43362</v>
      </c>
      <c r="B497" s="20" t="s">
        <v>462</v>
      </c>
      <c r="C497" s="22" t="s">
        <v>22</v>
      </c>
      <c r="D497" s="20" t="s">
        <v>40</v>
      </c>
      <c r="E497" s="38"/>
      <c r="F497" s="34">
        <v>1000</v>
      </c>
      <c r="G497" s="35">
        <f t="shared" si="14"/>
        <v>1.7815689565172466</v>
      </c>
      <c r="H497" s="36">
        <v>561.303</v>
      </c>
      <c r="I497" s="37">
        <f t="shared" si="15"/>
        <v>6465897</v>
      </c>
      <c r="J497" s="20" t="s">
        <v>41</v>
      </c>
      <c r="K497" s="33" t="s">
        <v>25</v>
      </c>
      <c r="L497" s="20" t="s">
        <v>42</v>
      </c>
      <c r="M497" s="20" t="s">
        <v>27</v>
      </c>
      <c r="N497" s="22" t="s">
        <v>28</v>
      </c>
    </row>
    <row r="498" spans="1:14">
      <c r="A498" s="32">
        <v>43362</v>
      </c>
      <c r="B498" s="20" t="s">
        <v>82</v>
      </c>
      <c r="C498" s="22" t="s">
        <v>22</v>
      </c>
      <c r="D498" s="20" t="s">
        <v>40</v>
      </c>
      <c r="E498" s="20"/>
      <c r="F498" s="34">
        <v>1000</v>
      </c>
      <c r="G498" s="35">
        <f t="shared" si="14"/>
        <v>1.7815689565172466</v>
      </c>
      <c r="H498" s="36">
        <v>561.303</v>
      </c>
      <c r="I498" s="37">
        <f t="shared" si="15"/>
        <v>6464897</v>
      </c>
      <c r="J498" s="20" t="s">
        <v>258</v>
      </c>
      <c r="K498" s="20" t="s">
        <v>256</v>
      </c>
      <c r="L498" s="20" t="s">
        <v>42</v>
      </c>
      <c r="M498" s="20" t="s">
        <v>27</v>
      </c>
      <c r="N498" s="22" t="s">
        <v>28</v>
      </c>
    </row>
    <row r="499" spans="1:14">
      <c r="A499" s="32">
        <v>43362</v>
      </c>
      <c r="B499" s="20" t="s">
        <v>463</v>
      </c>
      <c r="C499" s="22" t="s">
        <v>22</v>
      </c>
      <c r="D499" s="20" t="s">
        <v>40</v>
      </c>
      <c r="E499" s="20"/>
      <c r="F499" s="34">
        <v>1000</v>
      </c>
      <c r="G499" s="35">
        <f t="shared" si="14"/>
        <v>1.7815689565172466</v>
      </c>
      <c r="H499" s="36">
        <v>561.303</v>
      </c>
      <c r="I499" s="37">
        <f t="shared" si="15"/>
        <v>6463897</v>
      </c>
      <c r="J499" s="20" t="s">
        <v>258</v>
      </c>
      <c r="K499" s="20" t="s">
        <v>256</v>
      </c>
      <c r="L499" s="20" t="s">
        <v>42</v>
      </c>
      <c r="M499" s="20" t="s">
        <v>27</v>
      </c>
      <c r="N499" s="22" t="s">
        <v>28</v>
      </c>
    </row>
    <row r="500" spans="1:14">
      <c r="A500" s="32">
        <v>43362</v>
      </c>
      <c r="B500" s="20" t="s">
        <v>257</v>
      </c>
      <c r="C500" s="33" t="s">
        <v>34</v>
      </c>
      <c r="D500" s="20" t="s">
        <v>40</v>
      </c>
      <c r="E500" s="20"/>
      <c r="F500" s="34">
        <v>1000</v>
      </c>
      <c r="G500" s="35">
        <f t="shared" si="14"/>
        <v>1.7815689565172466</v>
      </c>
      <c r="H500" s="36">
        <v>561.303</v>
      </c>
      <c r="I500" s="37">
        <f t="shared" si="15"/>
        <v>6462897</v>
      </c>
      <c r="J500" s="20" t="s">
        <v>258</v>
      </c>
      <c r="K500" s="20" t="s">
        <v>256</v>
      </c>
      <c r="L500" s="20" t="s">
        <v>42</v>
      </c>
      <c r="M500" s="20" t="s">
        <v>27</v>
      </c>
      <c r="N500" s="22" t="s">
        <v>28</v>
      </c>
    </row>
    <row r="501" spans="1:14">
      <c r="A501" s="32">
        <v>43362</v>
      </c>
      <c r="B501" s="20" t="s">
        <v>464</v>
      </c>
      <c r="C501" s="22" t="s">
        <v>22</v>
      </c>
      <c r="D501" s="20" t="s">
        <v>40</v>
      </c>
      <c r="E501" s="20"/>
      <c r="F501" s="34">
        <v>1000</v>
      </c>
      <c r="G501" s="35">
        <f t="shared" si="14"/>
        <v>1.7815689565172466</v>
      </c>
      <c r="H501" s="36">
        <v>561.303</v>
      </c>
      <c r="I501" s="37">
        <f t="shared" si="15"/>
        <v>6461897</v>
      </c>
      <c r="J501" s="20" t="s">
        <v>258</v>
      </c>
      <c r="K501" s="20" t="s">
        <v>256</v>
      </c>
      <c r="L501" s="20" t="s">
        <v>42</v>
      </c>
      <c r="M501" s="20" t="s">
        <v>27</v>
      </c>
      <c r="N501" s="22" t="s">
        <v>28</v>
      </c>
    </row>
    <row r="502" spans="1:14">
      <c r="A502" s="32">
        <v>43362</v>
      </c>
      <c r="B502" s="20" t="s">
        <v>465</v>
      </c>
      <c r="C502" s="22" t="s">
        <v>22</v>
      </c>
      <c r="D502" s="20" t="s">
        <v>40</v>
      </c>
      <c r="E502" s="20"/>
      <c r="F502" s="34">
        <v>1000</v>
      </c>
      <c r="G502" s="35">
        <f t="shared" si="14"/>
        <v>1.7815689565172466</v>
      </c>
      <c r="H502" s="36">
        <v>561.303</v>
      </c>
      <c r="I502" s="37">
        <f t="shared" si="15"/>
        <v>6460897</v>
      </c>
      <c r="J502" s="20" t="s">
        <v>258</v>
      </c>
      <c r="K502" s="20" t="s">
        <v>256</v>
      </c>
      <c r="L502" s="20" t="s">
        <v>42</v>
      </c>
      <c r="M502" s="20" t="s">
        <v>27</v>
      </c>
      <c r="N502" s="22" t="s">
        <v>28</v>
      </c>
    </row>
    <row r="503" spans="1:14">
      <c r="A503" s="32">
        <v>43362</v>
      </c>
      <c r="B503" s="39" t="s">
        <v>466</v>
      </c>
      <c r="C503" s="22" t="s">
        <v>22</v>
      </c>
      <c r="D503" s="33" t="s">
        <v>23</v>
      </c>
      <c r="E503" s="20"/>
      <c r="F503" s="40">
        <v>15000</v>
      </c>
      <c r="G503" s="35">
        <f t="shared" si="14"/>
        <v>26.723534347758697</v>
      </c>
      <c r="H503" s="36">
        <v>561.303</v>
      </c>
      <c r="I503" s="37">
        <f t="shared" si="15"/>
        <v>6445897</v>
      </c>
      <c r="J503" s="22" t="s">
        <v>83</v>
      </c>
      <c r="K503" s="39" t="s">
        <v>36</v>
      </c>
      <c r="L503" s="20" t="s">
        <v>26</v>
      </c>
      <c r="M503" s="20" t="s">
        <v>27</v>
      </c>
      <c r="N503" s="22" t="s">
        <v>37</v>
      </c>
    </row>
    <row r="504" spans="1:14">
      <c r="A504" s="32">
        <v>43362</v>
      </c>
      <c r="B504" s="39" t="s">
        <v>467</v>
      </c>
      <c r="C504" s="22" t="s">
        <v>22</v>
      </c>
      <c r="D504" s="33" t="s">
        <v>23</v>
      </c>
      <c r="E504" s="20"/>
      <c r="F504" s="40">
        <v>1000</v>
      </c>
      <c r="G504" s="35">
        <f t="shared" si="14"/>
        <v>1.7815689565172466</v>
      </c>
      <c r="H504" s="36">
        <v>561.303</v>
      </c>
      <c r="I504" s="37">
        <f t="shared" si="15"/>
        <v>6444897</v>
      </c>
      <c r="J504" s="22" t="s">
        <v>83</v>
      </c>
      <c r="K504" s="39" t="s">
        <v>25</v>
      </c>
      <c r="L504" s="20" t="s">
        <v>26</v>
      </c>
      <c r="M504" s="20" t="s">
        <v>27</v>
      </c>
      <c r="N504" s="22" t="s">
        <v>28</v>
      </c>
    </row>
    <row r="505" spans="1:14">
      <c r="A505" s="32">
        <v>43362</v>
      </c>
      <c r="B505" s="39" t="s">
        <v>468</v>
      </c>
      <c r="C505" s="22" t="s">
        <v>22</v>
      </c>
      <c r="D505" s="33" t="s">
        <v>23</v>
      </c>
      <c r="E505" s="20"/>
      <c r="F505" s="40">
        <v>500</v>
      </c>
      <c r="G505" s="35">
        <f t="shared" si="14"/>
        <v>0.89078447825862328</v>
      </c>
      <c r="H505" s="36">
        <v>561.303</v>
      </c>
      <c r="I505" s="37">
        <f t="shared" si="15"/>
        <v>6444397</v>
      </c>
      <c r="J505" s="22" t="s">
        <v>83</v>
      </c>
      <c r="K505" s="39" t="s">
        <v>25</v>
      </c>
      <c r="L505" s="20" t="s">
        <v>26</v>
      </c>
      <c r="M505" s="20" t="s">
        <v>27</v>
      </c>
      <c r="N505" s="22" t="s">
        <v>28</v>
      </c>
    </row>
    <row r="506" spans="1:14">
      <c r="A506" s="32">
        <v>43362</v>
      </c>
      <c r="B506" s="22" t="s">
        <v>469</v>
      </c>
      <c r="C506" s="22" t="s">
        <v>22</v>
      </c>
      <c r="D506" s="33" t="s">
        <v>23</v>
      </c>
      <c r="E506" s="34"/>
      <c r="F506" s="34">
        <v>1000</v>
      </c>
      <c r="G506" s="35">
        <f t="shared" si="14"/>
        <v>1.7815689565172466</v>
      </c>
      <c r="H506" s="36">
        <v>561.303</v>
      </c>
      <c r="I506" s="37">
        <f t="shared" si="15"/>
        <v>6443397</v>
      </c>
      <c r="J506" s="22" t="s">
        <v>86</v>
      </c>
      <c r="K506" s="22" t="s">
        <v>25</v>
      </c>
      <c r="L506" s="20" t="s">
        <v>26</v>
      </c>
      <c r="M506" s="20" t="s">
        <v>27</v>
      </c>
      <c r="N506" s="22" t="s">
        <v>28</v>
      </c>
    </row>
    <row r="507" spans="1:14">
      <c r="A507" s="32">
        <v>43362</v>
      </c>
      <c r="B507" s="22" t="s">
        <v>470</v>
      </c>
      <c r="C507" s="22" t="s">
        <v>22</v>
      </c>
      <c r="D507" s="33" t="s">
        <v>23</v>
      </c>
      <c r="E507" s="34"/>
      <c r="F507" s="34">
        <v>5000</v>
      </c>
      <c r="G507" s="35">
        <f t="shared" si="14"/>
        <v>8.907844782586233</v>
      </c>
      <c r="H507" s="36">
        <v>561.303</v>
      </c>
      <c r="I507" s="37">
        <f t="shared" si="15"/>
        <v>6438397</v>
      </c>
      <c r="J507" s="22" t="s">
        <v>86</v>
      </c>
      <c r="K507" s="22" t="s">
        <v>25</v>
      </c>
      <c r="L507" s="20" t="s">
        <v>26</v>
      </c>
      <c r="M507" s="20" t="s">
        <v>27</v>
      </c>
      <c r="N507" s="22" t="s">
        <v>28</v>
      </c>
    </row>
    <row r="508" spans="1:14">
      <c r="A508" s="32">
        <v>43362</v>
      </c>
      <c r="B508" s="22" t="s">
        <v>471</v>
      </c>
      <c r="C508" s="22" t="s">
        <v>22</v>
      </c>
      <c r="D508" s="33" t="s">
        <v>23</v>
      </c>
      <c r="E508" s="34"/>
      <c r="F508" s="34">
        <v>1000</v>
      </c>
      <c r="G508" s="35">
        <f t="shared" si="14"/>
        <v>1.7815689565172466</v>
      </c>
      <c r="H508" s="36">
        <v>561.303</v>
      </c>
      <c r="I508" s="37">
        <f t="shared" si="15"/>
        <v>6437397</v>
      </c>
      <c r="J508" s="22" t="s">
        <v>86</v>
      </c>
      <c r="K508" s="22" t="s">
        <v>25</v>
      </c>
      <c r="L508" s="20" t="s">
        <v>26</v>
      </c>
      <c r="M508" s="20" t="s">
        <v>27</v>
      </c>
      <c r="N508" s="22" t="s">
        <v>28</v>
      </c>
    </row>
    <row r="509" spans="1:14">
      <c r="A509" s="32">
        <v>43362</v>
      </c>
      <c r="B509" s="22" t="s">
        <v>472</v>
      </c>
      <c r="C509" s="22" t="s">
        <v>22</v>
      </c>
      <c r="D509" s="33" t="s">
        <v>23</v>
      </c>
      <c r="E509" s="34"/>
      <c r="F509" s="34">
        <v>700</v>
      </c>
      <c r="G509" s="35">
        <f t="shared" si="14"/>
        <v>1.2470982695620725</v>
      </c>
      <c r="H509" s="36">
        <v>561.303</v>
      </c>
      <c r="I509" s="37">
        <f t="shared" si="15"/>
        <v>6436697</v>
      </c>
      <c r="J509" s="22" t="s">
        <v>86</v>
      </c>
      <c r="K509" s="22" t="s">
        <v>25</v>
      </c>
      <c r="L509" s="20" t="s">
        <v>26</v>
      </c>
      <c r="M509" s="20" t="s">
        <v>27</v>
      </c>
      <c r="N509" s="22" t="s">
        <v>28</v>
      </c>
    </row>
    <row r="510" spans="1:14">
      <c r="A510" s="32">
        <v>43362</v>
      </c>
      <c r="B510" s="22" t="s">
        <v>473</v>
      </c>
      <c r="C510" s="22" t="s">
        <v>22</v>
      </c>
      <c r="D510" s="33" t="s">
        <v>23</v>
      </c>
      <c r="E510" s="34"/>
      <c r="F510" s="34">
        <v>700</v>
      </c>
      <c r="G510" s="35">
        <f t="shared" si="14"/>
        <v>1.2470982695620725</v>
      </c>
      <c r="H510" s="36">
        <v>561.303</v>
      </c>
      <c r="I510" s="37">
        <f t="shared" si="15"/>
        <v>6435997</v>
      </c>
      <c r="J510" s="22" t="s">
        <v>86</v>
      </c>
      <c r="K510" s="22" t="s">
        <v>25</v>
      </c>
      <c r="L510" s="20" t="s">
        <v>26</v>
      </c>
      <c r="M510" s="20" t="s">
        <v>27</v>
      </c>
      <c r="N510" s="22" t="s">
        <v>28</v>
      </c>
    </row>
    <row r="511" spans="1:14">
      <c r="A511" s="32">
        <v>43362</v>
      </c>
      <c r="B511" s="39" t="s">
        <v>82</v>
      </c>
      <c r="C511" s="22" t="s">
        <v>22</v>
      </c>
      <c r="D511" s="33" t="s">
        <v>23</v>
      </c>
      <c r="E511" s="20"/>
      <c r="F511" s="34">
        <v>1000</v>
      </c>
      <c r="G511" s="35">
        <f t="shared" si="14"/>
        <v>1.7815689565172466</v>
      </c>
      <c r="H511" s="36">
        <v>561.303</v>
      </c>
      <c r="I511" s="37">
        <f t="shared" si="15"/>
        <v>6434997</v>
      </c>
      <c r="J511" s="22" t="s">
        <v>88</v>
      </c>
      <c r="K511" s="39" t="s">
        <v>25</v>
      </c>
      <c r="L511" s="20" t="s">
        <v>26</v>
      </c>
      <c r="M511" s="20" t="s">
        <v>27</v>
      </c>
      <c r="N511" s="22" t="s">
        <v>28</v>
      </c>
    </row>
    <row r="512" spans="1:14">
      <c r="A512" s="32">
        <v>43362</v>
      </c>
      <c r="B512" s="39" t="s">
        <v>84</v>
      </c>
      <c r="C512" s="22" t="s">
        <v>22</v>
      </c>
      <c r="D512" s="33" t="s">
        <v>23</v>
      </c>
      <c r="E512" s="20"/>
      <c r="F512" s="34">
        <v>1000</v>
      </c>
      <c r="G512" s="35">
        <f t="shared" si="14"/>
        <v>1.7815689565172466</v>
      </c>
      <c r="H512" s="36">
        <v>561.303</v>
      </c>
      <c r="I512" s="37">
        <f t="shared" si="15"/>
        <v>6433997</v>
      </c>
      <c r="J512" s="22" t="s">
        <v>88</v>
      </c>
      <c r="K512" s="39" t="s">
        <v>25</v>
      </c>
      <c r="L512" s="20" t="s">
        <v>26</v>
      </c>
      <c r="M512" s="20" t="s">
        <v>27</v>
      </c>
      <c r="N512" s="22" t="s">
        <v>28</v>
      </c>
    </row>
    <row r="513" spans="1:14">
      <c r="A513" s="32">
        <v>43362</v>
      </c>
      <c r="B513" s="39" t="s">
        <v>474</v>
      </c>
      <c r="C513" s="22" t="s">
        <v>22</v>
      </c>
      <c r="D513" s="20" t="s">
        <v>40</v>
      </c>
      <c r="E513" s="39"/>
      <c r="F513" s="40">
        <v>300</v>
      </c>
      <c r="G513" s="35">
        <f t="shared" si="14"/>
        <v>0.53447068695517397</v>
      </c>
      <c r="H513" s="36">
        <v>561.303</v>
      </c>
      <c r="I513" s="37">
        <f t="shared" si="15"/>
        <v>6433697</v>
      </c>
      <c r="J513" s="39" t="s">
        <v>45</v>
      </c>
      <c r="K513" s="39" t="s">
        <v>69</v>
      </c>
      <c r="L513" s="20" t="s">
        <v>42</v>
      </c>
      <c r="M513" s="20" t="s">
        <v>27</v>
      </c>
      <c r="N513" s="22" t="s">
        <v>28</v>
      </c>
    </row>
    <row r="514" spans="1:14">
      <c r="A514" s="32">
        <v>43362</v>
      </c>
      <c r="B514" s="39" t="s">
        <v>475</v>
      </c>
      <c r="C514" s="33" t="s">
        <v>143</v>
      </c>
      <c r="D514" s="20" t="s">
        <v>40</v>
      </c>
      <c r="E514" s="39"/>
      <c r="F514" s="40">
        <v>15000</v>
      </c>
      <c r="G514" s="35">
        <f t="shared" si="14"/>
        <v>26.723534347758697</v>
      </c>
      <c r="H514" s="36">
        <v>561.303</v>
      </c>
      <c r="I514" s="37">
        <f t="shared" si="15"/>
        <v>6418697</v>
      </c>
      <c r="J514" s="39" t="s">
        <v>45</v>
      </c>
      <c r="K514" s="39" t="s">
        <v>441</v>
      </c>
      <c r="L514" s="20" t="s">
        <v>42</v>
      </c>
      <c r="M514" s="20" t="s">
        <v>27</v>
      </c>
      <c r="N514" s="39" t="s">
        <v>157</v>
      </c>
    </row>
    <row r="515" spans="1:14">
      <c r="A515" s="32">
        <v>43362</v>
      </c>
      <c r="B515" s="39" t="s">
        <v>476</v>
      </c>
      <c r="C515" s="22" t="s">
        <v>22</v>
      </c>
      <c r="D515" s="20" t="s">
        <v>40</v>
      </c>
      <c r="E515" s="39"/>
      <c r="F515" s="40">
        <v>1500</v>
      </c>
      <c r="G515" s="35">
        <f t="shared" si="14"/>
        <v>2.6723534347758697</v>
      </c>
      <c r="H515" s="36">
        <v>561.303</v>
      </c>
      <c r="I515" s="37">
        <f t="shared" si="15"/>
        <v>6417197</v>
      </c>
      <c r="J515" s="39" t="s">
        <v>45</v>
      </c>
      <c r="K515" s="39" t="s">
        <v>69</v>
      </c>
      <c r="L515" s="20" t="s">
        <v>42</v>
      </c>
      <c r="M515" s="20" t="s">
        <v>27</v>
      </c>
      <c r="N515" s="22" t="s">
        <v>28</v>
      </c>
    </row>
    <row r="516" spans="1:14">
      <c r="A516" s="32">
        <v>43362</v>
      </c>
      <c r="B516" s="39" t="s">
        <v>477</v>
      </c>
      <c r="C516" s="33" t="s">
        <v>143</v>
      </c>
      <c r="D516" s="20" t="s">
        <v>40</v>
      </c>
      <c r="E516" s="39"/>
      <c r="F516" s="40">
        <v>50000</v>
      </c>
      <c r="G516" s="35">
        <f t="shared" si="14"/>
        <v>89.078447825862327</v>
      </c>
      <c r="H516" s="36">
        <v>561.303</v>
      </c>
      <c r="I516" s="37">
        <f t="shared" si="15"/>
        <v>6367197</v>
      </c>
      <c r="J516" s="39" t="s">
        <v>45</v>
      </c>
      <c r="K516" s="39" t="s">
        <v>69</v>
      </c>
      <c r="L516" s="20" t="s">
        <v>42</v>
      </c>
      <c r="M516" s="20" t="s">
        <v>27</v>
      </c>
      <c r="N516" s="22" t="s">
        <v>28</v>
      </c>
    </row>
    <row r="517" spans="1:14">
      <c r="A517" s="32">
        <v>43363</v>
      </c>
      <c r="B517" s="22" t="s">
        <v>478</v>
      </c>
      <c r="C517" s="22" t="s">
        <v>22</v>
      </c>
      <c r="D517" s="33" t="s">
        <v>23</v>
      </c>
      <c r="E517" s="34"/>
      <c r="F517" s="34">
        <v>1000</v>
      </c>
      <c r="G517" s="35">
        <f t="shared" si="14"/>
        <v>1.7815689565172466</v>
      </c>
      <c r="H517" s="36">
        <v>561.303</v>
      </c>
      <c r="I517" s="37">
        <f t="shared" si="15"/>
        <v>6366197</v>
      </c>
      <c r="J517" s="22" t="s">
        <v>24</v>
      </c>
      <c r="K517" s="20" t="s">
        <v>25</v>
      </c>
      <c r="L517" s="20" t="s">
        <v>26</v>
      </c>
      <c r="M517" s="20" t="s">
        <v>27</v>
      </c>
      <c r="N517" s="20" t="s">
        <v>28</v>
      </c>
    </row>
    <row r="518" spans="1:14">
      <c r="A518" s="32">
        <v>43363</v>
      </c>
      <c r="B518" s="22" t="s">
        <v>479</v>
      </c>
      <c r="C518" s="33" t="s">
        <v>99</v>
      </c>
      <c r="D518" s="33" t="s">
        <v>72</v>
      </c>
      <c r="E518" s="34"/>
      <c r="F518" s="34">
        <v>1000</v>
      </c>
      <c r="G518" s="35">
        <f t="shared" si="14"/>
        <v>1.7815689565172466</v>
      </c>
      <c r="H518" s="36">
        <v>561.303</v>
      </c>
      <c r="I518" s="37">
        <f t="shared" si="15"/>
        <v>6365197</v>
      </c>
      <c r="J518" s="22" t="s">
        <v>24</v>
      </c>
      <c r="K518" s="20">
        <v>4550</v>
      </c>
      <c r="L518" s="20" t="s">
        <v>26</v>
      </c>
      <c r="M518" s="20" t="s">
        <v>27</v>
      </c>
      <c r="N518" s="20" t="s">
        <v>37</v>
      </c>
    </row>
    <row r="519" spans="1:14">
      <c r="A519" s="32">
        <v>43363</v>
      </c>
      <c r="B519" s="22" t="s">
        <v>480</v>
      </c>
      <c r="C519" s="22" t="s">
        <v>22</v>
      </c>
      <c r="D519" s="33" t="s">
        <v>23</v>
      </c>
      <c r="E519" s="34"/>
      <c r="F519" s="34">
        <v>1000</v>
      </c>
      <c r="G519" s="35">
        <f t="shared" si="14"/>
        <v>1.7815689565172466</v>
      </c>
      <c r="H519" s="36">
        <v>561.303</v>
      </c>
      <c r="I519" s="37">
        <f t="shared" si="15"/>
        <v>6364197</v>
      </c>
      <c r="J519" s="22" t="s">
        <v>24</v>
      </c>
      <c r="K519" s="20" t="s">
        <v>25</v>
      </c>
      <c r="L519" s="20" t="s">
        <v>26</v>
      </c>
      <c r="M519" s="20" t="s">
        <v>27</v>
      </c>
      <c r="N519" s="20" t="s">
        <v>28</v>
      </c>
    </row>
    <row r="520" spans="1:14">
      <c r="A520" s="32">
        <v>43363</v>
      </c>
      <c r="B520" s="20" t="s">
        <v>481</v>
      </c>
      <c r="C520" s="22" t="s">
        <v>22</v>
      </c>
      <c r="D520" s="33" t="s">
        <v>116</v>
      </c>
      <c r="E520" s="34"/>
      <c r="F520" s="34">
        <v>1000</v>
      </c>
      <c r="G520" s="35">
        <f t="shared" si="14"/>
        <v>1.7815689565172466</v>
      </c>
      <c r="H520" s="36">
        <v>561.303</v>
      </c>
      <c r="I520" s="37">
        <f t="shared" si="15"/>
        <v>6363197</v>
      </c>
      <c r="J520" s="20" t="s">
        <v>126</v>
      </c>
      <c r="K520" s="20" t="s">
        <v>25</v>
      </c>
      <c r="L520" s="20" t="s">
        <v>26</v>
      </c>
      <c r="M520" s="20" t="s">
        <v>27</v>
      </c>
      <c r="N520" s="22" t="s">
        <v>28</v>
      </c>
    </row>
    <row r="521" spans="1:14">
      <c r="A521" s="32">
        <v>43363</v>
      </c>
      <c r="B521" s="20" t="s">
        <v>482</v>
      </c>
      <c r="C521" s="22" t="s">
        <v>22</v>
      </c>
      <c r="D521" s="33" t="s">
        <v>116</v>
      </c>
      <c r="E521" s="34"/>
      <c r="F521" s="34">
        <v>1000</v>
      </c>
      <c r="G521" s="35">
        <f t="shared" si="14"/>
        <v>1.7815689565172466</v>
      </c>
      <c r="H521" s="36">
        <v>561.303</v>
      </c>
      <c r="I521" s="37">
        <f t="shared" si="15"/>
        <v>6362197</v>
      </c>
      <c r="J521" s="20" t="s">
        <v>126</v>
      </c>
      <c r="K521" s="20" t="s">
        <v>25</v>
      </c>
      <c r="L521" s="20" t="s">
        <v>26</v>
      </c>
      <c r="M521" s="20" t="s">
        <v>27</v>
      </c>
      <c r="N521" s="22" t="s">
        <v>28</v>
      </c>
    </row>
    <row r="522" spans="1:14">
      <c r="A522" s="32">
        <v>43363</v>
      </c>
      <c r="B522" s="20" t="s">
        <v>483</v>
      </c>
      <c r="C522" s="22" t="s">
        <v>22</v>
      </c>
      <c r="D522" s="33" t="s">
        <v>116</v>
      </c>
      <c r="E522" s="34"/>
      <c r="F522" s="34">
        <v>1000</v>
      </c>
      <c r="G522" s="35">
        <f t="shared" si="14"/>
        <v>1.7815689565172466</v>
      </c>
      <c r="H522" s="36">
        <v>561.303</v>
      </c>
      <c r="I522" s="37">
        <f t="shared" si="15"/>
        <v>6361197</v>
      </c>
      <c r="J522" s="20" t="s">
        <v>126</v>
      </c>
      <c r="K522" s="20" t="s">
        <v>25</v>
      </c>
      <c r="L522" s="20" t="s">
        <v>26</v>
      </c>
      <c r="M522" s="20" t="s">
        <v>27</v>
      </c>
      <c r="N522" s="22" t="s">
        <v>28</v>
      </c>
    </row>
    <row r="523" spans="1:14">
      <c r="A523" s="32">
        <v>43363</v>
      </c>
      <c r="B523" s="20" t="s">
        <v>316</v>
      </c>
      <c r="C523" s="22" t="s">
        <v>22</v>
      </c>
      <c r="D523" s="33" t="s">
        <v>116</v>
      </c>
      <c r="E523" s="34"/>
      <c r="F523" s="34">
        <v>1000</v>
      </c>
      <c r="G523" s="35">
        <f t="shared" si="14"/>
        <v>1.7815689565172466</v>
      </c>
      <c r="H523" s="36">
        <v>561.303</v>
      </c>
      <c r="I523" s="37">
        <f t="shared" si="15"/>
        <v>6360197</v>
      </c>
      <c r="J523" s="20" t="s">
        <v>126</v>
      </c>
      <c r="K523" s="20" t="s">
        <v>25</v>
      </c>
      <c r="L523" s="20" t="s">
        <v>26</v>
      </c>
      <c r="M523" s="20" t="s">
        <v>27</v>
      </c>
      <c r="N523" s="22" t="s">
        <v>28</v>
      </c>
    </row>
    <row r="524" spans="1:14">
      <c r="A524" s="32">
        <v>43363</v>
      </c>
      <c r="B524" s="20" t="s">
        <v>484</v>
      </c>
      <c r="C524" s="22" t="s">
        <v>22</v>
      </c>
      <c r="D524" s="20" t="s">
        <v>40</v>
      </c>
      <c r="E524" s="38"/>
      <c r="F524" s="34">
        <v>2500</v>
      </c>
      <c r="G524" s="35">
        <f t="shared" si="14"/>
        <v>4.4539223912931165</v>
      </c>
      <c r="H524" s="36">
        <v>561.303</v>
      </c>
      <c r="I524" s="37">
        <f t="shared" si="15"/>
        <v>6357697</v>
      </c>
      <c r="J524" s="20" t="s">
        <v>41</v>
      </c>
      <c r="K524" s="33" t="s">
        <v>25</v>
      </c>
      <c r="L524" s="20" t="s">
        <v>42</v>
      </c>
      <c r="M524" s="20" t="s">
        <v>27</v>
      </c>
      <c r="N524" s="22" t="s">
        <v>28</v>
      </c>
    </row>
    <row r="525" spans="1:14">
      <c r="A525" s="32">
        <v>43363</v>
      </c>
      <c r="B525" s="20" t="s">
        <v>485</v>
      </c>
      <c r="C525" s="22" t="s">
        <v>22</v>
      </c>
      <c r="D525" s="20" t="s">
        <v>40</v>
      </c>
      <c r="E525" s="38"/>
      <c r="F525" s="34">
        <v>2000</v>
      </c>
      <c r="G525" s="35">
        <f t="shared" ref="G525:G588" si="16">+F525/H525</f>
        <v>3.5631379130344931</v>
      </c>
      <c r="H525" s="36">
        <v>561.303</v>
      </c>
      <c r="I525" s="37">
        <f t="shared" ref="I525:I588" si="17">I524+E525-F525</f>
        <v>6355697</v>
      </c>
      <c r="J525" s="20" t="s">
        <v>41</v>
      </c>
      <c r="K525" s="33" t="s">
        <v>25</v>
      </c>
      <c r="L525" s="20" t="s">
        <v>42</v>
      </c>
      <c r="M525" s="20" t="s">
        <v>27</v>
      </c>
      <c r="N525" s="22" t="s">
        <v>28</v>
      </c>
    </row>
    <row r="526" spans="1:14">
      <c r="A526" s="32">
        <v>43363</v>
      </c>
      <c r="B526" s="20" t="s">
        <v>486</v>
      </c>
      <c r="C526" s="22" t="s">
        <v>22</v>
      </c>
      <c r="D526" s="20" t="s">
        <v>40</v>
      </c>
      <c r="E526" s="38"/>
      <c r="F526" s="34">
        <v>2000</v>
      </c>
      <c r="G526" s="35">
        <f t="shared" si="16"/>
        <v>3.5631379130344931</v>
      </c>
      <c r="H526" s="36">
        <v>561.303</v>
      </c>
      <c r="I526" s="37">
        <f t="shared" si="17"/>
        <v>6353697</v>
      </c>
      <c r="J526" s="20" t="s">
        <v>41</v>
      </c>
      <c r="K526" s="33" t="s">
        <v>25</v>
      </c>
      <c r="L526" s="20" t="s">
        <v>42</v>
      </c>
      <c r="M526" s="20" t="s">
        <v>27</v>
      </c>
      <c r="N526" s="22" t="s">
        <v>28</v>
      </c>
    </row>
    <row r="527" spans="1:14">
      <c r="A527" s="32">
        <v>43363</v>
      </c>
      <c r="B527" s="20" t="s">
        <v>384</v>
      </c>
      <c r="C527" s="33" t="s">
        <v>50</v>
      </c>
      <c r="D527" s="20" t="s">
        <v>40</v>
      </c>
      <c r="E527" s="38"/>
      <c r="F527" s="34">
        <v>4000</v>
      </c>
      <c r="G527" s="35">
        <f t="shared" si="16"/>
        <v>7.1262758260689862</v>
      </c>
      <c r="H527" s="36">
        <v>561.303</v>
      </c>
      <c r="I527" s="37">
        <f t="shared" si="17"/>
        <v>6349697</v>
      </c>
      <c r="J527" s="20" t="s">
        <v>41</v>
      </c>
      <c r="K527" s="33" t="s">
        <v>25</v>
      </c>
      <c r="L527" s="20" t="s">
        <v>42</v>
      </c>
      <c r="M527" s="20" t="s">
        <v>27</v>
      </c>
      <c r="N527" s="22" t="s">
        <v>28</v>
      </c>
    </row>
    <row r="528" spans="1:14">
      <c r="A528" s="32">
        <v>43363</v>
      </c>
      <c r="B528" s="20" t="s">
        <v>487</v>
      </c>
      <c r="C528" s="22" t="s">
        <v>22</v>
      </c>
      <c r="D528" s="20" t="s">
        <v>40</v>
      </c>
      <c r="E528" s="38"/>
      <c r="F528" s="34">
        <v>3000</v>
      </c>
      <c r="G528" s="35">
        <f t="shared" si="16"/>
        <v>5.3447068695517395</v>
      </c>
      <c r="H528" s="36">
        <v>561.303</v>
      </c>
      <c r="I528" s="37">
        <f t="shared" si="17"/>
        <v>6346697</v>
      </c>
      <c r="J528" s="20" t="s">
        <v>41</v>
      </c>
      <c r="K528" s="33" t="s">
        <v>25</v>
      </c>
      <c r="L528" s="20" t="s">
        <v>42</v>
      </c>
      <c r="M528" s="20" t="s">
        <v>27</v>
      </c>
      <c r="N528" s="22" t="s">
        <v>28</v>
      </c>
    </row>
    <row r="529" spans="1:14">
      <c r="A529" s="32">
        <v>43363</v>
      </c>
      <c r="B529" s="20" t="s">
        <v>488</v>
      </c>
      <c r="C529" s="22" t="s">
        <v>22</v>
      </c>
      <c r="D529" s="20" t="s">
        <v>40</v>
      </c>
      <c r="E529" s="38"/>
      <c r="F529" s="34">
        <v>2000</v>
      </c>
      <c r="G529" s="35">
        <f t="shared" si="16"/>
        <v>3.5631379130344931</v>
      </c>
      <c r="H529" s="36">
        <v>561.303</v>
      </c>
      <c r="I529" s="37">
        <f t="shared" si="17"/>
        <v>6344697</v>
      </c>
      <c r="J529" s="20" t="s">
        <v>41</v>
      </c>
      <c r="K529" s="33" t="s">
        <v>25</v>
      </c>
      <c r="L529" s="20" t="s">
        <v>42</v>
      </c>
      <c r="M529" s="20" t="s">
        <v>27</v>
      </c>
      <c r="N529" s="22" t="s">
        <v>28</v>
      </c>
    </row>
    <row r="530" spans="1:14">
      <c r="A530" s="32">
        <v>43363</v>
      </c>
      <c r="B530" s="20" t="s">
        <v>489</v>
      </c>
      <c r="C530" s="22" t="s">
        <v>22</v>
      </c>
      <c r="D530" s="20" t="s">
        <v>40</v>
      </c>
      <c r="E530" s="38"/>
      <c r="F530" s="34">
        <v>2500</v>
      </c>
      <c r="G530" s="35">
        <f t="shared" si="16"/>
        <v>4.4539223912931165</v>
      </c>
      <c r="H530" s="36">
        <v>561.303</v>
      </c>
      <c r="I530" s="37">
        <f t="shared" si="17"/>
        <v>6342197</v>
      </c>
      <c r="J530" s="20" t="s">
        <v>41</v>
      </c>
      <c r="K530" s="33" t="s">
        <v>25</v>
      </c>
      <c r="L530" s="20" t="s">
        <v>42</v>
      </c>
      <c r="M530" s="20" t="s">
        <v>27</v>
      </c>
      <c r="N530" s="22" t="s">
        <v>28</v>
      </c>
    </row>
    <row r="531" spans="1:14">
      <c r="A531" s="32">
        <v>43363</v>
      </c>
      <c r="B531" s="20" t="s">
        <v>490</v>
      </c>
      <c r="C531" s="33" t="s">
        <v>123</v>
      </c>
      <c r="D531" s="45" t="s">
        <v>72</v>
      </c>
      <c r="E531" s="38"/>
      <c r="F531" s="34">
        <v>2000</v>
      </c>
      <c r="G531" s="35">
        <f t="shared" si="16"/>
        <v>3.5631379130344931</v>
      </c>
      <c r="H531" s="36">
        <v>561.303</v>
      </c>
      <c r="I531" s="37">
        <f t="shared" si="17"/>
        <v>6340197</v>
      </c>
      <c r="J531" s="20" t="s">
        <v>41</v>
      </c>
      <c r="K531" s="33" t="s">
        <v>25</v>
      </c>
      <c r="L531" s="20" t="s">
        <v>26</v>
      </c>
      <c r="M531" s="20" t="s">
        <v>27</v>
      </c>
      <c r="N531" s="22" t="s">
        <v>28</v>
      </c>
    </row>
    <row r="532" spans="1:14">
      <c r="A532" s="32">
        <v>43363</v>
      </c>
      <c r="B532" s="20" t="s">
        <v>491</v>
      </c>
      <c r="C532" s="22" t="s">
        <v>22</v>
      </c>
      <c r="D532" s="20" t="s">
        <v>40</v>
      </c>
      <c r="E532" s="38"/>
      <c r="F532" s="34">
        <v>2500</v>
      </c>
      <c r="G532" s="35">
        <f t="shared" si="16"/>
        <v>4.4539223912931165</v>
      </c>
      <c r="H532" s="36">
        <v>561.303</v>
      </c>
      <c r="I532" s="37">
        <f t="shared" si="17"/>
        <v>6337697</v>
      </c>
      <c r="J532" s="20" t="s">
        <v>41</v>
      </c>
      <c r="K532" s="33" t="s">
        <v>25</v>
      </c>
      <c r="L532" s="20" t="s">
        <v>42</v>
      </c>
      <c r="M532" s="20" t="s">
        <v>27</v>
      </c>
      <c r="N532" s="22" t="s">
        <v>28</v>
      </c>
    </row>
    <row r="533" spans="1:14">
      <c r="A533" s="32">
        <v>43363</v>
      </c>
      <c r="B533" s="20" t="s">
        <v>492</v>
      </c>
      <c r="C533" s="22" t="s">
        <v>22</v>
      </c>
      <c r="D533" s="20" t="s">
        <v>40</v>
      </c>
      <c r="E533" s="38"/>
      <c r="F533" s="34">
        <v>2000</v>
      </c>
      <c r="G533" s="35">
        <f t="shared" si="16"/>
        <v>3.5631379130344931</v>
      </c>
      <c r="H533" s="36">
        <v>561.303</v>
      </c>
      <c r="I533" s="37">
        <f t="shared" si="17"/>
        <v>6335697</v>
      </c>
      <c r="J533" s="20" t="s">
        <v>41</v>
      </c>
      <c r="K533" s="33" t="s">
        <v>25</v>
      </c>
      <c r="L533" s="20" t="s">
        <v>42</v>
      </c>
      <c r="M533" s="20" t="s">
        <v>27</v>
      </c>
      <c r="N533" s="22" t="s">
        <v>28</v>
      </c>
    </row>
    <row r="534" spans="1:14">
      <c r="A534" s="32">
        <v>43363</v>
      </c>
      <c r="B534" s="20" t="s">
        <v>493</v>
      </c>
      <c r="C534" s="22" t="s">
        <v>22</v>
      </c>
      <c r="D534" s="20" t="s">
        <v>40</v>
      </c>
      <c r="E534" s="38"/>
      <c r="F534" s="34">
        <v>3000</v>
      </c>
      <c r="G534" s="35">
        <f t="shared" si="16"/>
        <v>5.3447068695517395</v>
      </c>
      <c r="H534" s="36">
        <v>561.303</v>
      </c>
      <c r="I534" s="37">
        <f t="shared" si="17"/>
        <v>6332697</v>
      </c>
      <c r="J534" s="20" t="s">
        <v>41</v>
      </c>
      <c r="K534" s="33" t="s">
        <v>25</v>
      </c>
      <c r="L534" s="20" t="s">
        <v>42</v>
      </c>
      <c r="M534" s="20" t="s">
        <v>27</v>
      </c>
      <c r="N534" s="22" t="s">
        <v>28</v>
      </c>
    </row>
    <row r="535" spans="1:14">
      <c r="A535" s="32">
        <v>43363</v>
      </c>
      <c r="B535" s="20" t="s">
        <v>82</v>
      </c>
      <c r="C535" s="22" t="s">
        <v>22</v>
      </c>
      <c r="D535" s="20" t="s">
        <v>40</v>
      </c>
      <c r="E535" s="20"/>
      <c r="F535" s="34">
        <v>1000</v>
      </c>
      <c r="G535" s="35">
        <f t="shared" si="16"/>
        <v>1.7815689565172466</v>
      </c>
      <c r="H535" s="36">
        <v>561.303</v>
      </c>
      <c r="I535" s="37">
        <f t="shared" si="17"/>
        <v>6331697</v>
      </c>
      <c r="J535" s="20" t="s">
        <v>258</v>
      </c>
      <c r="K535" s="20" t="s">
        <v>256</v>
      </c>
      <c r="L535" s="20" t="s">
        <v>42</v>
      </c>
      <c r="M535" s="20" t="s">
        <v>27</v>
      </c>
      <c r="N535" s="22" t="s">
        <v>28</v>
      </c>
    </row>
    <row r="536" spans="1:14">
      <c r="A536" s="32">
        <v>43363</v>
      </c>
      <c r="B536" s="20" t="s">
        <v>494</v>
      </c>
      <c r="C536" s="22" t="s">
        <v>22</v>
      </c>
      <c r="D536" s="20" t="s">
        <v>40</v>
      </c>
      <c r="E536" s="20"/>
      <c r="F536" s="34">
        <v>1000</v>
      </c>
      <c r="G536" s="35">
        <f t="shared" si="16"/>
        <v>1.7815689565172466</v>
      </c>
      <c r="H536" s="36">
        <v>561.303</v>
      </c>
      <c r="I536" s="37">
        <f t="shared" si="17"/>
        <v>6330697</v>
      </c>
      <c r="J536" s="20" t="s">
        <v>258</v>
      </c>
      <c r="K536" s="20" t="s">
        <v>256</v>
      </c>
      <c r="L536" s="20" t="s">
        <v>42</v>
      </c>
      <c r="M536" s="20" t="s">
        <v>27</v>
      </c>
      <c r="N536" s="22" t="s">
        <v>28</v>
      </c>
    </row>
    <row r="537" spans="1:14">
      <c r="A537" s="32">
        <v>43363</v>
      </c>
      <c r="B537" s="20" t="s">
        <v>495</v>
      </c>
      <c r="C537" s="22" t="s">
        <v>22</v>
      </c>
      <c r="D537" s="20" t="s">
        <v>40</v>
      </c>
      <c r="E537" s="20"/>
      <c r="F537" s="34">
        <v>1000</v>
      </c>
      <c r="G537" s="35">
        <f t="shared" si="16"/>
        <v>1.7815689565172466</v>
      </c>
      <c r="H537" s="36">
        <v>561.303</v>
      </c>
      <c r="I537" s="37">
        <f t="shared" si="17"/>
        <v>6329697</v>
      </c>
      <c r="J537" s="20" t="s">
        <v>258</v>
      </c>
      <c r="K537" s="20" t="s">
        <v>256</v>
      </c>
      <c r="L537" s="20" t="s">
        <v>42</v>
      </c>
      <c r="M537" s="20" t="s">
        <v>27</v>
      </c>
      <c r="N537" s="22" t="s">
        <v>28</v>
      </c>
    </row>
    <row r="538" spans="1:14">
      <c r="A538" s="32">
        <v>43363</v>
      </c>
      <c r="B538" s="20" t="s">
        <v>496</v>
      </c>
      <c r="C538" s="22" t="s">
        <v>22</v>
      </c>
      <c r="D538" s="20" t="s">
        <v>40</v>
      </c>
      <c r="E538" s="20"/>
      <c r="F538" s="34">
        <v>1000</v>
      </c>
      <c r="G538" s="35">
        <f t="shared" si="16"/>
        <v>1.7815689565172466</v>
      </c>
      <c r="H538" s="36">
        <v>561.303</v>
      </c>
      <c r="I538" s="37">
        <f t="shared" si="17"/>
        <v>6328697</v>
      </c>
      <c r="J538" s="20" t="s">
        <v>258</v>
      </c>
      <c r="K538" s="20" t="s">
        <v>256</v>
      </c>
      <c r="L538" s="20" t="s">
        <v>42</v>
      </c>
      <c r="M538" s="20" t="s">
        <v>27</v>
      </c>
      <c r="N538" s="22" t="s">
        <v>28</v>
      </c>
    </row>
    <row r="539" spans="1:14">
      <c r="A539" s="32">
        <v>43363</v>
      </c>
      <c r="B539" s="20" t="s">
        <v>497</v>
      </c>
      <c r="C539" s="22" t="s">
        <v>22</v>
      </c>
      <c r="D539" s="20" t="s">
        <v>40</v>
      </c>
      <c r="E539" s="20"/>
      <c r="F539" s="34">
        <v>1000</v>
      </c>
      <c r="G539" s="35">
        <f t="shared" si="16"/>
        <v>1.7815689565172466</v>
      </c>
      <c r="H539" s="36">
        <v>561.303</v>
      </c>
      <c r="I539" s="37">
        <f t="shared" si="17"/>
        <v>6327697</v>
      </c>
      <c r="J539" s="20" t="s">
        <v>258</v>
      </c>
      <c r="K539" s="20" t="s">
        <v>256</v>
      </c>
      <c r="L539" s="20" t="s">
        <v>42</v>
      </c>
      <c r="M539" s="20" t="s">
        <v>27</v>
      </c>
      <c r="N539" s="22" t="s">
        <v>28</v>
      </c>
    </row>
    <row r="540" spans="1:14">
      <c r="A540" s="32">
        <v>43363</v>
      </c>
      <c r="B540" s="20" t="s">
        <v>498</v>
      </c>
      <c r="C540" s="33" t="s">
        <v>50</v>
      </c>
      <c r="D540" s="20" t="s">
        <v>40</v>
      </c>
      <c r="E540" s="20"/>
      <c r="F540" s="34">
        <v>500</v>
      </c>
      <c r="G540" s="35">
        <f t="shared" si="16"/>
        <v>0.89078447825862328</v>
      </c>
      <c r="H540" s="36">
        <v>561.303</v>
      </c>
      <c r="I540" s="37">
        <f t="shared" si="17"/>
        <v>6327197</v>
      </c>
      <c r="J540" s="20" t="s">
        <v>258</v>
      </c>
      <c r="K540" s="20" t="s">
        <v>256</v>
      </c>
      <c r="L540" s="20" t="s">
        <v>42</v>
      </c>
      <c r="M540" s="20" t="s">
        <v>27</v>
      </c>
      <c r="N540" s="22" t="s">
        <v>28</v>
      </c>
    </row>
    <row r="541" spans="1:14">
      <c r="A541" s="32">
        <v>43363</v>
      </c>
      <c r="B541" s="20" t="s">
        <v>499</v>
      </c>
      <c r="C541" s="22" t="s">
        <v>22</v>
      </c>
      <c r="D541" s="20" t="s">
        <v>40</v>
      </c>
      <c r="E541" s="20"/>
      <c r="F541" s="34">
        <v>1000</v>
      </c>
      <c r="G541" s="35">
        <f t="shared" si="16"/>
        <v>1.7815689565172466</v>
      </c>
      <c r="H541" s="36">
        <v>561.303</v>
      </c>
      <c r="I541" s="37">
        <f t="shared" si="17"/>
        <v>6326197</v>
      </c>
      <c r="J541" s="20" t="s">
        <v>258</v>
      </c>
      <c r="K541" s="20" t="s">
        <v>256</v>
      </c>
      <c r="L541" s="20" t="s">
        <v>42</v>
      </c>
      <c r="M541" s="20" t="s">
        <v>27</v>
      </c>
      <c r="N541" s="22" t="s">
        <v>28</v>
      </c>
    </row>
    <row r="542" spans="1:14">
      <c r="A542" s="32">
        <v>43363</v>
      </c>
      <c r="B542" s="20" t="s">
        <v>257</v>
      </c>
      <c r="C542" s="33" t="s">
        <v>34</v>
      </c>
      <c r="D542" s="20" t="s">
        <v>40</v>
      </c>
      <c r="E542" s="20"/>
      <c r="F542" s="34">
        <v>1000</v>
      </c>
      <c r="G542" s="35">
        <f t="shared" si="16"/>
        <v>1.7815689565172466</v>
      </c>
      <c r="H542" s="36">
        <v>561.303</v>
      </c>
      <c r="I542" s="37">
        <f t="shared" si="17"/>
        <v>6325197</v>
      </c>
      <c r="J542" s="20" t="s">
        <v>258</v>
      </c>
      <c r="K542" s="20" t="s">
        <v>256</v>
      </c>
      <c r="L542" s="20" t="s">
        <v>42</v>
      </c>
      <c r="M542" s="20" t="s">
        <v>27</v>
      </c>
      <c r="N542" s="22" t="s">
        <v>28</v>
      </c>
    </row>
    <row r="543" spans="1:14">
      <c r="A543" s="32">
        <v>43363</v>
      </c>
      <c r="B543" s="20" t="s">
        <v>84</v>
      </c>
      <c r="C543" s="22" t="s">
        <v>22</v>
      </c>
      <c r="D543" s="20" t="s">
        <v>40</v>
      </c>
      <c r="E543" s="20"/>
      <c r="F543" s="34">
        <v>1000</v>
      </c>
      <c r="G543" s="35">
        <f t="shared" si="16"/>
        <v>1.7815689565172466</v>
      </c>
      <c r="H543" s="36">
        <v>561.303</v>
      </c>
      <c r="I543" s="37">
        <f t="shared" si="17"/>
        <v>6324197</v>
      </c>
      <c r="J543" s="20" t="s">
        <v>258</v>
      </c>
      <c r="K543" s="20" t="s">
        <v>256</v>
      </c>
      <c r="L543" s="20" t="s">
        <v>42</v>
      </c>
      <c r="M543" s="20" t="s">
        <v>27</v>
      </c>
      <c r="N543" s="22" t="s">
        <v>28</v>
      </c>
    </row>
    <row r="544" spans="1:14">
      <c r="A544" s="32">
        <v>43363</v>
      </c>
      <c r="B544" s="39" t="s">
        <v>500</v>
      </c>
      <c r="C544" s="22" t="s">
        <v>22</v>
      </c>
      <c r="D544" s="33" t="s">
        <v>23</v>
      </c>
      <c r="E544" s="20"/>
      <c r="F544" s="40">
        <v>500</v>
      </c>
      <c r="G544" s="35">
        <f t="shared" si="16"/>
        <v>0.89078447825862328</v>
      </c>
      <c r="H544" s="36">
        <v>561.303</v>
      </c>
      <c r="I544" s="37">
        <f t="shared" si="17"/>
        <v>6323697</v>
      </c>
      <c r="J544" s="22" t="s">
        <v>83</v>
      </c>
      <c r="K544" s="39" t="s">
        <v>25</v>
      </c>
      <c r="L544" s="20" t="s">
        <v>26</v>
      </c>
      <c r="M544" s="20" t="s">
        <v>27</v>
      </c>
      <c r="N544" s="22" t="s">
        <v>28</v>
      </c>
    </row>
    <row r="545" spans="1:14">
      <c r="A545" s="32">
        <v>43363</v>
      </c>
      <c r="B545" s="39" t="s">
        <v>501</v>
      </c>
      <c r="C545" s="22" t="s">
        <v>22</v>
      </c>
      <c r="D545" s="33" t="s">
        <v>23</v>
      </c>
      <c r="E545" s="20"/>
      <c r="F545" s="40">
        <v>500</v>
      </c>
      <c r="G545" s="35">
        <f t="shared" si="16"/>
        <v>0.89078447825862328</v>
      </c>
      <c r="H545" s="36">
        <v>561.303</v>
      </c>
      <c r="I545" s="37">
        <f t="shared" si="17"/>
        <v>6323197</v>
      </c>
      <c r="J545" s="22" t="s">
        <v>83</v>
      </c>
      <c r="K545" s="39" t="s">
        <v>25</v>
      </c>
      <c r="L545" s="20" t="s">
        <v>26</v>
      </c>
      <c r="M545" s="20" t="s">
        <v>27</v>
      </c>
      <c r="N545" s="22" t="s">
        <v>28</v>
      </c>
    </row>
    <row r="546" spans="1:14">
      <c r="A546" s="32">
        <v>43363</v>
      </c>
      <c r="B546" s="39" t="s">
        <v>502</v>
      </c>
      <c r="C546" s="22" t="s">
        <v>22</v>
      </c>
      <c r="D546" s="33" t="s">
        <v>23</v>
      </c>
      <c r="E546" s="20"/>
      <c r="F546" s="40">
        <v>500</v>
      </c>
      <c r="G546" s="35">
        <f t="shared" si="16"/>
        <v>0.89078447825862328</v>
      </c>
      <c r="H546" s="36">
        <v>561.303</v>
      </c>
      <c r="I546" s="37">
        <f t="shared" si="17"/>
        <v>6322697</v>
      </c>
      <c r="J546" s="22" t="s">
        <v>83</v>
      </c>
      <c r="K546" s="39" t="s">
        <v>25</v>
      </c>
      <c r="L546" s="20" t="s">
        <v>26</v>
      </c>
      <c r="M546" s="20" t="s">
        <v>27</v>
      </c>
      <c r="N546" s="22" t="s">
        <v>28</v>
      </c>
    </row>
    <row r="547" spans="1:14">
      <c r="A547" s="32">
        <v>43363</v>
      </c>
      <c r="B547" s="39" t="s">
        <v>503</v>
      </c>
      <c r="C547" s="22" t="s">
        <v>22</v>
      </c>
      <c r="D547" s="33" t="s">
        <v>23</v>
      </c>
      <c r="E547" s="20"/>
      <c r="F547" s="40">
        <v>500</v>
      </c>
      <c r="G547" s="35">
        <f t="shared" si="16"/>
        <v>0.89078447825862328</v>
      </c>
      <c r="H547" s="36">
        <v>561.303</v>
      </c>
      <c r="I547" s="37">
        <f t="shared" si="17"/>
        <v>6322197</v>
      </c>
      <c r="J547" s="22" t="s">
        <v>83</v>
      </c>
      <c r="K547" s="39" t="s">
        <v>25</v>
      </c>
      <c r="L547" s="20" t="s">
        <v>26</v>
      </c>
      <c r="M547" s="20" t="s">
        <v>27</v>
      </c>
      <c r="N547" s="22" t="s">
        <v>28</v>
      </c>
    </row>
    <row r="548" spans="1:14">
      <c r="A548" s="32">
        <v>43363</v>
      </c>
      <c r="B548" s="39" t="s">
        <v>504</v>
      </c>
      <c r="C548" s="22" t="s">
        <v>22</v>
      </c>
      <c r="D548" s="33" t="s">
        <v>23</v>
      </c>
      <c r="E548" s="20"/>
      <c r="F548" s="40">
        <v>500</v>
      </c>
      <c r="G548" s="35">
        <f t="shared" si="16"/>
        <v>0.89078447825862328</v>
      </c>
      <c r="H548" s="36">
        <v>561.303</v>
      </c>
      <c r="I548" s="37">
        <f t="shared" si="17"/>
        <v>6321697</v>
      </c>
      <c r="J548" s="22" t="s">
        <v>83</v>
      </c>
      <c r="K548" s="39" t="s">
        <v>25</v>
      </c>
      <c r="L548" s="20" t="s">
        <v>26</v>
      </c>
      <c r="M548" s="20" t="s">
        <v>27</v>
      </c>
      <c r="N548" s="22" t="s">
        <v>28</v>
      </c>
    </row>
    <row r="549" spans="1:14">
      <c r="A549" s="32">
        <v>43363</v>
      </c>
      <c r="B549" s="39" t="s">
        <v>505</v>
      </c>
      <c r="C549" s="43" t="s">
        <v>506</v>
      </c>
      <c r="D549" s="33" t="s">
        <v>23</v>
      </c>
      <c r="E549" s="20"/>
      <c r="F549" s="40">
        <v>50000</v>
      </c>
      <c r="G549" s="35">
        <f t="shared" si="16"/>
        <v>89.078447825862327</v>
      </c>
      <c r="H549" s="36">
        <v>561.303</v>
      </c>
      <c r="I549" s="37">
        <f t="shared" si="17"/>
        <v>6271697</v>
      </c>
      <c r="J549" s="22" t="s">
        <v>83</v>
      </c>
      <c r="K549" s="39">
        <v>26</v>
      </c>
      <c r="L549" s="20" t="s">
        <v>26</v>
      </c>
      <c r="M549" s="20" t="s">
        <v>27</v>
      </c>
      <c r="N549" s="22" t="s">
        <v>37</v>
      </c>
    </row>
    <row r="550" spans="1:14">
      <c r="A550" s="32">
        <v>43363</v>
      </c>
      <c r="B550" s="22" t="s">
        <v>507</v>
      </c>
      <c r="C550" s="22" t="s">
        <v>22</v>
      </c>
      <c r="D550" s="33" t="s">
        <v>23</v>
      </c>
      <c r="E550" s="34"/>
      <c r="F550" s="34">
        <v>700</v>
      </c>
      <c r="G550" s="35">
        <f t="shared" si="16"/>
        <v>1.2470982695620725</v>
      </c>
      <c r="H550" s="36">
        <v>561.303</v>
      </c>
      <c r="I550" s="37">
        <f t="shared" si="17"/>
        <v>6270997</v>
      </c>
      <c r="J550" s="22" t="s">
        <v>86</v>
      </c>
      <c r="K550" s="22" t="s">
        <v>25</v>
      </c>
      <c r="L550" s="20" t="s">
        <v>26</v>
      </c>
      <c r="M550" s="20" t="s">
        <v>27</v>
      </c>
      <c r="N550" s="22" t="s">
        <v>28</v>
      </c>
    </row>
    <row r="551" spans="1:14">
      <c r="A551" s="32">
        <v>43363</v>
      </c>
      <c r="B551" s="22" t="s">
        <v>508</v>
      </c>
      <c r="C551" s="22" t="s">
        <v>22</v>
      </c>
      <c r="D551" s="33" t="s">
        <v>23</v>
      </c>
      <c r="E551" s="34"/>
      <c r="F551" s="34">
        <v>700</v>
      </c>
      <c r="G551" s="35">
        <f t="shared" si="16"/>
        <v>1.2470982695620725</v>
      </c>
      <c r="H551" s="36">
        <v>561.303</v>
      </c>
      <c r="I551" s="37">
        <f t="shared" si="17"/>
        <v>6270297</v>
      </c>
      <c r="J551" s="22" t="s">
        <v>86</v>
      </c>
      <c r="K551" s="22" t="s">
        <v>25</v>
      </c>
      <c r="L551" s="20" t="s">
        <v>26</v>
      </c>
      <c r="M551" s="20" t="s">
        <v>27</v>
      </c>
      <c r="N551" s="22" t="s">
        <v>28</v>
      </c>
    </row>
    <row r="552" spans="1:14">
      <c r="A552" s="32">
        <v>43363</v>
      </c>
      <c r="B552" s="22" t="s">
        <v>509</v>
      </c>
      <c r="C552" s="22" t="s">
        <v>22</v>
      </c>
      <c r="D552" s="33" t="s">
        <v>23</v>
      </c>
      <c r="E552" s="34"/>
      <c r="F552" s="34">
        <v>700</v>
      </c>
      <c r="G552" s="35">
        <f t="shared" si="16"/>
        <v>1.2470982695620725</v>
      </c>
      <c r="H552" s="36">
        <v>561.303</v>
      </c>
      <c r="I552" s="37">
        <f t="shared" si="17"/>
        <v>6269597</v>
      </c>
      <c r="J552" s="22" t="s">
        <v>86</v>
      </c>
      <c r="K552" s="22" t="s">
        <v>25</v>
      </c>
      <c r="L552" s="20" t="s">
        <v>26</v>
      </c>
      <c r="M552" s="20" t="s">
        <v>27</v>
      </c>
      <c r="N552" s="22" t="s">
        <v>28</v>
      </c>
    </row>
    <row r="553" spans="1:14">
      <c r="A553" s="32">
        <v>43363</v>
      </c>
      <c r="B553" s="22" t="s">
        <v>510</v>
      </c>
      <c r="C553" s="22" t="s">
        <v>22</v>
      </c>
      <c r="D553" s="33" t="s">
        <v>23</v>
      </c>
      <c r="E553" s="34"/>
      <c r="F553" s="34">
        <v>700</v>
      </c>
      <c r="G553" s="35">
        <f t="shared" si="16"/>
        <v>1.2470982695620725</v>
      </c>
      <c r="H553" s="36">
        <v>561.303</v>
      </c>
      <c r="I553" s="37">
        <f t="shared" si="17"/>
        <v>6268897</v>
      </c>
      <c r="J553" s="22" t="s">
        <v>86</v>
      </c>
      <c r="K553" s="22" t="s">
        <v>25</v>
      </c>
      <c r="L553" s="20" t="s">
        <v>26</v>
      </c>
      <c r="M553" s="20" t="s">
        <v>27</v>
      </c>
      <c r="N553" s="22" t="s">
        <v>28</v>
      </c>
    </row>
    <row r="554" spans="1:14">
      <c r="A554" s="32">
        <v>43363</v>
      </c>
      <c r="B554" s="39" t="s">
        <v>82</v>
      </c>
      <c r="C554" s="22" t="s">
        <v>22</v>
      </c>
      <c r="D554" s="33" t="s">
        <v>23</v>
      </c>
      <c r="E554" s="20"/>
      <c r="F554" s="34">
        <v>1000</v>
      </c>
      <c r="G554" s="35">
        <f t="shared" si="16"/>
        <v>1.7815689565172466</v>
      </c>
      <c r="H554" s="36">
        <v>561.303</v>
      </c>
      <c r="I554" s="37">
        <f t="shared" si="17"/>
        <v>6267897</v>
      </c>
      <c r="J554" s="22" t="s">
        <v>88</v>
      </c>
      <c r="K554" s="39" t="s">
        <v>25</v>
      </c>
      <c r="L554" s="20" t="s">
        <v>26</v>
      </c>
      <c r="M554" s="20" t="s">
        <v>27</v>
      </c>
      <c r="N554" s="22" t="s">
        <v>28</v>
      </c>
    </row>
    <row r="555" spans="1:14">
      <c r="A555" s="32">
        <v>43363</v>
      </c>
      <c r="B555" s="39" t="s">
        <v>84</v>
      </c>
      <c r="C555" s="22" t="s">
        <v>22</v>
      </c>
      <c r="D555" s="33" t="s">
        <v>23</v>
      </c>
      <c r="E555" s="20"/>
      <c r="F555" s="34">
        <v>1000</v>
      </c>
      <c r="G555" s="35">
        <f t="shared" si="16"/>
        <v>1.7815689565172466</v>
      </c>
      <c r="H555" s="36">
        <v>561.303</v>
      </c>
      <c r="I555" s="37">
        <f t="shared" si="17"/>
        <v>6266897</v>
      </c>
      <c r="J555" s="22" t="s">
        <v>88</v>
      </c>
      <c r="K555" s="39" t="s">
        <v>25</v>
      </c>
      <c r="L555" s="20" t="s">
        <v>26</v>
      </c>
      <c r="M555" s="20" t="s">
        <v>27</v>
      </c>
      <c r="N555" s="22" t="s">
        <v>28</v>
      </c>
    </row>
    <row r="556" spans="1:14">
      <c r="A556" s="32">
        <v>43363</v>
      </c>
      <c r="B556" s="39" t="s">
        <v>511</v>
      </c>
      <c r="C556" s="22" t="s">
        <v>22</v>
      </c>
      <c r="D556" s="20" t="s">
        <v>40</v>
      </c>
      <c r="E556" s="39"/>
      <c r="F556" s="40">
        <v>1000</v>
      </c>
      <c r="G556" s="35">
        <f t="shared" si="16"/>
        <v>1.7815689565172466</v>
      </c>
      <c r="H556" s="36">
        <v>561.303</v>
      </c>
      <c r="I556" s="37">
        <f t="shared" si="17"/>
        <v>6265897</v>
      </c>
      <c r="J556" s="39" t="s">
        <v>45</v>
      </c>
      <c r="K556" s="39" t="s">
        <v>69</v>
      </c>
      <c r="L556" s="20" t="s">
        <v>42</v>
      </c>
      <c r="M556" s="20" t="s">
        <v>27</v>
      </c>
      <c r="N556" s="22" t="s">
        <v>28</v>
      </c>
    </row>
    <row r="557" spans="1:14">
      <c r="A557" s="32">
        <v>43363</v>
      </c>
      <c r="B557" s="39" t="s">
        <v>512</v>
      </c>
      <c r="C557" s="22" t="s">
        <v>22</v>
      </c>
      <c r="D557" s="20" t="s">
        <v>40</v>
      </c>
      <c r="E557" s="39"/>
      <c r="F557" s="40">
        <v>1000</v>
      </c>
      <c r="G557" s="35">
        <f t="shared" si="16"/>
        <v>1.7815689565172466</v>
      </c>
      <c r="H557" s="36">
        <v>561.303</v>
      </c>
      <c r="I557" s="37">
        <f t="shared" si="17"/>
        <v>6264897</v>
      </c>
      <c r="J557" s="39" t="s">
        <v>45</v>
      </c>
      <c r="K557" s="39" t="s">
        <v>69</v>
      </c>
      <c r="L557" s="20" t="s">
        <v>42</v>
      </c>
      <c r="M557" s="20" t="s">
        <v>27</v>
      </c>
      <c r="N557" s="22" t="s">
        <v>28</v>
      </c>
    </row>
    <row r="558" spans="1:14">
      <c r="A558" s="32">
        <v>43363</v>
      </c>
      <c r="B558" s="39" t="s">
        <v>513</v>
      </c>
      <c r="C558" s="22" t="s">
        <v>22</v>
      </c>
      <c r="D558" s="20" t="s">
        <v>40</v>
      </c>
      <c r="E558" s="39"/>
      <c r="F558" s="40">
        <v>1000</v>
      </c>
      <c r="G558" s="35">
        <f t="shared" si="16"/>
        <v>1.7815689565172466</v>
      </c>
      <c r="H558" s="36">
        <v>561.303</v>
      </c>
      <c r="I558" s="37">
        <f t="shared" si="17"/>
        <v>6263897</v>
      </c>
      <c r="J558" s="39" t="s">
        <v>45</v>
      </c>
      <c r="K558" s="39" t="s">
        <v>69</v>
      </c>
      <c r="L558" s="20" t="s">
        <v>42</v>
      </c>
      <c r="M558" s="20" t="s">
        <v>27</v>
      </c>
      <c r="N558" s="22" t="s">
        <v>28</v>
      </c>
    </row>
    <row r="559" spans="1:14">
      <c r="A559" s="32">
        <v>43363</v>
      </c>
      <c r="B559" s="39" t="s">
        <v>514</v>
      </c>
      <c r="C559" s="43" t="s">
        <v>99</v>
      </c>
      <c r="D559" s="43" t="s">
        <v>72</v>
      </c>
      <c r="E559" s="39"/>
      <c r="F559" s="40">
        <v>5000</v>
      </c>
      <c r="G559" s="35">
        <f t="shared" si="16"/>
        <v>8.907844782586233</v>
      </c>
      <c r="H559" s="36">
        <v>561.303</v>
      </c>
      <c r="I559" s="37">
        <f t="shared" si="17"/>
        <v>6258897</v>
      </c>
      <c r="J559" s="39" t="s">
        <v>45</v>
      </c>
      <c r="K559" s="39">
        <v>5</v>
      </c>
      <c r="L559" s="20" t="s">
        <v>26</v>
      </c>
      <c r="M559" s="20" t="s">
        <v>27</v>
      </c>
      <c r="N559" s="22" t="s">
        <v>37</v>
      </c>
    </row>
    <row r="560" spans="1:14">
      <c r="A560" s="32">
        <v>43364</v>
      </c>
      <c r="B560" s="20" t="s">
        <v>515</v>
      </c>
      <c r="C560" s="22" t="s">
        <v>22</v>
      </c>
      <c r="D560" s="33" t="s">
        <v>23</v>
      </c>
      <c r="E560" s="20"/>
      <c r="F560" s="34">
        <v>1000</v>
      </c>
      <c r="G560" s="35">
        <f t="shared" si="16"/>
        <v>1.7815689565172466</v>
      </c>
      <c r="H560" s="36">
        <v>561.303</v>
      </c>
      <c r="I560" s="37">
        <f t="shared" si="17"/>
        <v>6257897</v>
      </c>
      <c r="J560" s="20" t="s">
        <v>57</v>
      </c>
      <c r="K560" s="20" t="s">
        <v>25</v>
      </c>
      <c r="L560" s="20" t="s">
        <v>26</v>
      </c>
      <c r="M560" s="20" t="s">
        <v>27</v>
      </c>
      <c r="N560" s="22" t="s">
        <v>28</v>
      </c>
    </row>
    <row r="561" spans="1:14">
      <c r="A561" s="32">
        <v>43364</v>
      </c>
      <c r="B561" s="20" t="s">
        <v>516</v>
      </c>
      <c r="C561" s="22" t="s">
        <v>22</v>
      </c>
      <c r="D561" s="33" t="s">
        <v>23</v>
      </c>
      <c r="E561" s="20"/>
      <c r="F561" s="34">
        <v>12000</v>
      </c>
      <c r="G561" s="35">
        <f t="shared" si="16"/>
        <v>21.378827478206958</v>
      </c>
      <c r="H561" s="36">
        <v>561.303</v>
      </c>
      <c r="I561" s="37">
        <f t="shared" si="17"/>
        <v>6245897</v>
      </c>
      <c r="J561" s="20" t="s">
        <v>57</v>
      </c>
      <c r="K561" s="20" t="s">
        <v>517</v>
      </c>
      <c r="L561" s="20" t="s">
        <v>26</v>
      </c>
      <c r="M561" s="20" t="s">
        <v>27</v>
      </c>
      <c r="N561" s="22" t="s">
        <v>37</v>
      </c>
    </row>
    <row r="562" spans="1:14">
      <c r="A562" s="32">
        <v>43364</v>
      </c>
      <c r="B562" s="20" t="s">
        <v>518</v>
      </c>
      <c r="C562" s="22" t="s">
        <v>22</v>
      </c>
      <c r="D562" s="33" t="s">
        <v>23</v>
      </c>
      <c r="E562" s="20"/>
      <c r="F562" s="34">
        <v>12000</v>
      </c>
      <c r="G562" s="35">
        <f t="shared" si="16"/>
        <v>21.378827478206958</v>
      </c>
      <c r="H562" s="36">
        <v>561.303</v>
      </c>
      <c r="I562" s="37">
        <f t="shared" si="17"/>
        <v>6233897</v>
      </c>
      <c r="J562" s="20" t="s">
        <v>57</v>
      </c>
      <c r="K562" s="20" t="s">
        <v>519</v>
      </c>
      <c r="L562" s="20" t="s">
        <v>26</v>
      </c>
      <c r="M562" s="20" t="s">
        <v>27</v>
      </c>
      <c r="N562" s="22" t="s">
        <v>37</v>
      </c>
    </row>
    <row r="563" spans="1:14">
      <c r="A563" s="32">
        <v>43364</v>
      </c>
      <c r="B563" s="20" t="s">
        <v>520</v>
      </c>
      <c r="C563" s="22" t="s">
        <v>22</v>
      </c>
      <c r="D563" s="33" t="s">
        <v>23</v>
      </c>
      <c r="E563" s="20"/>
      <c r="F563" s="34">
        <v>12000</v>
      </c>
      <c r="G563" s="35">
        <f t="shared" si="16"/>
        <v>21.378827478206958</v>
      </c>
      <c r="H563" s="36">
        <v>561.303</v>
      </c>
      <c r="I563" s="37">
        <f t="shared" si="17"/>
        <v>6221897</v>
      </c>
      <c r="J563" s="20" t="s">
        <v>57</v>
      </c>
      <c r="K563" s="20" t="s">
        <v>521</v>
      </c>
      <c r="L563" s="20" t="s">
        <v>26</v>
      </c>
      <c r="M563" s="20" t="s">
        <v>27</v>
      </c>
      <c r="N563" s="22" t="s">
        <v>37</v>
      </c>
    </row>
    <row r="564" spans="1:14">
      <c r="A564" s="32">
        <v>43364</v>
      </c>
      <c r="B564" s="20" t="s">
        <v>522</v>
      </c>
      <c r="C564" s="22" t="s">
        <v>22</v>
      </c>
      <c r="D564" s="33" t="s">
        <v>23</v>
      </c>
      <c r="E564" s="20"/>
      <c r="F564" s="34">
        <v>1000</v>
      </c>
      <c r="G564" s="35">
        <f t="shared" si="16"/>
        <v>1.7815689565172466</v>
      </c>
      <c r="H564" s="36">
        <v>561.303</v>
      </c>
      <c r="I564" s="37">
        <f t="shared" si="17"/>
        <v>6220897</v>
      </c>
      <c r="J564" s="20" t="s">
        <v>57</v>
      </c>
      <c r="K564" s="20" t="s">
        <v>25</v>
      </c>
      <c r="L564" s="20" t="s">
        <v>26</v>
      </c>
      <c r="M564" s="20" t="s">
        <v>27</v>
      </c>
      <c r="N564" s="22" t="s">
        <v>28</v>
      </c>
    </row>
    <row r="565" spans="1:14">
      <c r="A565" s="32">
        <v>43364</v>
      </c>
      <c r="B565" s="20" t="s">
        <v>523</v>
      </c>
      <c r="C565" s="33" t="s">
        <v>71</v>
      </c>
      <c r="D565" s="33" t="s">
        <v>72</v>
      </c>
      <c r="E565" s="34"/>
      <c r="F565" s="34">
        <v>4800</v>
      </c>
      <c r="G565" s="35">
        <f t="shared" si="16"/>
        <v>8.5515309912827835</v>
      </c>
      <c r="H565" s="36">
        <v>561.303</v>
      </c>
      <c r="I565" s="37">
        <f t="shared" si="17"/>
        <v>6216097</v>
      </c>
      <c r="J565" s="20" t="s">
        <v>68</v>
      </c>
      <c r="K565" s="20" t="s">
        <v>524</v>
      </c>
      <c r="L565" s="20" t="s">
        <v>26</v>
      </c>
      <c r="M565" s="20" t="s">
        <v>27</v>
      </c>
      <c r="N565" s="22" t="s">
        <v>37</v>
      </c>
    </row>
    <row r="566" spans="1:14">
      <c r="A566" s="32">
        <v>43364</v>
      </c>
      <c r="B566" s="20" t="s">
        <v>525</v>
      </c>
      <c r="C566" s="33" t="s">
        <v>71</v>
      </c>
      <c r="D566" s="33" t="s">
        <v>72</v>
      </c>
      <c r="E566" s="34"/>
      <c r="F566" s="34">
        <v>800</v>
      </c>
      <c r="G566" s="35">
        <f t="shared" si="16"/>
        <v>1.4252551652137972</v>
      </c>
      <c r="H566" s="36">
        <v>561.303</v>
      </c>
      <c r="I566" s="37">
        <f t="shared" si="17"/>
        <v>6215297</v>
      </c>
      <c r="J566" s="20" t="s">
        <v>68</v>
      </c>
      <c r="K566" s="20" t="s">
        <v>526</v>
      </c>
      <c r="L566" s="20" t="s">
        <v>26</v>
      </c>
      <c r="M566" s="20" t="s">
        <v>27</v>
      </c>
      <c r="N566" s="22" t="s">
        <v>37</v>
      </c>
    </row>
    <row r="567" spans="1:14">
      <c r="A567" s="32">
        <v>43364</v>
      </c>
      <c r="B567" s="20" t="s">
        <v>66</v>
      </c>
      <c r="C567" s="22" t="s">
        <v>22</v>
      </c>
      <c r="D567" s="33" t="s">
        <v>67</v>
      </c>
      <c r="E567" s="34"/>
      <c r="F567" s="34">
        <v>2000</v>
      </c>
      <c r="G567" s="35">
        <f t="shared" si="16"/>
        <v>3.5631379130344931</v>
      </c>
      <c r="H567" s="36">
        <v>561.303</v>
      </c>
      <c r="I567" s="37">
        <f t="shared" si="17"/>
        <v>6213297</v>
      </c>
      <c r="J567" s="20" t="s">
        <v>68</v>
      </c>
      <c r="K567" s="20" t="s">
        <v>25</v>
      </c>
      <c r="L567" s="20" t="s">
        <v>26</v>
      </c>
      <c r="M567" s="20" t="s">
        <v>27</v>
      </c>
      <c r="N567" s="22" t="s">
        <v>28</v>
      </c>
    </row>
    <row r="568" spans="1:14">
      <c r="A568" s="32">
        <v>43364</v>
      </c>
      <c r="B568" s="20" t="s">
        <v>527</v>
      </c>
      <c r="C568" s="33" t="s">
        <v>34</v>
      </c>
      <c r="D568" s="33" t="s">
        <v>67</v>
      </c>
      <c r="E568" s="34"/>
      <c r="F568" s="34">
        <v>210000</v>
      </c>
      <c r="G568" s="35">
        <f t="shared" si="16"/>
        <v>374.12948086862178</v>
      </c>
      <c r="H568" s="36">
        <v>561.303</v>
      </c>
      <c r="I568" s="37">
        <f t="shared" si="17"/>
        <v>6003297</v>
      </c>
      <c r="J568" s="20" t="s">
        <v>68</v>
      </c>
      <c r="K568" s="20">
        <v>10</v>
      </c>
      <c r="L568" s="20" t="s">
        <v>26</v>
      </c>
      <c r="M568" s="20" t="s">
        <v>27</v>
      </c>
      <c r="N568" s="22" t="s">
        <v>37</v>
      </c>
    </row>
    <row r="569" spans="1:14">
      <c r="A569" s="32">
        <v>43364</v>
      </c>
      <c r="B569" s="20" t="s">
        <v>528</v>
      </c>
      <c r="C569" s="22" t="s">
        <v>22</v>
      </c>
      <c r="D569" s="33" t="s">
        <v>23</v>
      </c>
      <c r="E569" s="34"/>
      <c r="F569" s="34">
        <v>1000</v>
      </c>
      <c r="G569" s="35">
        <f t="shared" si="16"/>
        <v>1.7815689565172466</v>
      </c>
      <c r="H569" s="36">
        <v>561.303</v>
      </c>
      <c r="I569" s="37">
        <f t="shared" si="17"/>
        <v>6002297</v>
      </c>
      <c r="J569" s="20" t="s">
        <v>200</v>
      </c>
      <c r="K569" s="20" t="s">
        <v>25</v>
      </c>
      <c r="L569" s="20" t="s">
        <v>26</v>
      </c>
      <c r="M569" s="20" t="s">
        <v>27</v>
      </c>
      <c r="N569" s="20" t="s">
        <v>28</v>
      </c>
    </row>
    <row r="570" spans="1:14">
      <c r="A570" s="32">
        <v>43364</v>
      </c>
      <c r="B570" s="20" t="s">
        <v>529</v>
      </c>
      <c r="C570" s="22" t="s">
        <v>22</v>
      </c>
      <c r="D570" s="33" t="s">
        <v>23</v>
      </c>
      <c r="E570" s="34"/>
      <c r="F570" s="34">
        <v>1000</v>
      </c>
      <c r="G570" s="35">
        <f t="shared" si="16"/>
        <v>1.7815689565172466</v>
      </c>
      <c r="H570" s="36">
        <v>561.303</v>
      </c>
      <c r="I570" s="37">
        <f t="shared" si="17"/>
        <v>6001297</v>
      </c>
      <c r="J570" s="20" t="s">
        <v>200</v>
      </c>
      <c r="K570" s="20" t="s">
        <v>25</v>
      </c>
      <c r="L570" s="20" t="s">
        <v>26</v>
      </c>
      <c r="M570" s="20" t="s">
        <v>27</v>
      </c>
      <c r="N570" s="20" t="s">
        <v>28</v>
      </c>
    </row>
    <row r="571" spans="1:14">
      <c r="A571" s="32">
        <v>43364</v>
      </c>
      <c r="B571" s="20" t="s">
        <v>859</v>
      </c>
      <c r="C571" s="33" t="s">
        <v>189</v>
      </c>
      <c r="D571" s="33" t="s">
        <v>23</v>
      </c>
      <c r="E571" s="34"/>
      <c r="F571" s="34">
        <v>40000</v>
      </c>
      <c r="G571" s="35">
        <f t="shared" si="16"/>
        <v>71.262758260689864</v>
      </c>
      <c r="H571" s="36">
        <v>561.303</v>
      </c>
      <c r="I571" s="37">
        <f t="shared" si="17"/>
        <v>5961297</v>
      </c>
      <c r="J571" s="20" t="s">
        <v>200</v>
      </c>
      <c r="K571" s="20">
        <v>10</v>
      </c>
      <c r="L571" s="20" t="s">
        <v>26</v>
      </c>
      <c r="M571" s="20" t="s">
        <v>27</v>
      </c>
      <c r="N571" s="20" t="s">
        <v>37</v>
      </c>
    </row>
    <row r="572" spans="1:14">
      <c r="A572" s="32">
        <v>43364</v>
      </c>
      <c r="B572" s="20" t="s">
        <v>530</v>
      </c>
      <c r="C572" s="22" t="s">
        <v>22</v>
      </c>
      <c r="D572" s="33" t="s">
        <v>23</v>
      </c>
      <c r="E572" s="34"/>
      <c r="F572" s="34">
        <v>1000</v>
      </c>
      <c r="G572" s="35">
        <f t="shared" si="16"/>
        <v>1.7815689565172466</v>
      </c>
      <c r="H572" s="36">
        <v>561.303</v>
      </c>
      <c r="I572" s="37">
        <f t="shared" si="17"/>
        <v>5960297</v>
      </c>
      <c r="J572" s="20" t="s">
        <v>371</v>
      </c>
      <c r="K572" s="20" t="s">
        <v>256</v>
      </c>
      <c r="L572" s="20" t="s">
        <v>26</v>
      </c>
      <c r="M572" s="20" t="s">
        <v>27</v>
      </c>
      <c r="N572" s="20" t="s">
        <v>28</v>
      </c>
    </row>
    <row r="573" spans="1:14">
      <c r="A573" s="32">
        <v>43364</v>
      </c>
      <c r="B573" s="20" t="s">
        <v>531</v>
      </c>
      <c r="C573" s="33" t="s">
        <v>532</v>
      </c>
      <c r="D573" s="33" t="s">
        <v>23</v>
      </c>
      <c r="E573" s="34"/>
      <c r="F573" s="34">
        <v>7000</v>
      </c>
      <c r="G573" s="35">
        <f t="shared" si="16"/>
        <v>12.470982695620725</v>
      </c>
      <c r="H573" s="36">
        <v>561.303</v>
      </c>
      <c r="I573" s="37">
        <f t="shared" si="17"/>
        <v>5953297</v>
      </c>
      <c r="J573" s="20" t="s">
        <v>371</v>
      </c>
      <c r="K573" s="20" t="s">
        <v>256</v>
      </c>
      <c r="L573" s="20" t="s">
        <v>26</v>
      </c>
      <c r="M573" s="20" t="s">
        <v>27</v>
      </c>
      <c r="N573" s="20" t="s">
        <v>28</v>
      </c>
    </row>
    <row r="574" spans="1:14">
      <c r="A574" s="32">
        <v>43364</v>
      </c>
      <c r="B574" s="20" t="s">
        <v>533</v>
      </c>
      <c r="C574" s="22" t="s">
        <v>22</v>
      </c>
      <c r="D574" s="33" t="s">
        <v>23</v>
      </c>
      <c r="E574" s="34"/>
      <c r="F574" s="34">
        <v>1000</v>
      </c>
      <c r="G574" s="35">
        <f t="shared" si="16"/>
        <v>1.7815689565172466</v>
      </c>
      <c r="H574" s="36">
        <v>561.303</v>
      </c>
      <c r="I574" s="37">
        <f t="shared" si="17"/>
        <v>5952297</v>
      </c>
      <c r="J574" s="20" t="s">
        <v>371</v>
      </c>
      <c r="K574" s="20" t="s">
        <v>256</v>
      </c>
      <c r="L574" s="20" t="s">
        <v>26</v>
      </c>
      <c r="M574" s="20" t="s">
        <v>27</v>
      </c>
      <c r="N574" s="20" t="s">
        <v>28</v>
      </c>
    </row>
    <row r="575" spans="1:14">
      <c r="A575" s="32">
        <v>43364</v>
      </c>
      <c r="B575" s="20" t="s">
        <v>534</v>
      </c>
      <c r="C575" s="22" t="s">
        <v>22</v>
      </c>
      <c r="D575" s="33" t="s">
        <v>23</v>
      </c>
      <c r="E575" s="34"/>
      <c r="F575" s="34">
        <v>1000</v>
      </c>
      <c r="G575" s="35">
        <f t="shared" si="16"/>
        <v>1.7815689565172466</v>
      </c>
      <c r="H575" s="36">
        <v>561.303</v>
      </c>
      <c r="I575" s="37">
        <f t="shared" si="17"/>
        <v>5951297</v>
      </c>
      <c r="J575" s="20" t="s">
        <v>371</v>
      </c>
      <c r="K575" s="20" t="s">
        <v>256</v>
      </c>
      <c r="L575" s="20" t="s">
        <v>26</v>
      </c>
      <c r="M575" s="20" t="s">
        <v>27</v>
      </c>
      <c r="N575" s="20" t="s">
        <v>28</v>
      </c>
    </row>
    <row r="576" spans="1:14">
      <c r="A576" s="32">
        <v>43364</v>
      </c>
      <c r="B576" s="20" t="s">
        <v>535</v>
      </c>
      <c r="C576" s="22" t="s">
        <v>22</v>
      </c>
      <c r="D576" s="33" t="s">
        <v>23</v>
      </c>
      <c r="E576" s="34"/>
      <c r="F576" s="34">
        <v>1000</v>
      </c>
      <c r="G576" s="35">
        <f t="shared" si="16"/>
        <v>1.7815689565172466</v>
      </c>
      <c r="H576" s="36">
        <v>561.303</v>
      </c>
      <c r="I576" s="37">
        <f t="shared" si="17"/>
        <v>5950297</v>
      </c>
      <c r="J576" s="20" t="s">
        <v>371</v>
      </c>
      <c r="K576" s="20" t="s">
        <v>256</v>
      </c>
      <c r="L576" s="20" t="s">
        <v>26</v>
      </c>
      <c r="M576" s="20" t="s">
        <v>27</v>
      </c>
      <c r="N576" s="20" t="s">
        <v>28</v>
      </c>
    </row>
    <row r="577" spans="1:14">
      <c r="A577" s="32">
        <v>43364</v>
      </c>
      <c r="B577" s="20" t="s">
        <v>374</v>
      </c>
      <c r="C577" s="33" t="s">
        <v>71</v>
      </c>
      <c r="D577" s="33" t="s">
        <v>72</v>
      </c>
      <c r="E577" s="34"/>
      <c r="F577" s="34">
        <v>27980</v>
      </c>
      <c r="G577" s="35">
        <f t="shared" si="16"/>
        <v>49.848299403352556</v>
      </c>
      <c r="H577" s="36">
        <v>561.303</v>
      </c>
      <c r="I577" s="37">
        <f t="shared" si="17"/>
        <v>5922317</v>
      </c>
      <c r="J577" s="20" t="s">
        <v>371</v>
      </c>
      <c r="K577" s="20" t="s">
        <v>375</v>
      </c>
      <c r="L577" s="20" t="s">
        <v>26</v>
      </c>
      <c r="M577" s="20" t="s">
        <v>27</v>
      </c>
      <c r="N577" s="20" t="s">
        <v>37</v>
      </c>
    </row>
    <row r="578" spans="1:14">
      <c r="A578" s="32">
        <v>43364</v>
      </c>
      <c r="B578" s="20" t="s">
        <v>536</v>
      </c>
      <c r="C578" s="22" t="s">
        <v>22</v>
      </c>
      <c r="D578" s="33" t="s">
        <v>23</v>
      </c>
      <c r="E578" s="34"/>
      <c r="F578" s="34">
        <v>1000</v>
      </c>
      <c r="G578" s="35">
        <f t="shared" si="16"/>
        <v>1.7815689565172466</v>
      </c>
      <c r="H578" s="36">
        <v>561.303</v>
      </c>
      <c r="I578" s="37">
        <f t="shared" si="17"/>
        <v>5921317</v>
      </c>
      <c r="J578" s="20" t="s">
        <v>371</v>
      </c>
      <c r="K578" s="20" t="s">
        <v>256</v>
      </c>
      <c r="L578" s="20" t="s">
        <v>26</v>
      </c>
      <c r="M578" s="20" t="s">
        <v>27</v>
      </c>
      <c r="N578" s="20" t="s">
        <v>28</v>
      </c>
    </row>
    <row r="579" spans="1:14">
      <c r="A579" s="32">
        <v>43364</v>
      </c>
      <c r="B579" s="20" t="s">
        <v>481</v>
      </c>
      <c r="C579" s="22" t="s">
        <v>22</v>
      </c>
      <c r="D579" s="33" t="s">
        <v>116</v>
      </c>
      <c r="E579" s="34"/>
      <c r="F579" s="34">
        <v>1000</v>
      </c>
      <c r="G579" s="35">
        <f t="shared" si="16"/>
        <v>1.7815689565172466</v>
      </c>
      <c r="H579" s="36">
        <v>561.303</v>
      </c>
      <c r="I579" s="37">
        <f t="shared" si="17"/>
        <v>5920317</v>
      </c>
      <c r="J579" s="20" t="s">
        <v>126</v>
      </c>
      <c r="K579" s="20" t="s">
        <v>25</v>
      </c>
      <c r="L579" s="20" t="s">
        <v>26</v>
      </c>
      <c r="M579" s="20" t="s">
        <v>27</v>
      </c>
      <c r="N579" s="22" t="s">
        <v>28</v>
      </c>
    </row>
    <row r="580" spans="1:14">
      <c r="A580" s="32">
        <v>43364</v>
      </c>
      <c r="B580" s="20" t="s">
        <v>537</v>
      </c>
      <c r="C580" s="22" t="s">
        <v>22</v>
      </c>
      <c r="D580" s="33" t="s">
        <v>116</v>
      </c>
      <c r="E580" s="34"/>
      <c r="F580" s="34">
        <v>1000</v>
      </c>
      <c r="G580" s="35">
        <f t="shared" si="16"/>
        <v>1.7815689565172466</v>
      </c>
      <c r="H580" s="36">
        <v>561.303</v>
      </c>
      <c r="I580" s="37">
        <f t="shared" si="17"/>
        <v>5919317</v>
      </c>
      <c r="J580" s="20" t="s">
        <v>126</v>
      </c>
      <c r="K580" s="20" t="s">
        <v>25</v>
      </c>
      <c r="L580" s="20" t="s">
        <v>26</v>
      </c>
      <c r="M580" s="20" t="s">
        <v>27</v>
      </c>
      <c r="N580" s="22" t="s">
        <v>28</v>
      </c>
    </row>
    <row r="581" spans="1:14">
      <c r="A581" s="32">
        <v>43364</v>
      </c>
      <c r="B581" s="20" t="s">
        <v>538</v>
      </c>
      <c r="C581" s="22" t="s">
        <v>22</v>
      </c>
      <c r="D581" s="33" t="s">
        <v>116</v>
      </c>
      <c r="E581" s="34"/>
      <c r="F581" s="34">
        <v>1000</v>
      </c>
      <c r="G581" s="35">
        <f t="shared" si="16"/>
        <v>1.7815689565172466</v>
      </c>
      <c r="H581" s="36">
        <v>561.303</v>
      </c>
      <c r="I581" s="37">
        <f t="shared" si="17"/>
        <v>5918317</v>
      </c>
      <c r="J581" s="20" t="s">
        <v>126</v>
      </c>
      <c r="K581" s="20" t="s">
        <v>25</v>
      </c>
      <c r="L581" s="20" t="s">
        <v>26</v>
      </c>
      <c r="M581" s="20" t="s">
        <v>27</v>
      </c>
      <c r="N581" s="22" t="s">
        <v>28</v>
      </c>
    </row>
    <row r="582" spans="1:14">
      <c r="A582" s="32">
        <v>43364</v>
      </c>
      <c r="B582" s="20" t="s">
        <v>539</v>
      </c>
      <c r="C582" s="22" t="s">
        <v>22</v>
      </c>
      <c r="D582" s="33" t="s">
        <v>116</v>
      </c>
      <c r="E582" s="34"/>
      <c r="F582" s="34">
        <v>1000</v>
      </c>
      <c r="G582" s="35">
        <f t="shared" si="16"/>
        <v>1.7815689565172466</v>
      </c>
      <c r="H582" s="36">
        <v>561.303</v>
      </c>
      <c r="I582" s="37">
        <f t="shared" si="17"/>
        <v>5917317</v>
      </c>
      <c r="J582" s="20" t="s">
        <v>126</v>
      </c>
      <c r="K582" s="20" t="s">
        <v>25</v>
      </c>
      <c r="L582" s="20" t="s">
        <v>26</v>
      </c>
      <c r="M582" s="20" t="s">
        <v>27</v>
      </c>
      <c r="N582" s="22" t="s">
        <v>28</v>
      </c>
    </row>
    <row r="583" spans="1:14">
      <c r="A583" s="32">
        <v>43364</v>
      </c>
      <c r="B583" s="20" t="s">
        <v>540</v>
      </c>
      <c r="C583" s="22" t="s">
        <v>22</v>
      </c>
      <c r="D583" s="20" t="s">
        <v>40</v>
      </c>
      <c r="E583" s="38"/>
      <c r="F583" s="34">
        <v>3000</v>
      </c>
      <c r="G583" s="35">
        <f t="shared" si="16"/>
        <v>5.3447068695517395</v>
      </c>
      <c r="H583" s="36">
        <v>561.303</v>
      </c>
      <c r="I583" s="37">
        <f t="shared" si="17"/>
        <v>5914317</v>
      </c>
      <c r="J583" s="20" t="s">
        <v>41</v>
      </c>
      <c r="K583" s="33" t="s">
        <v>25</v>
      </c>
      <c r="L583" s="20" t="s">
        <v>42</v>
      </c>
      <c r="M583" s="20" t="s">
        <v>27</v>
      </c>
      <c r="N583" s="22" t="s">
        <v>28</v>
      </c>
    </row>
    <row r="584" spans="1:14">
      <c r="A584" s="32">
        <v>43364</v>
      </c>
      <c r="B584" s="20" t="s">
        <v>541</v>
      </c>
      <c r="C584" s="33" t="s">
        <v>50</v>
      </c>
      <c r="D584" s="20" t="s">
        <v>40</v>
      </c>
      <c r="E584" s="38"/>
      <c r="F584" s="34">
        <v>4000</v>
      </c>
      <c r="G584" s="35">
        <f t="shared" si="16"/>
        <v>7.1262758260689862</v>
      </c>
      <c r="H584" s="36">
        <v>561.303</v>
      </c>
      <c r="I584" s="37">
        <f t="shared" si="17"/>
        <v>5910317</v>
      </c>
      <c r="J584" s="20" t="s">
        <v>41</v>
      </c>
      <c r="K584" s="33" t="s">
        <v>25</v>
      </c>
      <c r="L584" s="20" t="s">
        <v>42</v>
      </c>
      <c r="M584" s="20" t="s">
        <v>27</v>
      </c>
      <c r="N584" s="22" t="s">
        <v>28</v>
      </c>
    </row>
    <row r="585" spans="1:14">
      <c r="A585" s="32">
        <v>43364</v>
      </c>
      <c r="B585" s="20" t="s">
        <v>542</v>
      </c>
      <c r="C585" s="22" t="s">
        <v>22</v>
      </c>
      <c r="D585" s="20" t="s">
        <v>40</v>
      </c>
      <c r="E585" s="38"/>
      <c r="F585" s="34">
        <v>2000</v>
      </c>
      <c r="G585" s="35">
        <f t="shared" si="16"/>
        <v>3.5631379130344931</v>
      </c>
      <c r="H585" s="36">
        <v>561.303</v>
      </c>
      <c r="I585" s="37">
        <f t="shared" si="17"/>
        <v>5908317</v>
      </c>
      <c r="J585" s="20" t="s">
        <v>41</v>
      </c>
      <c r="K585" s="33" t="s">
        <v>25</v>
      </c>
      <c r="L585" s="20" t="s">
        <v>42</v>
      </c>
      <c r="M585" s="20" t="s">
        <v>27</v>
      </c>
      <c r="N585" s="22" t="s">
        <v>28</v>
      </c>
    </row>
    <row r="586" spans="1:14">
      <c r="A586" s="32">
        <v>43364</v>
      </c>
      <c r="B586" s="20" t="s">
        <v>543</v>
      </c>
      <c r="C586" s="22" t="s">
        <v>22</v>
      </c>
      <c r="D586" s="20" t="s">
        <v>40</v>
      </c>
      <c r="E586" s="38"/>
      <c r="F586" s="34">
        <v>3500</v>
      </c>
      <c r="G586" s="35">
        <f t="shared" si="16"/>
        <v>6.2354913478103624</v>
      </c>
      <c r="H586" s="36">
        <v>561.303</v>
      </c>
      <c r="I586" s="37">
        <f t="shared" si="17"/>
        <v>5904817</v>
      </c>
      <c r="J586" s="20" t="s">
        <v>41</v>
      </c>
      <c r="K586" s="33" t="s">
        <v>25</v>
      </c>
      <c r="L586" s="20" t="s">
        <v>42</v>
      </c>
      <c r="M586" s="20" t="s">
        <v>27</v>
      </c>
      <c r="N586" s="22" t="s">
        <v>28</v>
      </c>
    </row>
    <row r="587" spans="1:14">
      <c r="A587" s="32">
        <v>43364</v>
      </c>
      <c r="B587" s="20" t="s">
        <v>544</v>
      </c>
      <c r="C587" s="33" t="s">
        <v>50</v>
      </c>
      <c r="D587" s="20" t="s">
        <v>40</v>
      </c>
      <c r="E587" s="38"/>
      <c r="F587" s="34">
        <v>7000</v>
      </c>
      <c r="G587" s="35">
        <f t="shared" si="16"/>
        <v>12.470982695620725</v>
      </c>
      <c r="H587" s="36">
        <v>561.303</v>
      </c>
      <c r="I587" s="37">
        <f t="shared" si="17"/>
        <v>5897817</v>
      </c>
      <c r="J587" s="20" t="s">
        <v>41</v>
      </c>
      <c r="K587" s="33" t="s">
        <v>25</v>
      </c>
      <c r="L587" s="20" t="s">
        <v>42</v>
      </c>
      <c r="M587" s="20" t="s">
        <v>27</v>
      </c>
      <c r="N587" s="22" t="s">
        <v>28</v>
      </c>
    </row>
    <row r="588" spans="1:14">
      <c r="A588" s="32">
        <v>43364</v>
      </c>
      <c r="B588" s="20" t="s">
        <v>545</v>
      </c>
      <c r="C588" s="22" t="s">
        <v>22</v>
      </c>
      <c r="D588" s="20" t="s">
        <v>40</v>
      </c>
      <c r="E588" s="38"/>
      <c r="F588" s="34">
        <v>3000</v>
      </c>
      <c r="G588" s="35">
        <f t="shared" si="16"/>
        <v>5.3447068695517395</v>
      </c>
      <c r="H588" s="36">
        <v>561.303</v>
      </c>
      <c r="I588" s="37">
        <f t="shared" si="17"/>
        <v>5894817</v>
      </c>
      <c r="J588" s="20" t="s">
        <v>41</v>
      </c>
      <c r="K588" s="33" t="s">
        <v>25</v>
      </c>
      <c r="L588" s="20" t="s">
        <v>42</v>
      </c>
      <c r="M588" s="20" t="s">
        <v>27</v>
      </c>
      <c r="N588" s="22" t="s">
        <v>28</v>
      </c>
    </row>
    <row r="589" spans="1:14">
      <c r="A589" s="32">
        <v>43364</v>
      </c>
      <c r="B589" s="20" t="s">
        <v>546</v>
      </c>
      <c r="C589" s="22" t="s">
        <v>22</v>
      </c>
      <c r="D589" s="20" t="s">
        <v>40</v>
      </c>
      <c r="E589" s="38"/>
      <c r="F589" s="34">
        <v>3000</v>
      </c>
      <c r="G589" s="35">
        <f t="shared" ref="G589:G652" si="18">+F589/H589</f>
        <v>5.3447068695517395</v>
      </c>
      <c r="H589" s="36">
        <v>561.303</v>
      </c>
      <c r="I589" s="37">
        <f t="shared" ref="I589:I652" si="19">I588+E589-F589</f>
        <v>5891817</v>
      </c>
      <c r="J589" s="20" t="s">
        <v>41</v>
      </c>
      <c r="K589" s="33" t="s">
        <v>25</v>
      </c>
      <c r="L589" s="20" t="s">
        <v>42</v>
      </c>
      <c r="M589" s="20" t="s">
        <v>27</v>
      </c>
      <c r="N589" s="22" t="s">
        <v>28</v>
      </c>
    </row>
    <row r="590" spans="1:14">
      <c r="A590" s="32">
        <v>43364</v>
      </c>
      <c r="B590" s="20" t="s">
        <v>547</v>
      </c>
      <c r="C590" s="33" t="s">
        <v>50</v>
      </c>
      <c r="D590" s="20" t="s">
        <v>40</v>
      </c>
      <c r="E590" s="38"/>
      <c r="F590" s="34">
        <v>5000</v>
      </c>
      <c r="G590" s="35">
        <f t="shared" si="18"/>
        <v>8.907844782586233</v>
      </c>
      <c r="H590" s="36">
        <v>561.303</v>
      </c>
      <c r="I590" s="37">
        <f t="shared" si="19"/>
        <v>5886817</v>
      </c>
      <c r="J590" s="20" t="s">
        <v>41</v>
      </c>
      <c r="K590" s="33" t="s">
        <v>25</v>
      </c>
      <c r="L590" s="20" t="s">
        <v>42</v>
      </c>
      <c r="M590" s="20" t="s">
        <v>27</v>
      </c>
      <c r="N590" s="22" t="s">
        <v>28</v>
      </c>
    </row>
    <row r="591" spans="1:14">
      <c r="A591" s="32">
        <v>43364</v>
      </c>
      <c r="B591" s="20" t="s">
        <v>548</v>
      </c>
      <c r="C591" s="22" t="s">
        <v>22</v>
      </c>
      <c r="D591" s="20" t="s">
        <v>40</v>
      </c>
      <c r="E591" s="38"/>
      <c r="F591" s="34">
        <v>4500</v>
      </c>
      <c r="G591" s="35">
        <f t="shared" si="18"/>
        <v>8.0170603043276092</v>
      </c>
      <c r="H591" s="36">
        <v>561.303</v>
      </c>
      <c r="I591" s="37">
        <f t="shared" si="19"/>
        <v>5882317</v>
      </c>
      <c r="J591" s="20" t="s">
        <v>41</v>
      </c>
      <c r="K591" s="33" t="s">
        <v>25</v>
      </c>
      <c r="L591" s="20" t="s">
        <v>42</v>
      </c>
      <c r="M591" s="20" t="s">
        <v>27</v>
      </c>
      <c r="N591" s="22" t="s">
        <v>28</v>
      </c>
    </row>
    <row r="592" spans="1:14">
      <c r="A592" s="32">
        <v>43364</v>
      </c>
      <c r="B592" s="20" t="s">
        <v>549</v>
      </c>
      <c r="C592" s="22" t="s">
        <v>22</v>
      </c>
      <c r="D592" s="20" t="s">
        <v>40</v>
      </c>
      <c r="E592" s="38"/>
      <c r="F592" s="34">
        <v>3000</v>
      </c>
      <c r="G592" s="35">
        <f t="shared" si="18"/>
        <v>5.3447068695517395</v>
      </c>
      <c r="H592" s="36">
        <v>561.303</v>
      </c>
      <c r="I592" s="37">
        <f t="shared" si="19"/>
        <v>5879317</v>
      </c>
      <c r="J592" s="20" t="s">
        <v>41</v>
      </c>
      <c r="K592" s="33" t="s">
        <v>25</v>
      </c>
      <c r="L592" s="20" t="s">
        <v>42</v>
      </c>
      <c r="M592" s="20" t="s">
        <v>27</v>
      </c>
      <c r="N592" s="22" t="s">
        <v>28</v>
      </c>
    </row>
    <row r="593" spans="1:14">
      <c r="A593" s="32">
        <v>43364</v>
      </c>
      <c r="B593" s="20" t="s">
        <v>550</v>
      </c>
      <c r="C593" s="33" t="s">
        <v>123</v>
      </c>
      <c r="D593" s="45" t="s">
        <v>72</v>
      </c>
      <c r="E593" s="38"/>
      <c r="F593" s="34">
        <v>3000</v>
      </c>
      <c r="G593" s="35">
        <f t="shared" si="18"/>
        <v>5.3447068695517395</v>
      </c>
      <c r="H593" s="36">
        <v>561.303</v>
      </c>
      <c r="I593" s="37">
        <f t="shared" si="19"/>
        <v>5876317</v>
      </c>
      <c r="J593" s="20" t="s">
        <v>41</v>
      </c>
      <c r="K593" s="33" t="s">
        <v>25</v>
      </c>
      <c r="L593" s="20" t="s">
        <v>26</v>
      </c>
      <c r="M593" s="20" t="s">
        <v>27</v>
      </c>
      <c r="N593" s="22" t="s">
        <v>28</v>
      </c>
    </row>
    <row r="594" spans="1:14">
      <c r="A594" s="32">
        <v>43364</v>
      </c>
      <c r="B594" s="20" t="s">
        <v>82</v>
      </c>
      <c r="C594" s="22" t="s">
        <v>22</v>
      </c>
      <c r="D594" s="20" t="s">
        <v>40</v>
      </c>
      <c r="E594" s="20"/>
      <c r="F594" s="34">
        <v>1000</v>
      </c>
      <c r="G594" s="35">
        <f t="shared" si="18"/>
        <v>1.7815689565172466</v>
      </c>
      <c r="H594" s="36">
        <v>561.303</v>
      </c>
      <c r="I594" s="37">
        <f t="shared" si="19"/>
        <v>5875317</v>
      </c>
      <c r="J594" s="20" t="s">
        <v>258</v>
      </c>
      <c r="K594" s="20" t="s">
        <v>256</v>
      </c>
      <c r="L594" s="20" t="s">
        <v>42</v>
      </c>
      <c r="M594" s="20" t="s">
        <v>27</v>
      </c>
      <c r="N594" s="22" t="s">
        <v>28</v>
      </c>
    </row>
    <row r="595" spans="1:14">
      <c r="A595" s="32">
        <v>43364</v>
      </c>
      <c r="B595" s="20" t="s">
        <v>551</v>
      </c>
      <c r="C595" s="22" t="s">
        <v>22</v>
      </c>
      <c r="D595" s="20" t="s">
        <v>40</v>
      </c>
      <c r="E595" s="20"/>
      <c r="F595" s="34">
        <v>1000</v>
      </c>
      <c r="G595" s="35">
        <f t="shared" si="18"/>
        <v>1.7815689565172466</v>
      </c>
      <c r="H595" s="36">
        <v>561.303</v>
      </c>
      <c r="I595" s="37">
        <f t="shared" si="19"/>
        <v>5874317</v>
      </c>
      <c r="J595" s="20" t="s">
        <v>258</v>
      </c>
      <c r="K595" s="20" t="s">
        <v>256</v>
      </c>
      <c r="L595" s="20" t="s">
        <v>42</v>
      </c>
      <c r="M595" s="20" t="s">
        <v>27</v>
      </c>
      <c r="N595" s="22" t="s">
        <v>28</v>
      </c>
    </row>
    <row r="596" spans="1:14">
      <c r="A596" s="32">
        <v>43364</v>
      </c>
      <c r="B596" s="20" t="s">
        <v>552</v>
      </c>
      <c r="C596" s="33" t="s">
        <v>50</v>
      </c>
      <c r="D596" s="20" t="s">
        <v>40</v>
      </c>
      <c r="E596" s="20"/>
      <c r="F596" s="34">
        <v>2000</v>
      </c>
      <c r="G596" s="35">
        <f t="shared" si="18"/>
        <v>3.5631379130344931</v>
      </c>
      <c r="H596" s="36">
        <v>561.303</v>
      </c>
      <c r="I596" s="37">
        <f t="shared" si="19"/>
        <v>5872317</v>
      </c>
      <c r="J596" s="20" t="s">
        <v>258</v>
      </c>
      <c r="K596" s="20" t="s">
        <v>256</v>
      </c>
      <c r="L596" s="20" t="s">
        <v>42</v>
      </c>
      <c r="M596" s="20" t="s">
        <v>27</v>
      </c>
      <c r="N596" s="22" t="s">
        <v>28</v>
      </c>
    </row>
    <row r="597" spans="1:14">
      <c r="A597" s="32">
        <v>43364</v>
      </c>
      <c r="B597" s="20" t="s">
        <v>553</v>
      </c>
      <c r="C597" s="22" t="s">
        <v>22</v>
      </c>
      <c r="D597" s="20" t="s">
        <v>40</v>
      </c>
      <c r="E597" s="20"/>
      <c r="F597" s="34">
        <v>1000</v>
      </c>
      <c r="G597" s="35">
        <f t="shared" si="18"/>
        <v>1.7815689565172466</v>
      </c>
      <c r="H597" s="36">
        <v>561.303</v>
      </c>
      <c r="I597" s="37">
        <f t="shared" si="19"/>
        <v>5871317</v>
      </c>
      <c r="J597" s="20" t="s">
        <v>258</v>
      </c>
      <c r="K597" s="20" t="s">
        <v>256</v>
      </c>
      <c r="L597" s="20" t="s">
        <v>42</v>
      </c>
      <c r="M597" s="20" t="s">
        <v>27</v>
      </c>
      <c r="N597" s="22" t="s">
        <v>28</v>
      </c>
    </row>
    <row r="598" spans="1:14">
      <c r="A598" s="32">
        <v>43364</v>
      </c>
      <c r="B598" s="20" t="s">
        <v>554</v>
      </c>
      <c r="C598" s="22" t="s">
        <v>22</v>
      </c>
      <c r="D598" s="20" t="s">
        <v>40</v>
      </c>
      <c r="E598" s="20"/>
      <c r="F598" s="34">
        <v>1000</v>
      </c>
      <c r="G598" s="35">
        <f t="shared" si="18"/>
        <v>1.7815689565172466</v>
      </c>
      <c r="H598" s="36">
        <v>561.303</v>
      </c>
      <c r="I598" s="37">
        <f t="shared" si="19"/>
        <v>5870317</v>
      </c>
      <c r="J598" s="20" t="s">
        <v>258</v>
      </c>
      <c r="K598" s="20" t="s">
        <v>256</v>
      </c>
      <c r="L598" s="20" t="s">
        <v>42</v>
      </c>
      <c r="M598" s="20" t="s">
        <v>27</v>
      </c>
      <c r="N598" s="22" t="s">
        <v>28</v>
      </c>
    </row>
    <row r="599" spans="1:14">
      <c r="A599" s="32">
        <v>43364</v>
      </c>
      <c r="B599" s="20" t="s">
        <v>555</v>
      </c>
      <c r="C599" s="22" t="s">
        <v>22</v>
      </c>
      <c r="D599" s="20" t="s">
        <v>40</v>
      </c>
      <c r="E599" s="20"/>
      <c r="F599" s="34">
        <v>1000</v>
      </c>
      <c r="G599" s="35">
        <f t="shared" si="18"/>
        <v>1.7815689565172466</v>
      </c>
      <c r="H599" s="36">
        <v>561.303</v>
      </c>
      <c r="I599" s="37">
        <f t="shared" si="19"/>
        <v>5869317</v>
      </c>
      <c r="J599" s="20" t="s">
        <v>258</v>
      </c>
      <c r="K599" s="20" t="s">
        <v>256</v>
      </c>
      <c r="L599" s="20" t="s">
        <v>42</v>
      </c>
      <c r="M599" s="20" t="s">
        <v>27</v>
      </c>
      <c r="N599" s="22" t="s">
        <v>28</v>
      </c>
    </row>
    <row r="600" spans="1:14">
      <c r="A600" s="32">
        <v>43364</v>
      </c>
      <c r="B600" s="20" t="s">
        <v>257</v>
      </c>
      <c r="C600" s="33" t="s">
        <v>34</v>
      </c>
      <c r="D600" s="20" t="s">
        <v>40</v>
      </c>
      <c r="E600" s="20"/>
      <c r="F600" s="34">
        <v>1000</v>
      </c>
      <c r="G600" s="35">
        <f t="shared" si="18"/>
        <v>1.7815689565172466</v>
      </c>
      <c r="H600" s="36">
        <v>561.303</v>
      </c>
      <c r="I600" s="37">
        <f t="shared" si="19"/>
        <v>5868317</v>
      </c>
      <c r="J600" s="20" t="s">
        <v>258</v>
      </c>
      <c r="K600" s="20" t="s">
        <v>256</v>
      </c>
      <c r="L600" s="20" t="s">
        <v>42</v>
      </c>
      <c r="M600" s="20" t="s">
        <v>27</v>
      </c>
      <c r="N600" s="22" t="s">
        <v>28</v>
      </c>
    </row>
    <row r="601" spans="1:14">
      <c r="A601" s="32">
        <v>43364</v>
      </c>
      <c r="B601" s="20" t="s">
        <v>84</v>
      </c>
      <c r="C601" s="22" t="s">
        <v>22</v>
      </c>
      <c r="D601" s="20" t="s">
        <v>40</v>
      </c>
      <c r="E601" s="20"/>
      <c r="F601" s="34">
        <v>1000</v>
      </c>
      <c r="G601" s="35">
        <f t="shared" si="18"/>
        <v>1.7815689565172466</v>
      </c>
      <c r="H601" s="36">
        <v>561.303</v>
      </c>
      <c r="I601" s="37">
        <f t="shared" si="19"/>
        <v>5867317</v>
      </c>
      <c r="J601" s="20" t="s">
        <v>258</v>
      </c>
      <c r="K601" s="20" t="s">
        <v>256</v>
      </c>
      <c r="L601" s="20" t="s">
        <v>42</v>
      </c>
      <c r="M601" s="20" t="s">
        <v>27</v>
      </c>
      <c r="N601" s="22" t="s">
        <v>28</v>
      </c>
    </row>
    <row r="602" spans="1:14">
      <c r="A602" s="32">
        <v>43364</v>
      </c>
      <c r="B602" s="39" t="s">
        <v>556</v>
      </c>
      <c r="C602" s="22" t="s">
        <v>22</v>
      </c>
      <c r="D602" s="33" t="s">
        <v>23</v>
      </c>
      <c r="E602" s="20"/>
      <c r="F602" s="40">
        <v>500</v>
      </c>
      <c r="G602" s="35">
        <f t="shared" si="18"/>
        <v>0.89078447825862328</v>
      </c>
      <c r="H602" s="36">
        <v>561.303</v>
      </c>
      <c r="I602" s="37">
        <f t="shared" si="19"/>
        <v>5866817</v>
      </c>
      <c r="J602" s="22" t="s">
        <v>83</v>
      </c>
      <c r="K602" s="39" t="s">
        <v>25</v>
      </c>
      <c r="L602" s="20" t="s">
        <v>26</v>
      </c>
      <c r="M602" s="20" t="s">
        <v>27</v>
      </c>
      <c r="N602" s="22" t="s">
        <v>28</v>
      </c>
    </row>
    <row r="603" spans="1:14">
      <c r="A603" s="32">
        <v>43364</v>
      </c>
      <c r="B603" s="39" t="s">
        <v>557</v>
      </c>
      <c r="C603" s="22" t="s">
        <v>22</v>
      </c>
      <c r="D603" s="33" t="s">
        <v>23</v>
      </c>
      <c r="E603" s="20"/>
      <c r="F603" s="40">
        <v>500</v>
      </c>
      <c r="G603" s="35">
        <f t="shared" si="18"/>
        <v>0.89078447825862328</v>
      </c>
      <c r="H603" s="36">
        <v>561.303</v>
      </c>
      <c r="I603" s="37">
        <f t="shared" si="19"/>
        <v>5866317</v>
      </c>
      <c r="J603" s="22" t="s">
        <v>83</v>
      </c>
      <c r="K603" s="39" t="s">
        <v>25</v>
      </c>
      <c r="L603" s="20" t="s">
        <v>26</v>
      </c>
      <c r="M603" s="20" t="s">
        <v>27</v>
      </c>
      <c r="N603" s="22" t="s">
        <v>28</v>
      </c>
    </row>
    <row r="604" spans="1:14">
      <c r="A604" s="32">
        <v>43364</v>
      </c>
      <c r="B604" s="39" t="s">
        <v>558</v>
      </c>
      <c r="C604" s="22" t="s">
        <v>22</v>
      </c>
      <c r="D604" s="33" t="s">
        <v>23</v>
      </c>
      <c r="E604" s="20"/>
      <c r="F604" s="40">
        <v>500</v>
      </c>
      <c r="G604" s="35">
        <f t="shared" si="18"/>
        <v>0.89078447825862328</v>
      </c>
      <c r="H604" s="36">
        <v>561.303</v>
      </c>
      <c r="I604" s="37">
        <f t="shared" si="19"/>
        <v>5865817</v>
      </c>
      <c r="J604" s="22" t="s">
        <v>83</v>
      </c>
      <c r="K604" s="39" t="s">
        <v>25</v>
      </c>
      <c r="L604" s="20" t="s">
        <v>26</v>
      </c>
      <c r="M604" s="20" t="s">
        <v>27</v>
      </c>
      <c r="N604" s="22" t="s">
        <v>28</v>
      </c>
    </row>
    <row r="605" spans="1:14">
      <c r="A605" s="32">
        <v>43364</v>
      </c>
      <c r="B605" s="39" t="s">
        <v>559</v>
      </c>
      <c r="C605" s="22" t="s">
        <v>22</v>
      </c>
      <c r="D605" s="33" t="s">
        <v>23</v>
      </c>
      <c r="E605" s="20"/>
      <c r="F605" s="40">
        <v>500</v>
      </c>
      <c r="G605" s="35">
        <f t="shared" si="18"/>
        <v>0.89078447825862328</v>
      </c>
      <c r="H605" s="36">
        <v>561.303</v>
      </c>
      <c r="I605" s="37">
        <f t="shared" si="19"/>
        <v>5865317</v>
      </c>
      <c r="J605" s="22" t="s">
        <v>83</v>
      </c>
      <c r="K605" s="39" t="s">
        <v>25</v>
      </c>
      <c r="L605" s="20" t="s">
        <v>26</v>
      </c>
      <c r="M605" s="20" t="s">
        <v>27</v>
      </c>
      <c r="N605" s="22" t="s">
        <v>28</v>
      </c>
    </row>
    <row r="606" spans="1:14">
      <c r="A606" s="32">
        <v>43364</v>
      </c>
      <c r="B606" s="39" t="s">
        <v>560</v>
      </c>
      <c r="C606" s="22" t="s">
        <v>22</v>
      </c>
      <c r="D606" s="33" t="s">
        <v>23</v>
      </c>
      <c r="E606" s="20"/>
      <c r="F606" s="40">
        <v>500</v>
      </c>
      <c r="G606" s="35">
        <f t="shared" si="18"/>
        <v>0.89078447825862328</v>
      </c>
      <c r="H606" s="36">
        <v>561.303</v>
      </c>
      <c r="I606" s="37">
        <f t="shared" si="19"/>
        <v>5864817</v>
      </c>
      <c r="J606" s="22" t="s">
        <v>83</v>
      </c>
      <c r="K606" s="39" t="s">
        <v>25</v>
      </c>
      <c r="L606" s="20" t="s">
        <v>26</v>
      </c>
      <c r="M606" s="20" t="s">
        <v>27</v>
      </c>
      <c r="N606" s="22" t="s">
        <v>28</v>
      </c>
    </row>
    <row r="607" spans="1:14">
      <c r="A607" s="32">
        <v>43364</v>
      </c>
      <c r="B607" s="39" t="s">
        <v>561</v>
      </c>
      <c r="C607" s="22" t="s">
        <v>22</v>
      </c>
      <c r="D607" s="33" t="s">
        <v>23</v>
      </c>
      <c r="E607" s="20"/>
      <c r="F607" s="40">
        <v>500</v>
      </c>
      <c r="G607" s="35">
        <f t="shared" si="18"/>
        <v>0.89078447825862328</v>
      </c>
      <c r="H607" s="36">
        <v>561.303</v>
      </c>
      <c r="I607" s="37">
        <f t="shared" si="19"/>
        <v>5864317</v>
      </c>
      <c r="J607" s="22" t="s">
        <v>83</v>
      </c>
      <c r="K607" s="39" t="s">
        <v>25</v>
      </c>
      <c r="L607" s="20" t="s">
        <v>26</v>
      </c>
      <c r="M607" s="20" t="s">
        <v>27</v>
      </c>
      <c r="N607" s="22" t="s">
        <v>28</v>
      </c>
    </row>
    <row r="608" spans="1:14">
      <c r="A608" s="32">
        <v>43364</v>
      </c>
      <c r="B608" s="39" t="s">
        <v>503</v>
      </c>
      <c r="C608" s="22" t="s">
        <v>22</v>
      </c>
      <c r="D608" s="33" t="s">
        <v>23</v>
      </c>
      <c r="E608" s="20"/>
      <c r="F608" s="40">
        <v>500</v>
      </c>
      <c r="G608" s="35">
        <f t="shared" si="18"/>
        <v>0.89078447825862328</v>
      </c>
      <c r="H608" s="36">
        <v>561.303</v>
      </c>
      <c r="I608" s="37">
        <f t="shared" si="19"/>
        <v>5863817</v>
      </c>
      <c r="J608" s="22" t="s">
        <v>83</v>
      </c>
      <c r="K608" s="39" t="s">
        <v>25</v>
      </c>
      <c r="L608" s="20" t="s">
        <v>26</v>
      </c>
      <c r="M608" s="20" t="s">
        <v>27</v>
      </c>
      <c r="N608" s="22" t="s">
        <v>28</v>
      </c>
    </row>
    <row r="609" spans="1:14">
      <c r="A609" s="32">
        <v>43364</v>
      </c>
      <c r="B609" s="39" t="s">
        <v>562</v>
      </c>
      <c r="C609" s="22" t="s">
        <v>22</v>
      </c>
      <c r="D609" s="33" t="s">
        <v>23</v>
      </c>
      <c r="E609" s="20"/>
      <c r="F609" s="40">
        <v>500</v>
      </c>
      <c r="G609" s="35">
        <f t="shared" si="18"/>
        <v>0.89078447825862328</v>
      </c>
      <c r="H609" s="36">
        <v>561.303</v>
      </c>
      <c r="I609" s="37">
        <f t="shared" si="19"/>
        <v>5863317</v>
      </c>
      <c r="J609" s="22" t="s">
        <v>83</v>
      </c>
      <c r="K609" s="39" t="s">
        <v>25</v>
      </c>
      <c r="L609" s="20" t="s">
        <v>26</v>
      </c>
      <c r="M609" s="20" t="s">
        <v>27</v>
      </c>
      <c r="N609" s="22" t="s">
        <v>28</v>
      </c>
    </row>
    <row r="610" spans="1:14">
      <c r="A610" s="32">
        <v>43364</v>
      </c>
      <c r="B610" s="22" t="s">
        <v>472</v>
      </c>
      <c r="C610" s="22" t="s">
        <v>22</v>
      </c>
      <c r="D610" s="33" t="s">
        <v>23</v>
      </c>
      <c r="E610" s="34"/>
      <c r="F610" s="34">
        <v>700</v>
      </c>
      <c r="G610" s="35">
        <f t="shared" si="18"/>
        <v>1.2470982695620725</v>
      </c>
      <c r="H610" s="36">
        <v>561.303</v>
      </c>
      <c r="I610" s="37">
        <f t="shared" si="19"/>
        <v>5862617</v>
      </c>
      <c r="J610" s="22" t="s">
        <v>86</v>
      </c>
      <c r="K610" s="22" t="s">
        <v>25</v>
      </c>
      <c r="L610" s="20" t="s">
        <v>26</v>
      </c>
      <c r="M610" s="20" t="s">
        <v>27</v>
      </c>
      <c r="N610" s="22" t="s">
        <v>28</v>
      </c>
    </row>
    <row r="611" spans="1:14">
      <c r="A611" s="32">
        <v>43364</v>
      </c>
      <c r="B611" s="22" t="s">
        <v>563</v>
      </c>
      <c r="C611" s="22" t="s">
        <v>22</v>
      </c>
      <c r="D611" s="33" t="s">
        <v>23</v>
      </c>
      <c r="E611" s="34"/>
      <c r="F611" s="34">
        <v>700</v>
      </c>
      <c r="G611" s="35">
        <f t="shared" si="18"/>
        <v>1.2470982695620725</v>
      </c>
      <c r="H611" s="36">
        <v>561.303</v>
      </c>
      <c r="I611" s="37">
        <f t="shared" si="19"/>
        <v>5861917</v>
      </c>
      <c r="J611" s="22" t="s">
        <v>86</v>
      </c>
      <c r="K611" s="22" t="s">
        <v>25</v>
      </c>
      <c r="L611" s="20" t="s">
        <v>26</v>
      </c>
      <c r="M611" s="20" t="s">
        <v>27</v>
      </c>
      <c r="N611" s="22" t="s">
        <v>28</v>
      </c>
    </row>
    <row r="612" spans="1:14">
      <c r="A612" s="32">
        <v>43364</v>
      </c>
      <c r="B612" s="22" t="s">
        <v>564</v>
      </c>
      <c r="C612" s="22" t="s">
        <v>22</v>
      </c>
      <c r="D612" s="33" t="s">
        <v>23</v>
      </c>
      <c r="E612" s="34"/>
      <c r="F612" s="34">
        <v>700</v>
      </c>
      <c r="G612" s="35">
        <f t="shared" si="18"/>
        <v>1.2470982695620725</v>
      </c>
      <c r="H612" s="36">
        <v>561.303</v>
      </c>
      <c r="I612" s="37">
        <f t="shared" si="19"/>
        <v>5861217</v>
      </c>
      <c r="J612" s="22" t="s">
        <v>86</v>
      </c>
      <c r="K612" s="22" t="s">
        <v>25</v>
      </c>
      <c r="L612" s="20" t="s">
        <v>26</v>
      </c>
      <c r="M612" s="20" t="s">
        <v>27</v>
      </c>
      <c r="N612" s="22" t="s">
        <v>28</v>
      </c>
    </row>
    <row r="613" spans="1:14">
      <c r="A613" s="32">
        <v>43364</v>
      </c>
      <c r="B613" s="22" t="s">
        <v>565</v>
      </c>
      <c r="C613" s="22" t="s">
        <v>22</v>
      </c>
      <c r="D613" s="33" t="s">
        <v>23</v>
      </c>
      <c r="E613" s="34"/>
      <c r="F613" s="34">
        <v>700</v>
      </c>
      <c r="G613" s="35">
        <f t="shared" si="18"/>
        <v>1.2470982695620725</v>
      </c>
      <c r="H613" s="36">
        <v>561.303</v>
      </c>
      <c r="I613" s="37">
        <f t="shared" si="19"/>
        <v>5860517</v>
      </c>
      <c r="J613" s="22" t="s">
        <v>86</v>
      </c>
      <c r="K613" s="22" t="s">
        <v>25</v>
      </c>
      <c r="L613" s="20" t="s">
        <v>26</v>
      </c>
      <c r="M613" s="20" t="s">
        <v>27</v>
      </c>
      <c r="N613" s="22" t="s">
        <v>28</v>
      </c>
    </row>
    <row r="614" spans="1:14">
      <c r="A614" s="32">
        <v>43364</v>
      </c>
      <c r="B614" s="22" t="s">
        <v>566</v>
      </c>
      <c r="C614" s="22" t="s">
        <v>22</v>
      </c>
      <c r="D614" s="33" t="s">
        <v>23</v>
      </c>
      <c r="E614" s="34"/>
      <c r="F614" s="34">
        <v>700</v>
      </c>
      <c r="G614" s="35">
        <f t="shared" si="18"/>
        <v>1.2470982695620725</v>
      </c>
      <c r="H614" s="36">
        <v>561.303</v>
      </c>
      <c r="I614" s="37">
        <f t="shared" si="19"/>
        <v>5859817</v>
      </c>
      <c r="J614" s="22" t="s">
        <v>86</v>
      </c>
      <c r="K614" s="22" t="s">
        <v>25</v>
      </c>
      <c r="L614" s="20" t="s">
        <v>26</v>
      </c>
      <c r="M614" s="20" t="s">
        <v>27</v>
      </c>
      <c r="N614" s="22" t="s">
        <v>28</v>
      </c>
    </row>
    <row r="615" spans="1:14">
      <c r="A615" s="32">
        <v>43364</v>
      </c>
      <c r="B615" s="39" t="s">
        <v>82</v>
      </c>
      <c r="C615" s="22" t="s">
        <v>22</v>
      </c>
      <c r="D615" s="33" t="s">
        <v>23</v>
      </c>
      <c r="E615" s="20"/>
      <c r="F615" s="34">
        <v>1000</v>
      </c>
      <c r="G615" s="35">
        <f t="shared" si="18"/>
        <v>1.7815689565172466</v>
      </c>
      <c r="H615" s="36">
        <v>561.303</v>
      </c>
      <c r="I615" s="37">
        <f t="shared" si="19"/>
        <v>5858817</v>
      </c>
      <c r="J615" s="22" t="s">
        <v>88</v>
      </c>
      <c r="K615" s="39" t="s">
        <v>25</v>
      </c>
      <c r="L615" s="20" t="s">
        <v>26</v>
      </c>
      <c r="M615" s="20" t="s">
        <v>27</v>
      </c>
      <c r="N615" s="22" t="s">
        <v>28</v>
      </c>
    </row>
    <row r="616" spans="1:14">
      <c r="A616" s="32">
        <v>43364</v>
      </c>
      <c r="B616" s="39" t="s">
        <v>84</v>
      </c>
      <c r="C616" s="22" t="s">
        <v>22</v>
      </c>
      <c r="D616" s="33" t="s">
        <v>23</v>
      </c>
      <c r="E616" s="20"/>
      <c r="F616" s="34">
        <v>1000</v>
      </c>
      <c r="G616" s="35">
        <f t="shared" si="18"/>
        <v>1.7815689565172466</v>
      </c>
      <c r="H616" s="36">
        <v>561.303</v>
      </c>
      <c r="I616" s="37">
        <f t="shared" si="19"/>
        <v>5857817</v>
      </c>
      <c r="J616" s="22" t="s">
        <v>88</v>
      </c>
      <c r="K616" s="39" t="s">
        <v>25</v>
      </c>
      <c r="L616" s="20" t="s">
        <v>26</v>
      </c>
      <c r="M616" s="20" t="s">
        <v>27</v>
      </c>
      <c r="N616" s="22" t="s">
        <v>28</v>
      </c>
    </row>
    <row r="617" spans="1:14">
      <c r="A617" s="32">
        <v>43364</v>
      </c>
      <c r="B617" s="22" t="s">
        <v>567</v>
      </c>
      <c r="C617" s="22" t="s">
        <v>22</v>
      </c>
      <c r="D617" s="33" t="s">
        <v>23</v>
      </c>
      <c r="E617" s="42"/>
      <c r="F617" s="42">
        <v>2400</v>
      </c>
      <c r="G617" s="35">
        <f t="shared" si="18"/>
        <v>4.2757654956413917</v>
      </c>
      <c r="H617" s="36">
        <v>561.303</v>
      </c>
      <c r="I617" s="37">
        <f t="shared" si="19"/>
        <v>5855417</v>
      </c>
      <c r="J617" s="22" t="s">
        <v>101</v>
      </c>
      <c r="K617" s="22" t="s">
        <v>102</v>
      </c>
      <c r="L617" s="20" t="s">
        <v>26</v>
      </c>
      <c r="M617" s="20" t="s">
        <v>27</v>
      </c>
      <c r="N617" s="22" t="s">
        <v>28</v>
      </c>
    </row>
    <row r="618" spans="1:14">
      <c r="A618" s="32">
        <v>43364</v>
      </c>
      <c r="B618" s="20" t="s">
        <v>860</v>
      </c>
      <c r="C618" s="33" t="s">
        <v>189</v>
      </c>
      <c r="D618" s="33" t="s">
        <v>23</v>
      </c>
      <c r="E618" s="20"/>
      <c r="F618" s="34">
        <v>130000</v>
      </c>
      <c r="G618" s="35">
        <f t="shared" si="18"/>
        <v>231.60396434724206</v>
      </c>
      <c r="H618" s="36">
        <v>561.303</v>
      </c>
      <c r="I618" s="37">
        <f t="shared" si="19"/>
        <v>5725417</v>
      </c>
      <c r="J618" s="47" t="s">
        <v>108</v>
      </c>
      <c r="K618" s="20">
        <v>3593843</v>
      </c>
      <c r="L618" s="20" t="s">
        <v>26</v>
      </c>
      <c r="M618" s="20" t="s">
        <v>27</v>
      </c>
      <c r="N618" s="22" t="s">
        <v>37</v>
      </c>
    </row>
    <row r="619" spans="1:14">
      <c r="A619" s="32">
        <v>43364</v>
      </c>
      <c r="B619" s="20" t="s">
        <v>568</v>
      </c>
      <c r="C619" s="33" t="s">
        <v>107</v>
      </c>
      <c r="D619" s="33" t="s">
        <v>72</v>
      </c>
      <c r="E619" s="20"/>
      <c r="F619" s="34">
        <v>3401</v>
      </c>
      <c r="G619" s="35">
        <f t="shared" si="18"/>
        <v>6.0591160211151553</v>
      </c>
      <c r="H619" s="36">
        <v>561.303</v>
      </c>
      <c r="I619" s="37">
        <f t="shared" si="19"/>
        <v>5722016</v>
      </c>
      <c r="J619" s="47" t="s">
        <v>108</v>
      </c>
      <c r="K619" s="20">
        <v>3593843</v>
      </c>
      <c r="L619" s="20" t="s">
        <v>26</v>
      </c>
      <c r="M619" s="20" t="s">
        <v>27</v>
      </c>
      <c r="N619" s="22" t="s">
        <v>37</v>
      </c>
    </row>
    <row r="620" spans="1:14">
      <c r="A620" s="32">
        <v>43364</v>
      </c>
      <c r="B620" s="20" t="s">
        <v>569</v>
      </c>
      <c r="C620" s="33" t="s">
        <v>34</v>
      </c>
      <c r="D620" s="33" t="s">
        <v>67</v>
      </c>
      <c r="E620" s="20"/>
      <c r="F620" s="34">
        <v>150000</v>
      </c>
      <c r="G620" s="35">
        <f t="shared" si="18"/>
        <v>267.23534347758698</v>
      </c>
      <c r="H620" s="36">
        <v>561.303</v>
      </c>
      <c r="I620" s="37">
        <f t="shared" si="19"/>
        <v>5572016</v>
      </c>
      <c r="J620" s="47" t="s">
        <v>108</v>
      </c>
      <c r="K620" s="20">
        <v>3593844</v>
      </c>
      <c r="L620" s="20" t="s">
        <v>26</v>
      </c>
      <c r="M620" s="20" t="s">
        <v>27</v>
      </c>
      <c r="N620" s="22" t="s">
        <v>37</v>
      </c>
    </row>
    <row r="621" spans="1:14">
      <c r="A621" s="32">
        <v>43364</v>
      </c>
      <c r="B621" s="20" t="s">
        <v>570</v>
      </c>
      <c r="C621" s="33" t="s">
        <v>107</v>
      </c>
      <c r="D621" s="33" t="s">
        <v>72</v>
      </c>
      <c r="E621" s="20"/>
      <c r="F621" s="34">
        <v>3401</v>
      </c>
      <c r="G621" s="35">
        <f t="shared" si="18"/>
        <v>6.0591160211151553</v>
      </c>
      <c r="H621" s="36">
        <v>561.303</v>
      </c>
      <c r="I621" s="37">
        <f t="shared" si="19"/>
        <v>5568615</v>
      </c>
      <c r="J621" s="47" t="s">
        <v>108</v>
      </c>
      <c r="K621" s="20">
        <v>3593844</v>
      </c>
      <c r="L621" s="20" t="s">
        <v>26</v>
      </c>
      <c r="M621" s="20" t="s">
        <v>27</v>
      </c>
      <c r="N621" s="22" t="s">
        <v>37</v>
      </c>
    </row>
    <row r="622" spans="1:14">
      <c r="A622" s="32">
        <v>43364</v>
      </c>
      <c r="B622" s="20" t="s">
        <v>571</v>
      </c>
      <c r="C622" s="33" t="s">
        <v>107</v>
      </c>
      <c r="D622" s="33" t="s">
        <v>72</v>
      </c>
      <c r="E622" s="20"/>
      <c r="F622" s="34">
        <v>3401</v>
      </c>
      <c r="G622" s="35">
        <f t="shared" si="18"/>
        <v>6.0591160211151553</v>
      </c>
      <c r="H622" s="36">
        <v>561.303</v>
      </c>
      <c r="I622" s="37">
        <f t="shared" si="19"/>
        <v>5565214</v>
      </c>
      <c r="J622" s="47" t="s">
        <v>108</v>
      </c>
      <c r="K622" s="20">
        <v>3593845</v>
      </c>
      <c r="L622" s="20" t="s">
        <v>26</v>
      </c>
      <c r="M622" s="20" t="s">
        <v>27</v>
      </c>
      <c r="N622" s="22" t="s">
        <v>37</v>
      </c>
    </row>
    <row r="623" spans="1:14">
      <c r="A623" s="32">
        <v>43365</v>
      </c>
      <c r="B623" s="20" t="s">
        <v>418</v>
      </c>
      <c r="C623" s="22" t="s">
        <v>22</v>
      </c>
      <c r="D623" s="20" t="s">
        <v>40</v>
      </c>
      <c r="E623" s="38"/>
      <c r="F623" s="34">
        <v>2000</v>
      </c>
      <c r="G623" s="35">
        <f t="shared" si="18"/>
        <v>3.5631379130344931</v>
      </c>
      <c r="H623" s="36">
        <v>561.303</v>
      </c>
      <c r="I623" s="37">
        <f t="shared" si="19"/>
        <v>5563214</v>
      </c>
      <c r="J623" s="20" t="s">
        <v>41</v>
      </c>
      <c r="K623" s="33" t="s">
        <v>25</v>
      </c>
      <c r="L623" s="20" t="s">
        <v>42</v>
      </c>
      <c r="M623" s="20" t="s">
        <v>27</v>
      </c>
      <c r="N623" s="22" t="s">
        <v>28</v>
      </c>
    </row>
    <row r="624" spans="1:14">
      <c r="A624" s="32">
        <v>43365</v>
      </c>
      <c r="B624" s="20" t="s">
        <v>572</v>
      </c>
      <c r="C624" s="22" t="s">
        <v>22</v>
      </c>
      <c r="D624" s="20" t="s">
        <v>40</v>
      </c>
      <c r="E624" s="38"/>
      <c r="F624" s="34">
        <v>3000</v>
      </c>
      <c r="G624" s="35">
        <f t="shared" si="18"/>
        <v>5.3447068695517395</v>
      </c>
      <c r="H624" s="36">
        <v>561.303</v>
      </c>
      <c r="I624" s="37">
        <f t="shared" si="19"/>
        <v>5560214</v>
      </c>
      <c r="J624" s="20" t="s">
        <v>41</v>
      </c>
      <c r="K624" s="33" t="s">
        <v>25</v>
      </c>
      <c r="L624" s="20" t="s">
        <v>42</v>
      </c>
      <c r="M624" s="20" t="s">
        <v>27</v>
      </c>
      <c r="N624" s="22" t="s">
        <v>28</v>
      </c>
    </row>
    <row r="625" spans="1:14">
      <c r="A625" s="32">
        <v>43365</v>
      </c>
      <c r="B625" s="20" t="s">
        <v>573</v>
      </c>
      <c r="C625" s="22" t="s">
        <v>22</v>
      </c>
      <c r="D625" s="20" t="s">
        <v>40</v>
      </c>
      <c r="E625" s="38"/>
      <c r="F625" s="34">
        <v>2000</v>
      </c>
      <c r="G625" s="35">
        <f t="shared" si="18"/>
        <v>3.5631379130344931</v>
      </c>
      <c r="H625" s="36">
        <v>561.303</v>
      </c>
      <c r="I625" s="37">
        <f t="shared" si="19"/>
        <v>5558214</v>
      </c>
      <c r="J625" s="20" t="s">
        <v>41</v>
      </c>
      <c r="K625" s="33" t="s">
        <v>25</v>
      </c>
      <c r="L625" s="20" t="s">
        <v>42</v>
      </c>
      <c r="M625" s="20" t="s">
        <v>27</v>
      </c>
      <c r="N625" s="22" t="s">
        <v>28</v>
      </c>
    </row>
    <row r="626" spans="1:14">
      <c r="A626" s="32">
        <v>43365</v>
      </c>
      <c r="B626" s="20" t="s">
        <v>574</v>
      </c>
      <c r="C626" s="22" t="s">
        <v>22</v>
      </c>
      <c r="D626" s="20" t="s">
        <v>40</v>
      </c>
      <c r="E626" s="38"/>
      <c r="F626" s="34">
        <v>2000</v>
      </c>
      <c r="G626" s="35">
        <f t="shared" si="18"/>
        <v>3.5631379130344931</v>
      </c>
      <c r="H626" s="36">
        <v>561.303</v>
      </c>
      <c r="I626" s="37">
        <f t="shared" si="19"/>
        <v>5556214</v>
      </c>
      <c r="J626" s="20" t="s">
        <v>41</v>
      </c>
      <c r="K626" s="33" t="s">
        <v>25</v>
      </c>
      <c r="L626" s="20" t="s">
        <v>42</v>
      </c>
      <c r="M626" s="20" t="s">
        <v>27</v>
      </c>
      <c r="N626" s="22" t="s">
        <v>28</v>
      </c>
    </row>
    <row r="627" spans="1:14">
      <c r="A627" s="32">
        <v>43365</v>
      </c>
      <c r="B627" s="20" t="s">
        <v>575</v>
      </c>
      <c r="C627" s="22" t="s">
        <v>22</v>
      </c>
      <c r="D627" s="20" t="s">
        <v>40</v>
      </c>
      <c r="E627" s="38"/>
      <c r="F627" s="34">
        <v>3000</v>
      </c>
      <c r="G627" s="35">
        <f t="shared" si="18"/>
        <v>5.3447068695517395</v>
      </c>
      <c r="H627" s="36">
        <v>561.303</v>
      </c>
      <c r="I627" s="37">
        <f t="shared" si="19"/>
        <v>5553214</v>
      </c>
      <c r="J627" s="20" t="s">
        <v>41</v>
      </c>
      <c r="K627" s="33" t="s">
        <v>25</v>
      </c>
      <c r="L627" s="20" t="s">
        <v>42</v>
      </c>
      <c r="M627" s="20" t="s">
        <v>27</v>
      </c>
      <c r="N627" s="22" t="s">
        <v>28</v>
      </c>
    </row>
    <row r="628" spans="1:14">
      <c r="A628" s="32">
        <v>43365</v>
      </c>
      <c r="B628" s="20" t="s">
        <v>576</v>
      </c>
      <c r="C628" s="22" t="s">
        <v>22</v>
      </c>
      <c r="D628" s="20" t="s">
        <v>40</v>
      </c>
      <c r="E628" s="38"/>
      <c r="F628" s="34">
        <v>2000</v>
      </c>
      <c r="G628" s="35">
        <f t="shared" si="18"/>
        <v>3.5631379130344931</v>
      </c>
      <c r="H628" s="36">
        <v>561.303</v>
      </c>
      <c r="I628" s="37">
        <f t="shared" si="19"/>
        <v>5551214</v>
      </c>
      <c r="J628" s="20" t="s">
        <v>41</v>
      </c>
      <c r="K628" s="33" t="s">
        <v>25</v>
      </c>
      <c r="L628" s="20" t="s">
        <v>42</v>
      </c>
      <c r="M628" s="20" t="s">
        <v>27</v>
      </c>
      <c r="N628" s="22" t="s">
        <v>28</v>
      </c>
    </row>
    <row r="629" spans="1:14">
      <c r="A629" s="32">
        <v>43365</v>
      </c>
      <c r="B629" s="20" t="s">
        <v>577</v>
      </c>
      <c r="C629" s="33" t="s">
        <v>123</v>
      </c>
      <c r="D629" s="45" t="s">
        <v>72</v>
      </c>
      <c r="E629" s="38"/>
      <c r="F629" s="34">
        <v>3000</v>
      </c>
      <c r="G629" s="35">
        <f t="shared" si="18"/>
        <v>5.3447068695517395</v>
      </c>
      <c r="H629" s="36">
        <v>561.303</v>
      </c>
      <c r="I629" s="37">
        <f t="shared" si="19"/>
        <v>5548214</v>
      </c>
      <c r="J629" s="20" t="s">
        <v>41</v>
      </c>
      <c r="K629" s="33" t="s">
        <v>25</v>
      </c>
      <c r="L629" s="20" t="s">
        <v>26</v>
      </c>
      <c r="M629" s="20" t="s">
        <v>27</v>
      </c>
      <c r="N629" s="22" t="s">
        <v>28</v>
      </c>
    </row>
    <row r="630" spans="1:14">
      <c r="A630" s="32">
        <v>43365</v>
      </c>
      <c r="B630" s="20" t="s">
        <v>578</v>
      </c>
      <c r="C630" s="22" t="s">
        <v>22</v>
      </c>
      <c r="D630" s="20" t="s">
        <v>40</v>
      </c>
      <c r="E630" s="38"/>
      <c r="F630" s="34">
        <v>3000</v>
      </c>
      <c r="G630" s="35">
        <f t="shared" si="18"/>
        <v>5.3447068695517395</v>
      </c>
      <c r="H630" s="36">
        <v>561.303</v>
      </c>
      <c r="I630" s="37">
        <f t="shared" si="19"/>
        <v>5545214</v>
      </c>
      <c r="J630" s="20" t="s">
        <v>41</v>
      </c>
      <c r="K630" s="33" t="s">
        <v>25</v>
      </c>
      <c r="L630" s="20" t="s">
        <v>42</v>
      </c>
      <c r="M630" s="20" t="s">
        <v>27</v>
      </c>
      <c r="N630" s="22" t="s">
        <v>28</v>
      </c>
    </row>
    <row r="631" spans="1:14">
      <c r="A631" s="32">
        <v>43365</v>
      </c>
      <c r="B631" s="20" t="s">
        <v>579</v>
      </c>
      <c r="C631" s="22" t="s">
        <v>22</v>
      </c>
      <c r="D631" s="20" t="s">
        <v>40</v>
      </c>
      <c r="E631" s="38"/>
      <c r="F631" s="34">
        <v>2000</v>
      </c>
      <c r="G631" s="35">
        <f t="shared" si="18"/>
        <v>3.5631379130344931</v>
      </c>
      <c r="H631" s="36">
        <v>561.303</v>
      </c>
      <c r="I631" s="37">
        <f t="shared" si="19"/>
        <v>5543214</v>
      </c>
      <c r="J631" s="20" t="s">
        <v>41</v>
      </c>
      <c r="K631" s="33" t="s">
        <v>25</v>
      </c>
      <c r="L631" s="20" t="s">
        <v>42</v>
      </c>
      <c r="M631" s="20" t="s">
        <v>27</v>
      </c>
      <c r="N631" s="22" t="s">
        <v>28</v>
      </c>
    </row>
    <row r="632" spans="1:14">
      <c r="A632" s="32">
        <v>43365</v>
      </c>
      <c r="B632" s="39" t="s">
        <v>580</v>
      </c>
      <c r="C632" s="22" t="s">
        <v>22</v>
      </c>
      <c r="D632" s="33" t="s">
        <v>23</v>
      </c>
      <c r="E632" s="20"/>
      <c r="F632" s="40">
        <v>500</v>
      </c>
      <c r="G632" s="35">
        <f t="shared" si="18"/>
        <v>0.89078447825862328</v>
      </c>
      <c r="H632" s="36">
        <v>561.303</v>
      </c>
      <c r="I632" s="37">
        <f t="shared" si="19"/>
        <v>5542714</v>
      </c>
      <c r="J632" s="22" t="s">
        <v>83</v>
      </c>
      <c r="K632" s="39" t="s">
        <v>25</v>
      </c>
      <c r="L632" s="20" t="s">
        <v>26</v>
      </c>
      <c r="M632" s="20" t="s">
        <v>27</v>
      </c>
      <c r="N632" s="22" t="s">
        <v>28</v>
      </c>
    </row>
    <row r="633" spans="1:14">
      <c r="A633" s="32">
        <v>43365</v>
      </c>
      <c r="B633" s="39" t="s">
        <v>581</v>
      </c>
      <c r="C633" s="22" t="s">
        <v>22</v>
      </c>
      <c r="D633" s="33" t="s">
        <v>23</v>
      </c>
      <c r="E633" s="20"/>
      <c r="F633" s="40">
        <v>500</v>
      </c>
      <c r="G633" s="35">
        <f t="shared" si="18"/>
        <v>0.89078447825862328</v>
      </c>
      <c r="H633" s="36">
        <v>561.303</v>
      </c>
      <c r="I633" s="37">
        <f t="shared" si="19"/>
        <v>5542214</v>
      </c>
      <c r="J633" s="22" t="s">
        <v>83</v>
      </c>
      <c r="K633" s="39" t="s">
        <v>25</v>
      </c>
      <c r="L633" s="20" t="s">
        <v>26</v>
      </c>
      <c r="M633" s="20" t="s">
        <v>27</v>
      </c>
      <c r="N633" s="22" t="s">
        <v>28</v>
      </c>
    </row>
    <row r="634" spans="1:14">
      <c r="A634" s="32">
        <v>43365</v>
      </c>
      <c r="B634" s="39" t="s">
        <v>582</v>
      </c>
      <c r="C634" s="22" t="s">
        <v>22</v>
      </c>
      <c r="D634" s="33" t="s">
        <v>23</v>
      </c>
      <c r="E634" s="20"/>
      <c r="F634" s="40">
        <v>500</v>
      </c>
      <c r="G634" s="35">
        <f t="shared" si="18"/>
        <v>0.89078447825862328</v>
      </c>
      <c r="H634" s="36">
        <v>561.303</v>
      </c>
      <c r="I634" s="37">
        <f t="shared" si="19"/>
        <v>5541714</v>
      </c>
      <c r="J634" s="22" t="s">
        <v>83</v>
      </c>
      <c r="K634" s="39" t="s">
        <v>25</v>
      </c>
      <c r="L634" s="20" t="s">
        <v>26</v>
      </c>
      <c r="M634" s="20" t="s">
        <v>27</v>
      </c>
      <c r="N634" s="22" t="s">
        <v>28</v>
      </c>
    </row>
    <row r="635" spans="1:14">
      <c r="A635" s="32">
        <v>43365</v>
      </c>
      <c r="B635" s="39" t="s">
        <v>503</v>
      </c>
      <c r="C635" s="22" t="s">
        <v>22</v>
      </c>
      <c r="D635" s="33" t="s">
        <v>23</v>
      </c>
      <c r="E635" s="20"/>
      <c r="F635" s="40">
        <v>500</v>
      </c>
      <c r="G635" s="35">
        <f t="shared" si="18"/>
        <v>0.89078447825862328</v>
      </c>
      <c r="H635" s="36">
        <v>561.303</v>
      </c>
      <c r="I635" s="37">
        <f t="shared" si="19"/>
        <v>5541214</v>
      </c>
      <c r="J635" s="22" t="s">
        <v>83</v>
      </c>
      <c r="K635" s="39" t="s">
        <v>25</v>
      </c>
      <c r="L635" s="20" t="s">
        <v>26</v>
      </c>
      <c r="M635" s="20" t="s">
        <v>27</v>
      </c>
      <c r="N635" s="22" t="s">
        <v>28</v>
      </c>
    </row>
    <row r="636" spans="1:14">
      <c r="A636" s="32">
        <v>43365</v>
      </c>
      <c r="B636" s="39" t="s">
        <v>562</v>
      </c>
      <c r="C636" s="22" t="s">
        <v>22</v>
      </c>
      <c r="D636" s="33" t="s">
        <v>23</v>
      </c>
      <c r="E636" s="20"/>
      <c r="F636" s="40">
        <v>500</v>
      </c>
      <c r="G636" s="35">
        <f t="shared" si="18"/>
        <v>0.89078447825862328</v>
      </c>
      <c r="H636" s="36">
        <v>561.303</v>
      </c>
      <c r="I636" s="37">
        <f t="shared" si="19"/>
        <v>5540714</v>
      </c>
      <c r="J636" s="22" t="s">
        <v>83</v>
      </c>
      <c r="K636" s="39" t="s">
        <v>25</v>
      </c>
      <c r="L636" s="20" t="s">
        <v>26</v>
      </c>
      <c r="M636" s="20" t="s">
        <v>27</v>
      </c>
      <c r="N636" s="22" t="s">
        <v>28</v>
      </c>
    </row>
    <row r="637" spans="1:14">
      <c r="A637" s="32">
        <v>43365</v>
      </c>
      <c r="B637" s="39" t="s">
        <v>583</v>
      </c>
      <c r="C637" s="22" t="s">
        <v>22</v>
      </c>
      <c r="D637" s="33" t="s">
        <v>23</v>
      </c>
      <c r="E637" s="20"/>
      <c r="F637" s="40">
        <v>500</v>
      </c>
      <c r="G637" s="35">
        <f t="shared" si="18"/>
        <v>0.89078447825862328</v>
      </c>
      <c r="H637" s="36">
        <v>561.303</v>
      </c>
      <c r="I637" s="37">
        <f t="shared" si="19"/>
        <v>5540214</v>
      </c>
      <c r="J637" s="22" t="s">
        <v>83</v>
      </c>
      <c r="K637" s="39" t="s">
        <v>25</v>
      </c>
      <c r="L637" s="20" t="s">
        <v>26</v>
      </c>
      <c r="M637" s="20" t="s">
        <v>27</v>
      </c>
      <c r="N637" s="22" t="s">
        <v>28</v>
      </c>
    </row>
    <row r="638" spans="1:14">
      <c r="A638" s="32">
        <v>43365</v>
      </c>
      <c r="B638" s="39" t="s">
        <v>584</v>
      </c>
      <c r="C638" s="22" t="s">
        <v>22</v>
      </c>
      <c r="D638" s="33" t="s">
        <v>23</v>
      </c>
      <c r="E638" s="20"/>
      <c r="F638" s="40">
        <v>500</v>
      </c>
      <c r="G638" s="35">
        <f t="shared" si="18"/>
        <v>0.89078447825862328</v>
      </c>
      <c r="H638" s="36">
        <v>561.303</v>
      </c>
      <c r="I638" s="37">
        <f t="shared" si="19"/>
        <v>5539714</v>
      </c>
      <c r="J638" s="22" t="s">
        <v>83</v>
      </c>
      <c r="K638" s="39" t="s">
        <v>25</v>
      </c>
      <c r="L638" s="20" t="s">
        <v>26</v>
      </c>
      <c r="M638" s="20" t="s">
        <v>27</v>
      </c>
      <c r="N638" s="22" t="s">
        <v>28</v>
      </c>
    </row>
    <row r="639" spans="1:14">
      <c r="A639" s="32">
        <v>43365</v>
      </c>
      <c r="B639" s="39" t="s">
        <v>585</v>
      </c>
      <c r="C639" s="22" t="s">
        <v>22</v>
      </c>
      <c r="D639" s="20" t="s">
        <v>40</v>
      </c>
      <c r="E639" s="39"/>
      <c r="F639" s="40">
        <v>2000</v>
      </c>
      <c r="G639" s="35">
        <f t="shared" si="18"/>
        <v>3.5631379130344931</v>
      </c>
      <c r="H639" s="36">
        <v>561.303</v>
      </c>
      <c r="I639" s="37">
        <f t="shared" si="19"/>
        <v>5537714</v>
      </c>
      <c r="J639" s="39" t="s">
        <v>45</v>
      </c>
      <c r="K639" s="39" t="s">
        <v>69</v>
      </c>
      <c r="L639" s="20" t="s">
        <v>42</v>
      </c>
      <c r="M639" s="20" t="s">
        <v>27</v>
      </c>
      <c r="N639" s="22" t="s">
        <v>28</v>
      </c>
    </row>
    <row r="640" spans="1:14">
      <c r="A640" s="32">
        <v>43365</v>
      </c>
      <c r="B640" s="39" t="s">
        <v>586</v>
      </c>
      <c r="C640" s="43" t="s">
        <v>154</v>
      </c>
      <c r="D640" s="20" t="s">
        <v>40</v>
      </c>
      <c r="E640" s="39"/>
      <c r="F640" s="40">
        <v>3500</v>
      </c>
      <c r="G640" s="35">
        <f t="shared" si="18"/>
        <v>6.2354913478103624</v>
      </c>
      <c r="H640" s="36">
        <v>561.303</v>
      </c>
      <c r="I640" s="37">
        <f t="shared" si="19"/>
        <v>5534214</v>
      </c>
      <c r="J640" s="39" t="s">
        <v>45</v>
      </c>
      <c r="K640" s="39" t="s">
        <v>69</v>
      </c>
      <c r="L640" s="20" t="s">
        <v>42</v>
      </c>
      <c r="M640" s="20" t="s">
        <v>27</v>
      </c>
      <c r="N640" s="22" t="s">
        <v>28</v>
      </c>
    </row>
    <row r="641" spans="1:14">
      <c r="A641" s="32">
        <v>43365</v>
      </c>
      <c r="B641" s="39" t="s">
        <v>587</v>
      </c>
      <c r="C641" s="22" t="s">
        <v>22</v>
      </c>
      <c r="D641" s="20" t="s">
        <v>40</v>
      </c>
      <c r="E641" s="39"/>
      <c r="F641" s="40">
        <v>2500</v>
      </c>
      <c r="G641" s="35">
        <f t="shared" si="18"/>
        <v>4.4539223912931165</v>
      </c>
      <c r="H641" s="36">
        <v>561.303</v>
      </c>
      <c r="I641" s="37">
        <f t="shared" si="19"/>
        <v>5531714</v>
      </c>
      <c r="J641" s="39" t="s">
        <v>45</v>
      </c>
      <c r="K641" s="39" t="s">
        <v>69</v>
      </c>
      <c r="L641" s="20" t="s">
        <v>42</v>
      </c>
      <c r="M641" s="20" t="s">
        <v>27</v>
      </c>
      <c r="N641" s="22" t="s">
        <v>28</v>
      </c>
    </row>
    <row r="642" spans="1:14">
      <c r="A642" s="32">
        <v>43366</v>
      </c>
      <c r="B642" s="20" t="s">
        <v>588</v>
      </c>
      <c r="C642" s="22" t="s">
        <v>22</v>
      </c>
      <c r="D642" s="20" t="s">
        <v>40</v>
      </c>
      <c r="E642" s="38"/>
      <c r="F642" s="34">
        <v>2000</v>
      </c>
      <c r="G642" s="35">
        <f t="shared" si="18"/>
        <v>3.5631379130344931</v>
      </c>
      <c r="H642" s="36">
        <v>561.303</v>
      </c>
      <c r="I642" s="37">
        <f t="shared" si="19"/>
        <v>5529714</v>
      </c>
      <c r="J642" s="20" t="s">
        <v>41</v>
      </c>
      <c r="K642" s="33" t="s">
        <v>25</v>
      </c>
      <c r="L642" s="20" t="s">
        <v>42</v>
      </c>
      <c r="M642" s="20" t="s">
        <v>27</v>
      </c>
      <c r="N642" s="22" t="s">
        <v>28</v>
      </c>
    </row>
    <row r="643" spans="1:14">
      <c r="A643" s="32">
        <v>43366</v>
      </c>
      <c r="B643" s="20" t="s">
        <v>589</v>
      </c>
      <c r="C643" s="22" t="s">
        <v>22</v>
      </c>
      <c r="D643" s="20" t="s">
        <v>40</v>
      </c>
      <c r="E643" s="38"/>
      <c r="F643" s="34">
        <v>2000</v>
      </c>
      <c r="G643" s="35">
        <f t="shared" si="18"/>
        <v>3.5631379130344931</v>
      </c>
      <c r="H643" s="36">
        <v>561.303</v>
      </c>
      <c r="I643" s="37">
        <f t="shared" si="19"/>
        <v>5527714</v>
      </c>
      <c r="J643" s="20" t="s">
        <v>41</v>
      </c>
      <c r="K643" s="33" t="s">
        <v>25</v>
      </c>
      <c r="L643" s="20" t="s">
        <v>42</v>
      </c>
      <c r="M643" s="20" t="s">
        <v>27</v>
      </c>
      <c r="N643" s="22" t="s">
        <v>28</v>
      </c>
    </row>
    <row r="644" spans="1:14">
      <c r="A644" s="32">
        <v>43366</v>
      </c>
      <c r="B644" s="20" t="s">
        <v>590</v>
      </c>
      <c r="C644" s="22" t="s">
        <v>22</v>
      </c>
      <c r="D644" s="20" t="s">
        <v>40</v>
      </c>
      <c r="E644" s="38"/>
      <c r="F644" s="34">
        <v>2000</v>
      </c>
      <c r="G644" s="35">
        <f t="shared" si="18"/>
        <v>3.5631379130344931</v>
      </c>
      <c r="H644" s="36">
        <v>561.303</v>
      </c>
      <c r="I644" s="37">
        <f t="shared" si="19"/>
        <v>5525714</v>
      </c>
      <c r="J644" s="20" t="s">
        <v>41</v>
      </c>
      <c r="K644" s="33" t="s">
        <v>25</v>
      </c>
      <c r="L644" s="20" t="s">
        <v>42</v>
      </c>
      <c r="M644" s="20" t="s">
        <v>27</v>
      </c>
      <c r="N644" s="22" t="s">
        <v>28</v>
      </c>
    </row>
    <row r="645" spans="1:14">
      <c r="A645" s="32">
        <v>43366</v>
      </c>
      <c r="B645" s="20" t="s">
        <v>591</v>
      </c>
      <c r="C645" s="22" t="s">
        <v>22</v>
      </c>
      <c r="D645" s="20" t="s">
        <v>40</v>
      </c>
      <c r="E645" s="38"/>
      <c r="F645" s="34">
        <v>2000</v>
      </c>
      <c r="G645" s="35">
        <f t="shared" si="18"/>
        <v>3.5631379130344931</v>
      </c>
      <c r="H645" s="36">
        <v>561.303</v>
      </c>
      <c r="I645" s="37">
        <f t="shared" si="19"/>
        <v>5523714</v>
      </c>
      <c r="J645" s="20" t="s">
        <v>41</v>
      </c>
      <c r="K645" s="33" t="s">
        <v>25</v>
      </c>
      <c r="L645" s="20" t="s">
        <v>42</v>
      </c>
      <c r="M645" s="20" t="s">
        <v>27</v>
      </c>
      <c r="N645" s="22" t="s">
        <v>28</v>
      </c>
    </row>
    <row r="646" spans="1:14">
      <c r="A646" s="32">
        <v>43366</v>
      </c>
      <c r="B646" s="20" t="s">
        <v>592</v>
      </c>
      <c r="C646" s="22" t="s">
        <v>22</v>
      </c>
      <c r="D646" s="20" t="s">
        <v>40</v>
      </c>
      <c r="E646" s="38"/>
      <c r="F646" s="34">
        <v>2000</v>
      </c>
      <c r="G646" s="35">
        <f t="shared" si="18"/>
        <v>3.5631379130344931</v>
      </c>
      <c r="H646" s="36">
        <v>561.303</v>
      </c>
      <c r="I646" s="37">
        <f t="shared" si="19"/>
        <v>5521714</v>
      </c>
      <c r="J646" s="20" t="s">
        <v>41</v>
      </c>
      <c r="K646" s="33" t="s">
        <v>25</v>
      </c>
      <c r="L646" s="20" t="s">
        <v>42</v>
      </c>
      <c r="M646" s="20" t="s">
        <v>27</v>
      </c>
      <c r="N646" s="22" t="s">
        <v>28</v>
      </c>
    </row>
    <row r="647" spans="1:14">
      <c r="A647" s="32">
        <v>43366</v>
      </c>
      <c r="B647" s="20" t="s">
        <v>593</v>
      </c>
      <c r="C647" s="33" t="s">
        <v>123</v>
      </c>
      <c r="D647" s="45" t="s">
        <v>72</v>
      </c>
      <c r="E647" s="38"/>
      <c r="F647" s="34">
        <v>3000</v>
      </c>
      <c r="G647" s="35">
        <f t="shared" si="18"/>
        <v>5.3447068695517395</v>
      </c>
      <c r="H647" s="36">
        <v>561.303</v>
      </c>
      <c r="I647" s="37">
        <f t="shared" si="19"/>
        <v>5518714</v>
      </c>
      <c r="J647" s="20" t="s">
        <v>41</v>
      </c>
      <c r="K647" s="33" t="s">
        <v>25</v>
      </c>
      <c r="L647" s="20" t="s">
        <v>26</v>
      </c>
      <c r="M647" s="20" t="s">
        <v>27</v>
      </c>
      <c r="N647" s="22" t="s">
        <v>28</v>
      </c>
    </row>
    <row r="648" spans="1:14">
      <c r="A648" s="32">
        <v>43366</v>
      </c>
      <c r="B648" s="20" t="s">
        <v>594</v>
      </c>
      <c r="C648" s="33" t="s">
        <v>143</v>
      </c>
      <c r="D648" s="20" t="s">
        <v>40</v>
      </c>
      <c r="E648" s="38"/>
      <c r="F648" s="34">
        <v>210000</v>
      </c>
      <c r="G648" s="35">
        <f t="shared" si="18"/>
        <v>374.12948086862178</v>
      </c>
      <c r="H648" s="36">
        <v>561.303</v>
      </c>
      <c r="I648" s="37">
        <f t="shared" si="19"/>
        <v>5308714</v>
      </c>
      <c r="J648" s="20" t="s">
        <v>41</v>
      </c>
      <c r="K648" s="33" t="s">
        <v>441</v>
      </c>
      <c r="L648" s="20" t="s">
        <v>42</v>
      </c>
      <c r="M648" s="20" t="s">
        <v>27</v>
      </c>
      <c r="N648" s="22" t="s">
        <v>37</v>
      </c>
    </row>
    <row r="649" spans="1:14">
      <c r="A649" s="32">
        <v>43366</v>
      </c>
      <c r="B649" s="22" t="s">
        <v>595</v>
      </c>
      <c r="C649" s="33" t="s">
        <v>143</v>
      </c>
      <c r="D649" s="33" t="s">
        <v>23</v>
      </c>
      <c r="E649" s="34"/>
      <c r="F649" s="34">
        <v>50000</v>
      </c>
      <c r="G649" s="35">
        <f t="shared" si="18"/>
        <v>89.078447825862327</v>
      </c>
      <c r="H649" s="36">
        <v>561.303</v>
      </c>
      <c r="I649" s="37">
        <f t="shared" si="19"/>
        <v>5258714</v>
      </c>
      <c r="J649" s="22" t="s">
        <v>86</v>
      </c>
      <c r="K649" s="22" t="s">
        <v>25</v>
      </c>
      <c r="L649" s="20" t="s">
        <v>26</v>
      </c>
      <c r="M649" s="20" t="s">
        <v>27</v>
      </c>
      <c r="N649" s="22" t="s">
        <v>28</v>
      </c>
    </row>
    <row r="650" spans="1:14">
      <c r="A650" s="32">
        <v>43367</v>
      </c>
      <c r="B650" s="44" t="s">
        <v>596</v>
      </c>
      <c r="C650" s="22" t="s">
        <v>22</v>
      </c>
      <c r="D650" s="33" t="s">
        <v>23</v>
      </c>
      <c r="E650" s="39"/>
      <c r="F650" s="42">
        <v>1000</v>
      </c>
      <c r="G650" s="35">
        <f t="shared" si="18"/>
        <v>1.7815689565172466</v>
      </c>
      <c r="H650" s="36">
        <v>561.303</v>
      </c>
      <c r="I650" s="37">
        <f t="shared" si="19"/>
        <v>5257714</v>
      </c>
      <c r="J650" s="22" t="s">
        <v>220</v>
      </c>
      <c r="K650" s="39" t="s">
        <v>25</v>
      </c>
      <c r="L650" s="20" t="s">
        <v>26</v>
      </c>
      <c r="M650" s="20" t="s">
        <v>27</v>
      </c>
      <c r="N650" s="22" t="s">
        <v>28</v>
      </c>
    </row>
    <row r="651" spans="1:14">
      <c r="A651" s="32">
        <v>43367</v>
      </c>
      <c r="B651" s="44" t="s">
        <v>597</v>
      </c>
      <c r="C651" s="22" t="s">
        <v>22</v>
      </c>
      <c r="D651" s="33" t="s">
        <v>23</v>
      </c>
      <c r="E651" s="39"/>
      <c r="F651" s="42">
        <v>1000</v>
      </c>
      <c r="G651" s="35">
        <f t="shared" si="18"/>
        <v>1.7815689565172466</v>
      </c>
      <c r="H651" s="36">
        <v>561.303</v>
      </c>
      <c r="I651" s="37">
        <f t="shared" si="19"/>
        <v>5256714</v>
      </c>
      <c r="J651" s="22" t="s">
        <v>220</v>
      </c>
      <c r="K651" s="39" t="s">
        <v>25</v>
      </c>
      <c r="L651" s="20" t="s">
        <v>26</v>
      </c>
      <c r="M651" s="20" t="s">
        <v>27</v>
      </c>
      <c r="N651" s="22" t="s">
        <v>28</v>
      </c>
    </row>
    <row r="652" spans="1:14">
      <c r="A652" s="32">
        <v>43367</v>
      </c>
      <c r="B652" s="44" t="s">
        <v>598</v>
      </c>
      <c r="C652" s="22" t="s">
        <v>22</v>
      </c>
      <c r="D652" s="33" t="s">
        <v>23</v>
      </c>
      <c r="E652" s="39"/>
      <c r="F652" s="42">
        <v>2000</v>
      </c>
      <c r="G652" s="35">
        <f t="shared" si="18"/>
        <v>3.5631379130344931</v>
      </c>
      <c r="H652" s="36">
        <v>561.303</v>
      </c>
      <c r="I652" s="37">
        <f t="shared" si="19"/>
        <v>5254714</v>
      </c>
      <c r="J652" s="22" t="s">
        <v>220</v>
      </c>
      <c r="K652" s="39" t="s">
        <v>25</v>
      </c>
      <c r="L652" s="20" t="s">
        <v>26</v>
      </c>
      <c r="M652" s="20" t="s">
        <v>27</v>
      </c>
      <c r="N652" s="22" t="s">
        <v>28</v>
      </c>
    </row>
    <row r="653" spans="1:14">
      <c r="A653" s="32">
        <v>43367</v>
      </c>
      <c r="B653" s="20" t="s">
        <v>525</v>
      </c>
      <c r="C653" s="33" t="s">
        <v>71</v>
      </c>
      <c r="D653" s="33" t="s">
        <v>72</v>
      </c>
      <c r="E653" s="34"/>
      <c r="F653" s="34">
        <v>5600</v>
      </c>
      <c r="G653" s="35">
        <f t="shared" ref="G653:G716" si="20">+F653/H653</f>
        <v>9.9767861564965798</v>
      </c>
      <c r="H653" s="36">
        <v>561.303</v>
      </c>
      <c r="I653" s="37">
        <f t="shared" ref="I653:I716" si="21">I652+E653-F653</f>
        <v>5249114</v>
      </c>
      <c r="J653" s="20" t="s">
        <v>68</v>
      </c>
      <c r="K653" s="20" t="s">
        <v>599</v>
      </c>
      <c r="L653" s="20" t="s">
        <v>26</v>
      </c>
      <c r="M653" s="20" t="s">
        <v>27</v>
      </c>
      <c r="N653" s="22" t="s">
        <v>37</v>
      </c>
    </row>
    <row r="654" spans="1:14">
      <c r="A654" s="32">
        <v>43367</v>
      </c>
      <c r="B654" s="20" t="s">
        <v>600</v>
      </c>
      <c r="C654" s="33" t="s">
        <v>146</v>
      </c>
      <c r="D654" s="33" t="s">
        <v>72</v>
      </c>
      <c r="E654" s="34"/>
      <c r="F654" s="34">
        <v>7000</v>
      </c>
      <c r="G654" s="35">
        <f t="shared" si="20"/>
        <v>12.470982695620725</v>
      </c>
      <c r="H654" s="36">
        <v>561.303</v>
      </c>
      <c r="I654" s="37">
        <f t="shared" si="21"/>
        <v>5242114</v>
      </c>
      <c r="J654" s="20" t="s">
        <v>68</v>
      </c>
      <c r="K654" s="20">
        <v>12</v>
      </c>
      <c r="L654" s="20" t="s">
        <v>26</v>
      </c>
      <c r="M654" s="20" t="s">
        <v>27</v>
      </c>
      <c r="N654" s="22" t="s">
        <v>37</v>
      </c>
    </row>
    <row r="655" spans="1:14">
      <c r="A655" s="32">
        <v>43367</v>
      </c>
      <c r="B655" s="20" t="s">
        <v>864</v>
      </c>
      <c r="C655" s="33" t="s">
        <v>99</v>
      </c>
      <c r="D655" s="33" t="s">
        <v>72</v>
      </c>
      <c r="E655" s="34"/>
      <c r="F655" s="34">
        <v>5000</v>
      </c>
      <c r="G655" s="35">
        <f t="shared" si="20"/>
        <v>8.907844782586233</v>
      </c>
      <c r="H655" s="36">
        <v>561.303</v>
      </c>
      <c r="I655" s="37">
        <f t="shared" si="21"/>
        <v>5237114</v>
      </c>
      <c r="J655" s="20" t="s">
        <v>68</v>
      </c>
      <c r="K655" s="20" t="s">
        <v>36</v>
      </c>
      <c r="L655" s="20" t="s">
        <v>26</v>
      </c>
      <c r="M655" s="20" t="s">
        <v>27</v>
      </c>
      <c r="N655" s="22" t="s">
        <v>37</v>
      </c>
    </row>
    <row r="656" spans="1:14">
      <c r="A656" s="32">
        <v>43367</v>
      </c>
      <c r="B656" s="20" t="s">
        <v>601</v>
      </c>
      <c r="C656" s="22" t="s">
        <v>22</v>
      </c>
      <c r="D656" s="33" t="s">
        <v>67</v>
      </c>
      <c r="E656" s="34"/>
      <c r="F656" s="34">
        <v>2000</v>
      </c>
      <c r="G656" s="35">
        <f t="shared" si="20"/>
        <v>3.5631379130344931</v>
      </c>
      <c r="H656" s="36">
        <v>561.303</v>
      </c>
      <c r="I656" s="37">
        <f t="shared" si="21"/>
        <v>5235114</v>
      </c>
      <c r="J656" s="20" t="s">
        <v>68</v>
      </c>
      <c r="K656" s="20" t="s">
        <v>25</v>
      </c>
      <c r="L656" s="20" t="s">
        <v>26</v>
      </c>
      <c r="M656" s="20" t="s">
        <v>27</v>
      </c>
      <c r="N656" s="22" t="s">
        <v>28</v>
      </c>
    </row>
    <row r="657" spans="1:14">
      <c r="A657" s="32">
        <v>43367</v>
      </c>
      <c r="B657" s="20" t="s">
        <v>602</v>
      </c>
      <c r="C657" s="22" t="s">
        <v>22</v>
      </c>
      <c r="D657" s="33" t="s">
        <v>23</v>
      </c>
      <c r="E657" s="34"/>
      <c r="F657" s="34">
        <v>1500</v>
      </c>
      <c r="G657" s="35">
        <f t="shared" si="20"/>
        <v>2.6723534347758697</v>
      </c>
      <c r="H657" s="36">
        <v>561.303</v>
      </c>
      <c r="I657" s="37">
        <f t="shared" si="21"/>
        <v>5233614</v>
      </c>
      <c r="J657" s="20" t="s">
        <v>200</v>
      </c>
      <c r="K657" s="20" t="s">
        <v>25</v>
      </c>
      <c r="L657" s="20" t="s">
        <v>26</v>
      </c>
      <c r="M657" s="20" t="s">
        <v>27</v>
      </c>
      <c r="N657" s="20" t="s">
        <v>28</v>
      </c>
    </row>
    <row r="658" spans="1:14">
      <c r="A658" s="32">
        <v>43367</v>
      </c>
      <c r="B658" s="20" t="s">
        <v>853</v>
      </c>
      <c r="C658" s="33" t="s">
        <v>603</v>
      </c>
      <c r="D658" s="33" t="s">
        <v>23</v>
      </c>
      <c r="E658" s="34"/>
      <c r="F658" s="34">
        <v>40000</v>
      </c>
      <c r="G658" s="35">
        <f t="shared" si="20"/>
        <v>71.262758260689864</v>
      </c>
      <c r="H658" s="36">
        <v>561.303</v>
      </c>
      <c r="I658" s="37">
        <f t="shared" si="21"/>
        <v>5193614</v>
      </c>
      <c r="J658" s="20" t="s">
        <v>200</v>
      </c>
      <c r="K658" s="20">
        <v>179438</v>
      </c>
      <c r="L658" s="20" t="s">
        <v>26</v>
      </c>
      <c r="M658" s="20" t="s">
        <v>27</v>
      </c>
      <c r="N658" s="20" t="s">
        <v>37</v>
      </c>
    </row>
    <row r="659" spans="1:14">
      <c r="A659" s="32">
        <v>43367</v>
      </c>
      <c r="B659" s="20" t="s">
        <v>854</v>
      </c>
      <c r="C659" s="33" t="s">
        <v>603</v>
      </c>
      <c r="D659" s="33" t="s">
        <v>23</v>
      </c>
      <c r="E659" s="34"/>
      <c r="F659" s="34">
        <v>28000</v>
      </c>
      <c r="G659" s="35">
        <f t="shared" si="20"/>
        <v>49.883930782482899</v>
      </c>
      <c r="H659" s="36">
        <v>561.303</v>
      </c>
      <c r="I659" s="37">
        <f t="shared" si="21"/>
        <v>5165614</v>
      </c>
      <c r="J659" s="20" t="s">
        <v>200</v>
      </c>
      <c r="K659" s="20">
        <v>19214</v>
      </c>
      <c r="L659" s="20" t="s">
        <v>26</v>
      </c>
      <c r="M659" s="20" t="s">
        <v>27</v>
      </c>
      <c r="N659" s="20" t="s">
        <v>37</v>
      </c>
    </row>
    <row r="660" spans="1:14">
      <c r="A660" s="32">
        <v>43367</v>
      </c>
      <c r="B660" s="20" t="s">
        <v>604</v>
      </c>
      <c r="C660" s="46" t="s">
        <v>320</v>
      </c>
      <c r="D660" s="33" t="s">
        <v>23</v>
      </c>
      <c r="E660" s="34"/>
      <c r="F660" s="34">
        <v>1000</v>
      </c>
      <c r="G660" s="35">
        <f t="shared" si="20"/>
        <v>1.7815689565172466</v>
      </c>
      <c r="H660" s="36">
        <v>561.303</v>
      </c>
      <c r="I660" s="37">
        <f t="shared" si="21"/>
        <v>5164614</v>
      </c>
      <c r="J660" s="20" t="s">
        <v>200</v>
      </c>
      <c r="K660" s="20" t="s">
        <v>36</v>
      </c>
      <c r="L660" s="20" t="s">
        <v>26</v>
      </c>
      <c r="M660" s="20" t="s">
        <v>27</v>
      </c>
      <c r="N660" s="20" t="s">
        <v>37</v>
      </c>
    </row>
    <row r="661" spans="1:14">
      <c r="A661" s="32">
        <v>43367</v>
      </c>
      <c r="B661" s="20" t="s">
        <v>605</v>
      </c>
      <c r="C661" s="22" t="s">
        <v>22</v>
      </c>
      <c r="D661" s="33" t="s">
        <v>23</v>
      </c>
      <c r="E661" s="34"/>
      <c r="F661" s="34">
        <v>3000</v>
      </c>
      <c r="G661" s="35">
        <f t="shared" si="20"/>
        <v>5.3447068695517395</v>
      </c>
      <c r="H661" s="36">
        <v>561.303</v>
      </c>
      <c r="I661" s="37">
        <f t="shared" si="21"/>
        <v>5161614</v>
      </c>
      <c r="J661" s="20" t="s">
        <v>200</v>
      </c>
      <c r="K661" s="20" t="s">
        <v>25</v>
      </c>
      <c r="L661" s="20" t="s">
        <v>26</v>
      </c>
      <c r="M661" s="20" t="s">
        <v>27</v>
      </c>
      <c r="N661" s="20" t="s">
        <v>28</v>
      </c>
    </row>
    <row r="662" spans="1:14">
      <c r="A662" s="32">
        <v>43367</v>
      </c>
      <c r="B662" s="20" t="s">
        <v>606</v>
      </c>
      <c r="C662" s="22" t="s">
        <v>22</v>
      </c>
      <c r="D662" s="33" t="s">
        <v>23</v>
      </c>
      <c r="E662" s="34"/>
      <c r="F662" s="34">
        <v>3000</v>
      </c>
      <c r="G662" s="35">
        <f t="shared" si="20"/>
        <v>5.3447068695517395</v>
      </c>
      <c r="H662" s="36">
        <v>561.303</v>
      </c>
      <c r="I662" s="37">
        <f t="shared" si="21"/>
        <v>5158614</v>
      </c>
      <c r="J662" s="20" t="s">
        <v>200</v>
      </c>
      <c r="K662" s="20" t="s">
        <v>25</v>
      </c>
      <c r="L662" s="20" t="s">
        <v>26</v>
      </c>
      <c r="M662" s="20" t="s">
        <v>27</v>
      </c>
      <c r="N662" s="20" t="s">
        <v>28</v>
      </c>
    </row>
    <row r="663" spans="1:14">
      <c r="A663" s="32">
        <v>43367</v>
      </c>
      <c r="B663" s="20" t="s">
        <v>607</v>
      </c>
      <c r="C663" s="22" t="s">
        <v>22</v>
      </c>
      <c r="D663" s="33" t="s">
        <v>23</v>
      </c>
      <c r="E663" s="34"/>
      <c r="F663" s="34">
        <v>1000</v>
      </c>
      <c r="G663" s="35">
        <f t="shared" si="20"/>
        <v>1.7815689565172466</v>
      </c>
      <c r="H663" s="36">
        <v>561.303</v>
      </c>
      <c r="I663" s="37">
        <f t="shared" si="21"/>
        <v>5157614</v>
      </c>
      <c r="J663" s="20" t="s">
        <v>200</v>
      </c>
      <c r="K663" s="20" t="s">
        <v>25</v>
      </c>
      <c r="L663" s="20" t="s">
        <v>26</v>
      </c>
      <c r="M663" s="20" t="s">
        <v>27</v>
      </c>
      <c r="N663" s="20" t="s">
        <v>28</v>
      </c>
    </row>
    <row r="664" spans="1:14">
      <c r="A664" s="32">
        <v>43367</v>
      </c>
      <c r="B664" s="20" t="s">
        <v>608</v>
      </c>
      <c r="C664" s="22" t="s">
        <v>22</v>
      </c>
      <c r="D664" s="33" t="s">
        <v>23</v>
      </c>
      <c r="E664" s="34"/>
      <c r="F664" s="34">
        <v>2000</v>
      </c>
      <c r="G664" s="35">
        <f t="shared" si="20"/>
        <v>3.5631379130344931</v>
      </c>
      <c r="H664" s="36">
        <v>561.303</v>
      </c>
      <c r="I664" s="37">
        <f t="shared" si="21"/>
        <v>5155614</v>
      </c>
      <c r="J664" s="20" t="s">
        <v>200</v>
      </c>
      <c r="K664" s="20" t="s">
        <v>25</v>
      </c>
      <c r="L664" s="20" t="s">
        <v>26</v>
      </c>
      <c r="M664" s="20" t="s">
        <v>27</v>
      </c>
      <c r="N664" s="20" t="s">
        <v>28</v>
      </c>
    </row>
    <row r="665" spans="1:14">
      <c r="A665" s="32">
        <v>43367</v>
      </c>
      <c r="B665" s="22" t="s">
        <v>609</v>
      </c>
      <c r="C665" s="45" t="s">
        <v>610</v>
      </c>
      <c r="D665" s="33" t="s">
        <v>261</v>
      </c>
      <c r="E665" s="41"/>
      <c r="F665" s="41">
        <v>50000</v>
      </c>
      <c r="G665" s="35">
        <f t="shared" si="20"/>
        <v>89.078447825862327</v>
      </c>
      <c r="H665" s="36">
        <v>561.303</v>
      </c>
      <c r="I665" s="37">
        <f t="shared" si="21"/>
        <v>5105614</v>
      </c>
      <c r="J665" s="22" t="s">
        <v>75</v>
      </c>
      <c r="K665" s="20">
        <v>10</v>
      </c>
      <c r="L665" s="20" t="s">
        <v>26</v>
      </c>
      <c r="M665" s="20" t="s">
        <v>27</v>
      </c>
      <c r="N665" s="20" t="s">
        <v>37</v>
      </c>
    </row>
    <row r="666" spans="1:14">
      <c r="A666" s="32">
        <v>43367</v>
      </c>
      <c r="B666" s="20" t="s">
        <v>611</v>
      </c>
      <c r="C666" s="22" t="s">
        <v>22</v>
      </c>
      <c r="D666" s="33" t="s">
        <v>23</v>
      </c>
      <c r="E666" s="34"/>
      <c r="F666" s="34">
        <v>1000</v>
      </c>
      <c r="G666" s="35">
        <f t="shared" si="20"/>
        <v>1.7815689565172466</v>
      </c>
      <c r="H666" s="36">
        <v>561.303</v>
      </c>
      <c r="I666" s="37">
        <f t="shared" si="21"/>
        <v>5104614</v>
      </c>
      <c r="J666" s="20" t="s">
        <v>371</v>
      </c>
      <c r="K666" s="20" t="s">
        <v>256</v>
      </c>
      <c r="L666" s="20" t="s">
        <v>26</v>
      </c>
      <c r="M666" s="20" t="s">
        <v>27</v>
      </c>
      <c r="N666" s="20" t="s">
        <v>28</v>
      </c>
    </row>
    <row r="667" spans="1:14">
      <c r="A667" s="32">
        <v>43367</v>
      </c>
      <c r="B667" s="20" t="s">
        <v>612</v>
      </c>
      <c r="C667" s="33" t="s">
        <v>189</v>
      </c>
      <c r="D667" s="33" t="s">
        <v>23</v>
      </c>
      <c r="E667" s="34"/>
      <c r="F667" s="34">
        <v>140000</v>
      </c>
      <c r="G667" s="35">
        <f t="shared" si="20"/>
        <v>249.4196539124145</v>
      </c>
      <c r="H667" s="36">
        <v>561.303</v>
      </c>
      <c r="I667" s="37">
        <f t="shared" si="21"/>
        <v>4964614</v>
      </c>
      <c r="J667" s="20" t="s">
        <v>371</v>
      </c>
      <c r="K667" s="20" t="s">
        <v>441</v>
      </c>
      <c r="L667" s="20" t="s">
        <v>26</v>
      </c>
      <c r="M667" s="20" t="s">
        <v>27</v>
      </c>
      <c r="N667" s="20" t="s">
        <v>37</v>
      </c>
    </row>
    <row r="668" spans="1:14">
      <c r="A668" s="32">
        <v>43367</v>
      </c>
      <c r="B668" s="20" t="s">
        <v>613</v>
      </c>
      <c r="C668" s="22" t="s">
        <v>22</v>
      </c>
      <c r="D668" s="33" t="s">
        <v>23</v>
      </c>
      <c r="E668" s="34"/>
      <c r="F668" s="34">
        <v>1000</v>
      </c>
      <c r="G668" s="35">
        <f t="shared" si="20"/>
        <v>1.7815689565172466</v>
      </c>
      <c r="H668" s="36">
        <v>561.303</v>
      </c>
      <c r="I668" s="37">
        <f t="shared" si="21"/>
        <v>4963614</v>
      </c>
      <c r="J668" s="20" t="s">
        <v>371</v>
      </c>
      <c r="K668" s="20" t="s">
        <v>256</v>
      </c>
      <c r="L668" s="20" t="s">
        <v>26</v>
      </c>
      <c r="M668" s="20" t="s">
        <v>27</v>
      </c>
      <c r="N668" s="20" t="s">
        <v>28</v>
      </c>
    </row>
    <row r="669" spans="1:14">
      <c r="A669" s="32">
        <v>43367</v>
      </c>
      <c r="B669" s="20" t="s">
        <v>614</v>
      </c>
      <c r="C669" s="22" t="s">
        <v>22</v>
      </c>
      <c r="D669" s="33" t="s">
        <v>116</v>
      </c>
      <c r="E669" s="34"/>
      <c r="F669" s="34">
        <v>1000</v>
      </c>
      <c r="G669" s="35">
        <f t="shared" si="20"/>
        <v>1.7815689565172466</v>
      </c>
      <c r="H669" s="36">
        <v>561.303</v>
      </c>
      <c r="I669" s="37">
        <f t="shared" si="21"/>
        <v>4962614</v>
      </c>
      <c r="J669" s="20" t="s">
        <v>126</v>
      </c>
      <c r="K669" s="20" t="s">
        <v>25</v>
      </c>
      <c r="L669" s="20" t="s">
        <v>26</v>
      </c>
      <c r="M669" s="20" t="s">
        <v>27</v>
      </c>
      <c r="N669" s="22" t="s">
        <v>28</v>
      </c>
    </row>
    <row r="670" spans="1:14">
      <c r="A670" s="32">
        <v>43367</v>
      </c>
      <c r="B670" s="20" t="s">
        <v>615</v>
      </c>
      <c r="C670" s="22" t="s">
        <v>22</v>
      </c>
      <c r="D670" s="20" t="s">
        <v>40</v>
      </c>
      <c r="E670" s="38"/>
      <c r="F670" s="34">
        <v>2000</v>
      </c>
      <c r="G670" s="35">
        <f t="shared" si="20"/>
        <v>3.5631379130344931</v>
      </c>
      <c r="H670" s="36">
        <v>561.303</v>
      </c>
      <c r="I670" s="37">
        <f t="shared" si="21"/>
        <v>4960614</v>
      </c>
      <c r="J670" s="20" t="s">
        <v>41</v>
      </c>
      <c r="K670" s="33" t="s">
        <v>25</v>
      </c>
      <c r="L670" s="20" t="s">
        <v>42</v>
      </c>
      <c r="M670" s="20" t="s">
        <v>27</v>
      </c>
      <c r="N670" s="22" t="s">
        <v>28</v>
      </c>
    </row>
    <row r="671" spans="1:14">
      <c r="A671" s="32">
        <v>43367</v>
      </c>
      <c r="B671" s="20" t="s">
        <v>616</v>
      </c>
      <c r="C671" s="22" t="s">
        <v>22</v>
      </c>
      <c r="D671" s="20" t="s">
        <v>40</v>
      </c>
      <c r="E671" s="38"/>
      <c r="F671" s="34">
        <v>15000</v>
      </c>
      <c r="G671" s="35">
        <f t="shared" si="20"/>
        <v>26.723534347758697</v>
      </c>
      <c r="H671" s="36">
        <v>561.303</v>
      </c>
      <c r="I671" s="37">
        <f t="shared" si="21"/>
        <v>4945614</v>
      </c>
      <c r="J671" s="20" t="s">
        <v>41</v>
      </c>
      <c r="K671" s="33" t="s">
        <v>441</v>
      </c>
      <c r="L671" s="20" t="s">
        <v>42</v>
      </c>
      <c r="M671" s="20" t="s">
        <v>27</v>
      </c>
      <c r="N671" s="22" t="s">
        <v>37</v>
      </c>
    </row>
    <row r="672" spans="1:14">
      <c r="A672" s="32">
        <v>43367</v>
      </c>
      <c r="B672" s="20" t="s">
        <v>319</v>
      </c>
      <c r="C672" s="46" t="s">
        <v>320</v>
      </c>
      <c r="D672" s="20" t="s">
        <v>40</v>
      </c>
      <c r="E672" s="38"/>
      <c r="F672" s="34">
        <v>5000</v>
      </c>
      <c r="G672" s="35">
        <f t="shared" si="20"/>
        <v>8.907844782586233</v>
      </c>
      <c r="H672" s="36">
        <v>561.303</v>
      </c>
      <c r="I672" s="37">
        <f t="shared" si="21"/>
        <v>4940614</v>
      </c>
      <c r="J672" s="20" t="s">
        <v>41</v>
      </c>
      <c r="K672" s="33" t="s">
        <v>25</v>
      </c>
      <c r="L672" s="20" t="s">
        <v>42</v>
      </c>
      <c r="M672" s="20" t="s">
        <v>27</v>
      </c>
      <c r="N672" s="22" t="s">
        <v>28</v>
      </c>
    </row>
    <row r="673" spans="1:14">
      <c r="A673" s="32">
        <v>43367</v>
      </c>
      <c r="B673" s="20" t="s">
        <v>617</v>
      </c>
      <c r="C673" s="46" t="s">
        <v>320</v>
      </c>
      <c r="D673" s="20" t="s">
        <v>40</v>
      </c>
      <c r="E673" s="38"/>
      <c r="F673" s="34">
        <v>5000</v>
      </c>
      <c r="G673" s="35">
        <f t="shared" si="20"/>
        <v>8.907844782586233</v>
      </c>
      <c r="H673" s="36">
        <v>561.303</v>
      </c>
      <c r="I673" s="37">
        <f t="shared" si="21"/>
        <v>4935614</v>
      </c>
      <c r="J673" s="20" t="s">
        <v>41</v>
      </c>
      <c r="K673" s="33" t="s">
        <v>25</v>
      </c>
      <c r="L673" s="20" t="s">
        <v>42</v>
      </c>
      <c r="M673" s="20" t="s">
        <v>27</v>
      </c>
      <c r="N673" s="22" t="s">
        <v>28</v>
      </c>
    </row>
    <row r="674" spans="1:14">
      <c r="A674" s="32">
        <v>43367</v>
      </c>
      <c r="B674" s="20" t="s">
        <v>618</v>
      </c>
      <c r="C674" s="46" t="s">
        <v>320</v>
      </c>
      <c r="D674" s="20" t="s">
        <v>40</v>
      </c>
      <c r="E674" s="38"/>
      <c r="F674" s="34">
        <v>4000</v>
      </c>
      <c r="G674" s="35">
        <f t="shared" si="20"/>
        <v>7.1262758260689862</v>
      </c>
      <c r="H674" s="36">
        <v>561.303</v>
      </c>
      <c r="I674" s="37">
        <f t="shared" si="21"/>
        <v>4931614</v>
      </c>
      <c r="J674" s="20" t="s">
        <v>41</v>
      </c>
      <c r="K674" s="33" t="s">
        <v>25</v>
      </c>
      <c r="L674" s="20" t="s">
        <v>42</v>
      </c>
      <c r="M674" s="20" t="s">
        <v>27</v>
      </c>
      <c r="N674" s="22" t="s">
        <v>28</v>
      </c>
    </row>
    <row r="675" spans="1:14">
      <c r="A675" s="32">
        <v>43367</v>
      </c>
      <c r="B675" s="20" t="s">
        <v>619</v>
      </c>
      <c r="C675" s="46" t="s">
        <v>320</v>
      </c>
      <c r="D675" s="20" t="s">
        <v>40</v>
      </c>
      <c r="E675" s="38"/>
      <c r="F675" s="34">
        <v>3200</v>
      </c>
      <c r="G675" s="35">
        <f t="shared" si="20"/>
        <v>5.701020660855189</v>
      </c>
      <c r="H675" s="36">
        <v>561.303</v>
      </c>
      <c r="I675" s="37">
        <f t="shared" si="21"/>
        <v>4928414</v>
      </c>
      <c r="J675" s="20" t="s">
        <v>41</v>
      </c>
      <c r="K675" s="33" t="s">
        <v>25</v>
      </c>
      <c r="L675" s="20" t="s">
        <v>42</v>
      </c>
      <c r="M675" s="20" t="s">
        <v>27</v>
      </c>
      <c r="N675" s="22" t="s">
        <v>28</v>
      </c>
    </row>
    <row r="676" spans="1:14">
      <c r="A676" s="32">
        <v>43367</v>
      </c>
      <c r="B676" s="20" t="s">
        <v>620</v>
      </c>
      <c r="C676" s="46" t="s">
        <v>320</v>
      </c>
      <c r="D676" s="20" t="s">
        <v>40</v>
      </c>
      <c r="E676" s="38"/>
      <c r="F676" s="34">
        <v>2000</v>
      </c>
      <c r="G676" s="35">
        <f t="shared" si="20"/>
        <v>3.5631379130344931</v>
      </c>
      <c r="H676" s="36">
        <v>561.303</v>
      </c>
      <c r="I676" s="37">
        <f t="shared" si="21"/>
        <v>4926414</v>
      </c>
      <c r="J676" s="20" t="s">
        <v>41</v>
      </c>
      <c r="K676" s="33" t="s">
        <v>25</v>
      </c>
      <c r="L676" s="20" t="s">
        <v>42</v>
      </c>
      <c r="M676" s="20" t="s">
        <v>27</v>
      </c>
      <c r="N676" s="22" t="s">
        <v>28</v>
      </c>
    </row>
    <row r="677" spans="1:14">
      <c r="A677" s="32">
        <v>43367</v>
      </c>
      <c r="B677" s="20" t="s">
        <v>621</v>
      </c>
      <c r="C677" s="22" t="s">
        <v>22</v>
      </c>
      <c r="D677" s="20" t="s">
        <v>40</v>
      </c>
      <c r="E677" s="38"/>
      <c r="F677" s="34">
        <v>2500</v>
      </c>
      <c r="G677" s="35">
        <f t="shared" si="20"/>
        <v>4.4539223912931165</v>
      </c>
      <c r="H677" s="36">
        <v>561.303</v>
      </c>
      <c r="I677" s="37">
        <f t="shared" si="21"/>
        <v>4923914</v>
      </c>
      <c r="J677" s="20" t="s">
        <v>41</v>
      </c>
      <c r="K677" s="33" t="s">
        <v>25</v>
      </c>
      <c r="L677" s="20" t="s">
        <v>42</v>
      </c>
      <c r="M677" s="20" t="s">
        <v>27</v>
      </c>
      <c r="N677" s="22" t="s">
        <v>28</v>
      </c>
    </row>
    <row r="678" spans="1:14">
      <c r="A678" s="32">
        <v>43367</v>
      </c>
      <c r="B678" s="20" t="s">
        <v>622</v>
      </c>
      <c r="C678" s="33" t="s">
        <v>143</v>
      </c>
      <c r="D678" s="20" t="s">
        <v>40</v>
      </c>
      <c r="E678" s="38"/>
      <c r="F678" s="34">
        <v>110000</v>
      </c>
      <c r="G678" s="35">
        <f t="shared" si="20"/>
        <v>195.9725852168971</v>
      </c>
      <c r="H678" s="36">
        <v>561.303</v>
      </c>
      <c r="I678" s="37">
        <f t="shared" si="21"/>
        <v>4813914</v>
      </c>
      <c r="J678" s="20" t="s">
        <v>41</v>
      </c>
      <c r="K678" s="33" t="s">
        <v>25</v>
      </c>
      <c r="L678" s="20" t="s">
        <v>42</v>
      </c>
      <c r="M678" s="20" t="s">
        <v>27</v>
      </c>
      <c r="N678" s="22" t="s">
        <v>28</v>
      </c>
    </row>
    <row r="679" spans="1:14">
      <c r="A679" s="32">
        <v>43367</v>
      </c>
      <c r="B679" s="20" t="s">
        <v>82</v>
      </c>
      <c r="C679" s="22" t="s">
        <v>22</v>
      </c>
      <c r="D679" s="20" t="s">
        <v>40</v>
      </c>
      <c r="E679" s="20"/>
      <c r="F679" s="34">
        <v>1000</v>
      </c>
      <c r="G679" s="35">
        <f t="shared" si="20"/>
        <v>1.7815689565172466</v>
      </c>
      <c r="H679" s="36">
        <v>561.303</v>
      </c>
      <c r="I679" s="37">
        <f t="shared" si="21"/>
        <v>4812914</v>
      </c>
      <c r="J679" s="20" t="s">
        <v>258</v>
      </c>
      <c r="K679" s="20" t="s">
        <v>256</v>
      </c>
      <c r="L679" s="20" t="s">
        <v>42</v>
      </c>
      <c r="M679" s="20" t="s">
        <v>27</v>
      </c>
      <c r="N679" s="22" t="s">
        <v>28</v>
      </c>
    </row>
    <row r="680" spans="1:14">
      <c r="A680" s="32">
        <v>43367</v>
      </c>
      <c r="B680" s="20" t="s">
        <v>623</v>
      </c>
      <c r="C680" s="22" t="s">
        <v>22</v>
      </c>
      <c r="D680" s="20" t="s">
        <v>40</v>
      </c>
      <c r="E680" s="20"/>
      <c r="F680" s="34">
        <v>1000</v>
      </c>
      <c r="G680" s="35">
        <f t="shared" si="20"/>
        <v>1.7815689565172466</v>
      </c>
      <c r="H680" s="36">
        <v>561.303</v>
      </c>
      <c r="I680" s="37">
        <f t="shared" si="21"/>
        <v>4811914</v>
      </c>
      <c r="J680" s="20" t="s">
        <v>258</v>
      </c>
      <c r="K680" s="20" t="s">
        <v>256</v>
      </c>
      <c r="L680" s="20" t="s">
        <v>42</v>
      </c>
      <c r="M680" s="20" t="s">
        <v>27</v>
      </c>
      <c r="N680" s="22" t="s">
        <v>28</v>
      </c>
    </row>
    <row r="681" spans="1:14">
      <c r="A681" s="32">
        <v>43367</v>
      </c>
      <c r="B681" s="20" t="s">
        <v>624</v>
      </c>
      <c r="C681" s="22" t="s">
        <v>22</v>
      </c>
      <c r="D681" s="20" t="s">
        <v>40</v>
      </c>
      <c r="E681" s="20"/>
      <c r="F681" s="34">
        <v>1000</v>
      </c>
      <c r="G681" s="35">
        <f t="shared" si="20"/>
        <v>1.7815689565172466</v>
      </c>
      <c r="H681" s="36">
        <v>561.303</v>
      </c>
      <c r="I681" s="37">
        <f t="shared" si="21"/>
        <v>4810914</v>
      </c>
      <c r="J681" s="20" t="s">
        <v>258</v>
      </c>
      <c r="K681" s="20" t="s">
        <v>256</v>
      </c>
      <c r="L681" s="20" t="s">
        <v>42</v>
      </c>
      <c r="M681" s="20" t="s">
        <v>27</v>
      </c>
      <c r="N681" s="22" t="s">
        <v>28</v>
      </c>
    </row>
    <row r="682" spans="1:14">
      <c r="A682" s="32">
        <v>43367</v>
      </c>
      <c r="B682" s="20" t="s">
        <v>625</v>
      </c>
      <c r="C682" s="22" t="s">
        <v>22</v>
      </c>
      <c r="D682" s="20" t="s">
        <v>40</v>
      </c>
      <c r="E682" s="20"/>
      <c r="F682" s="34">
        <v>1000</v>
      </c>
      <c r="G682" s="35">
        <f t="shared" si="20"/>
        <v>1.7815689565172466</v>
      </c>
      <c r="H682" s="36">
        <v>561.303</v>
      </c>
      <c r="I682" s="37">
        <f t="shared" si="21"/>
        <v>4809914</v>
      </c>
      <c r="J682" s="20" t="s">
        <v>258</v>
      </c>
      <c r="K682" s="20" t="s">
        <v>256</v>
      </c>
      <c r="L682" s="20" t="s">
        <v>42</v>
      </c>
      <c r="M682" s="20" t="s">
        <v>27</v>
      </c>
      <c r="N682" s="22" t="s">
        <v>28</v>
      </c>
    </row>
    <row r="683" spans="1:14">
      <c r="A683" s="32">
        <v>43367</v>
      </c>
      <c r="B683" s="20" t="s">
        <v>257</v>
      </c>
      <c r="C683" s="33" t="s">
        <v>34</v>
      </c>
      <c r="D683" s="20" t="s">
        <v>40</v>
      </c>
      <c r="E683" s="20"/>
      <c r="F683" s="34">
        <v>1000</v>
      </c>
      <c r="G683" s="35">
        <f t="shared" si="20"/>
        <v>1.7815689565172466</v>
      </c>
      <c r="H683" s="36">
        <v>561.303</v>
      </c>
      <c r="I683" s="37">
        <f t="shared" si="21"/>
        <v>4808914</v>
      </c>
      <c r="J683" s="20" t="s">
        <v>258</v>
      </c>
      <c r="K683" s="20" t="s">
        <v>256</v>
      </c>
      <c r="L683" s="20" t="s">
        <v>42</v>
      </c>
      <c r="M683" s="20" t="s">
        <v>27</v>
      </c>
      <c r="N683" s="22" t="s">
        <v>28</v>
      </c>
    </row>
    <row r="684" spans="1:14">
      <c r="A684" s="32">
        <v>43367</v>
      </c>
      <c r="B684" s="20" t="s">
        <v>84</v>
      </c>
      <c r="C684" s="22" t="s">
        <v>22</v>
      </c>
      <c r="D684" s="20" t="s">
        <v>40</v>
      </c>
      <c r="E684" s="20"/>
      <c r="F684" s="34">
        <v>1000</v>
      </c>
      <c r="G684" s="35">
        <f t="shared" si="20"/>
        <v>1.7815689565172466</v>
      </c>
      <c r="H684" s="36">
        <v>561.303</v>
      </c>
      <c r="I684" s="37">
        <f t="shared" si="21"/>
        <v>4807914</v>
      </c>
      <c r="J684" s="20" t="s">
        <v>258</v>
      </c>
      <c r="K684" s="20" t="s">
        <v>256</v>
      </c>
      <c r="L684" s="20" t="s">
        <v>42</v>
      </c>
      <c r="M684" s="20" t="s">
        <v>27</v>
      </c>
      <c r="N684" s="22" t="s">
        <v>28</v>
      </c>
    </row>
    <row r="685" spans="1:14">
      <c r="A685" s="32">
        <v>43367</v>
      </c>
      <c r="B685" s="39" t="s">
        <v>626</v>
      </c>
      <c r="C685" s="22" t="s">
        <v>22</v>
      </c>
      <c r="D685" s="33" t="s">
        <v>23</v>
      </c>
      <c r="E685" s="20"/>
      <c r="F685" s="40">
        <v>500</v>
      </c>
      <c r="G685" s="35">
        <f t="shared" si="20"/>
        <v>0.89078447825862328</v>
      </c>
      <c r="H685" s="36">
        <v>561.303</v>
      </c>
      <c r="I685" s="37">
        <f t="shared" si="21"/>
        <v>4807414</v>
      </c>
      <c r="J685" s="22" t="s">
        <v>83</v>
      </c>
      <c r="K685" s="39" t="s">
        <v>25</v>
      </c>
      <c r="L685" s="20" t="s">
        <v>26</v>
      </c>
      <c r="M685" s="20" t="s">
        <v>27</v>
      </c>
      <c r="N685" s="22" t="s">
        <v>28</v>
      </c>
    </row>
    <row r="686" spans="1:14">
      <c r="A686" s="32">
        <v>43367</v>
      </c>
      <c r="B686" s="39" t="s">
        <v>627</v>
      </c>
      <c r="C686" s="22" t="s">
        <v>22</v>
      </c>
      <c r="D686" s="33" t="s">
        <v>23</v>
      </c>
      <c r="E686" s="20"/>
      <c r="F686" s="40">
        <v>500</v>
      </c>
      <c r="G686" s="35">
        <f t="shared" si="20"/>
        <v>0.89078447825862328</v>
      </c>
      <c r="H686" s="36">
        <v>561.303</v>
      </c>
      <c r="I686" s="37">
        <f t="shared" si="21"/>
        <v>4806914</v>
      </c>
      <c r="J686" s="22" t="s">
        <v>83</v>
      </c>
      <c r="K686" s="39" t="s">
        <v>25</v>
      </c>
      <c r="L686" s="20" t="s">
        <v>26</v>
      </c>
      <c r="M686" s="20" t="s">
        <v>27</v>
      </c>
      <c r="N686" s="22" t="s">
        <v>28</v>
      </c>
    </row>
    <row r="687" spans="1:14">
      <c r="A687" s="32">
        <v>43367</v>
      </c>
      <c r="B687" s="39" t="s">
        <v>628</v>
      </c>
      <c r="C687" s="22" t="s">
        <v>22</v>
      </c>
      <c r="D687" s="33" t="s">
        <v>23</v>
      </c>
      <c r="E687" s="20"/>
      <c r="F687" s="40">
        <v>500</v>
      </c>
      <c r="G687" s="35">
        <f t="shared" si="20"/>
        <v>0.89078447825862328</v>
      </c>
      <c r="H687" s="36">
        <v>561.303</v>
      </c>
      <c r="I687" s="37">
        <f t="shared" si="21"/>
        <v>4806414</v>
      </c>
      <c r="J687" s="22" t="s">
        <v>83</v>
      </c>
      <c r="K687" s="39" t="s">
        <v>25</v>
      </c>
      <c r="L687" s="20" t="s">
        <v>26</v>
      </c>
      <c r="M687" s="20" t="s">
        <v>27</v>
      </c>
      <c r="N687" s="22" t="s">
        <v>28</v>
      </c>
    </row>
    <row r="688" spans="1:14">
      <c r="A688" s="32">
        <v>43367</v>
      </c>
      <c r="B688" s="39" t="s">
        <v>629</v>
      </c>
      <c r="C688" s="33" t="s">
        <v>146</v>
      </c>
      <c r="D688" s="33" t="s">
        <v>72</v>
      </c>
      <c r="E688" s="20"/>
      <c r="F688" s="40">
        <v>1000</v>
      </c>
      <c r="G688" s="35">
        <f t="shared" si="20"/>
        <v>1.7815689565172466</v>
      </c>
      <c r="H688" s="36">
        <v>561.303</v>
      </c>
      <c r="I688" s="37">
        <f t="shared" si="21"/>
        <v>4805414</v>
      </c>
      <c r="J688" s="22" t="s">
        <v>83</v>
      </c>
      <c r="K688" s="39">
        <v>9</v>
      </c>
      <c r="L688" s="20" t="s">
        <v>26</v>
      </c>
      <c r="M688" s="20" t="s">
        <v>27</v>
      </c>
      <c r="N688" s="22" t="s">
        <v>37</v>
      </c>
    </row>
    <row r="689" spans="1:14">
      <c r="A689" s="32">
        <v>43367</v>
      </c>
      <c r="B689" s="39" t="s">
        <v>630</v>
      </c>
      <c r="C689" s="22" t="s">
        <v>22</v>
      </c>
      <c r="D689" s="33" t="s">
        <v>23</v>
      </c>
      <c r="E689" s="20"/>
      <c r="F689" s="40">
        <v>500</v>
      </c>
      <c r="G689" s="35">
        <f t="shared" si="20"/>
        <v>0.89078447825862328</v>
      </c>
      <c r="H689" s="36">
        <v>561.303</v>
      </c>
      <c r="I689" s="37">
        <f t="shared" si="21"/>
        <v>4804914</v>
      </c>
      <c r="J689" s="22" t="s">
        <v>83</v>
      </c>
      <c r="K689" s="39" t="s">
        <v>25</v>
      </c>
      <c r="L689" s="20" t="s">
        <v>26</v>
      </c>
      <c r="M689" s="20" t="s">
        <v>27</v>
      </c>
      <c r="N689" s="22" t="s">
        <v>28</v>
      </c>
    </row>
    <row r="690" spans="1:14">
      <c r="A690" s="32">
        <v>43367</v>
      </c>
      <c r="B690" s="39" t="s">
        <v>631</v>
      </c>
      <c r="C690" s="22" t="s">
        <v>22</v>
      </c>
      <c r="D690" s="33" t="s">
        <v>23</v>
      </c>
      <c r="E690" s="20"/>
      <c r="F690" s="40">
        <v>500</v>
      </c>
      <c r="G690" s="35">
        <f t="shared" si="20"/>
        <v>0.89078447825862328</v>
      </c>
      <c r="H690" s="36">
        <v>561.303</v>
      </c>
      <c r="I690" s="37">
        <f t="shared" si="21"/>
        <v>4804414</v>
      </c>
      <c r="J690" s="22" t="s">
        <v>83</v>
      </c>
      <c r="K690" s="39" t="s">
        <v>25</v>
      </c>
      <c r="L690" s="20" t="s">
        <v>26</v>
      </c>
      <c r="M690" s="20" t="s">
        <v>27</v>
      </c>
      <c r="N690" s="22" t="s">
        <v>28</v>
      </c>
    </row>
    <row r="691" spans="1:14">
      <c r="A691" s="32">
        <v>43367</v>
      </c>
      <c r="B691" s="39" t="s">
        <v>632</v>
      </c>
      <c r="C691" s="22" t="s">
        <v>22</v>
      </c>
      <c r="D691" s="33" t="s">
        <v>23</v>
      </c>
      <c r="E691" s="20"/>
      <c r="F691" s="40">
        <v>500</v>
      </c>
      <c r="G691" s="35">
        <f t="shared" si="20"/>
        <v>0.89078447825862328</v>
      </c>
      <c r="H691" s="36">
        <v>561.303</v>
      </c>
      <c r="I691" s="37">
        <f t="shared" si="21"/>
        <v>4803914</v>
      </c>
      <c r="J691" s="22" t="s">
        <v>83</v>
      </c>
      <c r="K691" s="39" t="s">
        <v>25</v>
      </c>
      <c r="L691" s="20" t="s">
        <v>26</v>
      </c>
      <c r="M691" s="20" t="s">
        <v>27</v>
      </c>
      <c r="N691" s="22" t="s">
        <v>28</v>
      </c>
    </row>
    <row r="692" spans="1:14">
      <c r="A692" s="32">
        <v>43367</v>
      </c>
      <c r="B692" s="39" t="s">
        <v>633</v>
      </c>
      <c r="C692" s="22" t="s">
        <v>22</v>
      </c>
      <c r="D692" s="33" t="s">
        <v>23</v>
      </c>
      <c r="E692" s="20"/>
      <c r="F692" s="40">
        <v>500</v>
      </c>
      <c r="G692" s="35">
        <f t="shared" si="20"/>
        <v>0.89078447825862328</v>
      </c>
      <c r="H692" s="36">
        <v>561.303</v>
      </c>
      <c r="I692" s="37">
        <f t="shared" si="21"/>
        <v>4803414</v>
      </c>
      <c r="J692" s="22" t="s">
        <v>83</v>
      </c>
      <c r="K692" s="39" t="s">
        <v>25</v>
      </c>
      <c r="L692" s="20" t="s">
        <v>26</v>
      </c>
      <c r="M692" s="20" t="s">
        <v>27</v>
      </c>
      <c r="N692" s="22" t="s">
        <v>28</v>
      </c>
    </row>
    <row r="693" spans="1:14">
      <c r="A693" s="32">
        <v>43367</v>
      </c>
      <c r="B693" s="39" t="s">
        <v>634</v>
      </c>
      <c r="C693" s="22" t="s">
        <v>22</v>
      </c>
      <c r="D693" s="33" t="s">
        <v>23</v>
      </c>
      <c r="E693" s="20"/>
      <c r="F693" s="40">
        <v>500</v>
      </c>
      <c r="G693" s="35">
        <f t="shared" si="20"/>
        <v>0.89078447825862328</v>
      </c>
      <c r="H693" s="36">
        <v>561.303</v>
      </c>
      <c r="I693" s="37">
        <f t="shared" si="21"/>
        <v>4802914</v>
      </c>
      <c r="J693" s="22" t="s">
        <v>83</v>
      </c>
      <c r="K693" s="39" t="s">
        <v>25</v>
      </c>
      <c r="L693" s="20" t="s">
        <v>26</v>
      </c>
      <c r="M693" s="20" t="s">
        <v>27</v>
      </c>
      <c r="N693" s="22" t="s">
        <v>28</v>
      </c>
    </row>
    <row r="694" spans="1:14">
      <c r="A694" s="32">
        <v>43367</v>
      </c>
      <c r="B694" s="39" t="s">
        <v>635</v>
      </c>
      <c r="C694" s="22" t="s">
        <v>22</v>
      </c>
      <c r="D694" s="33" t="s">
        <v>23</v>
      </c>
      <c r="E694" s="20"/>
      <c r="F694" s="40">
        <v>500</v>
      </c>
      <c r="G694" s="35">
        <f t="shared" si="20"/>
        <v>0.89078447825862328</v>
      </c>
      <c r="H694" s="36">
        <v>561.303</v>
      </c>
      <c r="I694" s="37">
        <f t="shared" si="21"/>
        <v>4802414</v>
      </c>
      <c r="J694" s="22" t="s">
        <v>83</v>
      </c>
      <c r="K694" s="39" t="s">
        <v>25</v>
      </c>
      <c r="L694" s="20" t="s">
        <v>26</v>
      </c>
      <c r="M694" s="20" t="s">
        <v>27</v>
      </c>
      <c r="N694" s="22" t="s">
        <v>28</v>
      </c>
    </row>
    <row r="695" spans="1:14">
      <c r="A695" s="32">
        <v>43367</v>
      </c>
      <c r="B695" s="22" t="s">
        <v>636</v>
      </c>
      <c r="C695" s="33" t="s">
        <v>143</v>
      </c>
      <c r="D695" s="33" t="s">
        <v>23</v>
      </c>
      <c r="E695" s="34"/>
      <c r="F695" s="34">
        <v>75000</v>
      </c>
      <c r="G695" s="35">
        <f t="shared" si="20"/>
        <v>133.61767173879349</v>
      </c>
      <c r="H695" s="36">
        <v>561.303</v>
      </c>
      <c r="I695" s="37">
        <f t="shared" si="21"/>
        <v>4727414</v>
      </c>
      <c r="J695" s="22" t="s">
        <v>86</v>
      </c>
      <c r="K695" s="22">
        <v>61</v>
      </c>
      <c r="L695" s="20" t="s">
        <v>26</v>
      </c>
      <c r="M695" s="20" t="s">
        <v>27</v>
      </c>
      <c r="N695" s="22" t="s">
        <v>37</v>
      </c>
    </row>
    <row r="696" spans="1:14">
      <c r="A696" s="32">
        <v>43367</v>
      </c>
      <c r="B696" s="22" t="s">
        <v>637</v>
      </c>
      <c r="C696" s="22" t="s">
        <v>22</v>
      </c>
      <c r="D696" s="33" t="s">
        <v>23</v>
      </c>
      <c r="E696" s="34"/>
      <c r="F696" s="34">
        <v>5000</v>
      </c>
      <c r="G696" s="35">
        <f t="shared" si="20"/>
        <v>8.907844782586233</v>
      </c>
      <c r="H696" s="36">
        <v>561.303</v>
      </c>
      <c r="I696" s="37">
        <f t="shared" si="21"/>
        <v>4722414</v>
      </c>
      <c r="J696" s="22" t="s">
        <v>86</v>
      </c>
      <c r="K696" s="22" t="s">
        <v>25</v>
      </c>
      <c r="L696" s="20" t="s">
        <v>26</v>
      </c>
      <c r="M696" s="20" t="s">
        <v>27</v>
      </c>
      <c r="N696" s="22" t="s">
        <v>28</v>
      </c>
    </row>
    <row r="697" spans="1:14">
      <c r="A697" s="32">
        <v>43367</v>
      </c>
      <c r="B697" s="22" t="s">
        <v>638</v>
      </c>
      <c r="C697" s="22" t="s">
        <v>22</v>
      </c>
      <c r="D697" s="33" t="s">
        <v>23</v>
      </c>
      <c r="E697" s="34"/>
      <c r="F697" s="34">
        <v>200</v>
      </c>
      <c r="G697" s="35">
        <f t="shared" si="20"/>
        <v>0.35631379130344931</v>
      </c>
      <c r="H697" s="36">
        <v>561.303</v>
      </c>
      <c r="I697" s="37">
        <f t="shared" si="21"/>
        <v>4722214</v>
      </c>
      <c r="J697" s="22" t="s">
        <v>86</v>
      </c>
      <c r="K697" s="22" t="s">
        <v>25</v>
      </c>
      <c r="L697" s="20" t="s">
        <v>26</v>
      </c>
      <c r="M697" s="20" t="s">
        <v>27</v>
      </c>
      <c r="N697" s="22" t="s">
        <v>28</v>
      </c>
    </row>
    <row r="698" spans="1:14">
      <c r="A698" s="32">
        <v>43367</v>
      </c>
      <c r="B698" s="22" t="s">
        <v>639</v>
      </c>
      <c r="C698" s="22" t="s">
        <v>22</v>
      </c>
      <c r="D698" s="33" t="s">
        <v>23</v>
      </c>
      <c r="E698" s="34"/>
      <c r="F698" s="34">
        <v>300</v>
      </c>
      <c r="G698" s="35">
        <f t="shared" si="20"/>
        <v>0.53447068695517397</v>
      </c>
      <c r="H698" s="36">
        <v>561.303</v>
      </c>
      <c r="I698" s="37">
        <f t="shared" si="21"/>
        <v>4721914</v>
      </c>
      <c r="J698" s="22" t="s">
        <v>86</v>
      </c>
      <c r="K698" s="22" t="s">
        <v>25</v>
      </c>
      <c r="L698" s="20" t="s">
        <v>26</v>
      </c>
      <c r="M698" s="20" t="s">
        <v>27</v>
      </c>
      <c r="N698" s="22" t="s">
        <v>28</v>
      </c>
    </row>
    <row r="699" spans="1:14">
      <c r="A699" s="32">
        <v>43367</v>
      </c>
      <c r="B699" s="22" t="s">
        <v>640</v>
      </c>
      <c r="C699" s="22" t="s">
        <v>22</v>
      </c>
      <c r="D699" s="33" t="s">
        <v>23</v>
      </c>
      <c r="E699" s="34"/>
      <c r="F699" s="34">
        <v>300</v>
      </c>
      <c r="G699" s="35">
        <f t="shared" si="20"/>
        <v>0.53447068695517397</v>
      </c>
      <c r="H699" s="36">
        <v>561.303</v>
      </c>
      <c r="I699" s="37">
        <f t="shared" si="21"/>
        <v>4721614</v>
      </c>
      <c r="J699" s="22" t="s">
        <v>86</v>
      </c>
      <c r="K699" s="22" t="s">
        <v>25</v>
      </c>
      <c r="L699" s="20" t="s">
        <v>26</v>
      </c>
      <c r="M699" s="20" t="s">
        <v>27</v>
      </c>
      <c r="N699" s="22" t="s">
        <v>28</v>
      </c>
    </row>
    <row r="700" spans="1:14">
      <c r="A700" s="32">
        <v>43367</v>
      </c>
      <c r="B700" s="22" t="s">
        <v>641</v>
      </c>
      <c r="C700" s="22" t="s">
        <v>22</v>
      </c>
      <c r="D700" s="33" t="s">
        <v>23</v>
      </c>
      <c r="E700" s="34"/>
      <c r="F700" s="34">
        <v>200</v>
      </c>
      <c r="G700" s="35">
        <f t="shared" si="20"/>
        <v>0.35631379130344931</v>
      </c>
      <c r="H700" s="36">
        <v>561.303</v>
      </c>
      <c r="I700" s="37">
        <f t="shared" si="21"/>
        <v>4721414</v>
      </c>
      <c r="J700" s="22" t="s">
        <v>86</v>
      </c>
      <c r="K700" s="22" t="s">
        <v>25</v>
      </c>
      <c r="L700" s="20" t="s">
        <v>26</v>
      </c>
      <c r="M700" s="20" t="s">
        <v>27</v>
      </c>
      <c r="N700" s="22" t="s">
        <v>28</v>
      </c>
    </row>
    <row r="701" spans="1:14">
      <c r="A701" s="32">
        <v>43367</v>
      </c>
      <c r="B701" s="22" t="s">
        <v>642</v>
      </c>
      <c r="C701" s="22" t="s">
        <v>22</v>
      </c>
      <c r="D701" s="33" t="s">
        <v>23</v>
      </c>
      <c r="E701" s="34"/>
      <c r="F701" s="34">
        <v>200</v>
      </c>
      <c r="G701" s="35">
        <f t="shared" si="20"/>
        <v>0.35631379130344931</v>
      </c>
      <c r="H701" s="36">
        <v>561.303</v>
      </c>
      <c r="I701" s="37">
        <f t="shared" si="21"/>
        <v>4721214</v>
      </c>
      <c r="J701" s="22" t="s">
        <v>86</v>
      </c>
      <c r="K701" s="22" t="s">
        <v>25</v>
      </c>
      <c r="L701" s="20" t="s">
        <v>26</v>
      </c>
      <c r="M701" s="20" t="s">
        <v>27</v>
      </c>
      <c r="N701" s="22" t="s">
        <v>28</v>
      </c>
    </row>
    <row r="702" spans="1:14">
      <c r="A702" s="32">
        <v>43367</v>
      </c>
      <c r="B702" s="22" t="s">
        <v>643</v>
      </c>
      <c r="C702" s="22" t="s">
        <v>22</v>
      </c>
      <c r="D702" s="33" t="s">
        <v>23</v>
      </c>
      <c r="E702" s="34"/>
      <c r="F702" s="34">
        <v>200</v>
      </c>
      <c r="G702" s="35">
        <f t="shared" si="20"/>
        <v>0.35631379130344931</v>
      </c>
      <c r="H702" s="36">
        <v>561.303</v>
      </c>
      <c r="I702" s="37">
        <f t="shared" si="21"/>
        <v>4721014</v>
      </c>
      <c r="J702" s="22" t="s">
        <v>86</v>
      </c>
      <c r="K702" s="22" t="s">
        <v>25</v>
      </c>
      <c r="L702" s="20" t="s">
        <v>26</v>
      </c>
      <c r="M702" s="20" t="s">
        <v>27</v>
      </c>
      <c r="N702" s="22" t="s">
        <v>28</v>
      </c>
    </row>
    <row r="703" spans="1:14">
      <c r="A703" s="32">
        <v>43367</v>
      </c>
      <c r="B703" s="22" t="s">
        <v>644</v>
      </c>
      <c r="C703" s="22" t="s">
        <v>22</v>
      </c>
      <c r="D703" s="33" t="s">
        <v>23</v>
      </c>
      <c r="E703" s="34"/>
      <c r="F703" s="34">
        <v>200</v>
      </c>
      <c r="G703" s="35">
        <f t="shared" si="20"/>
        <v>0.35631379130344931</v>
      </c>
      <c r="H703" s="36">
        <v>561.303</v>
      </c>
      <c r="I703" s="37">
        <f t="shared" si="21"/>
        <v>4720814</v>
      </c>
      <c r="J703" s="22" t="s">
        <v>86</v>
      </c>
      <c r="K703" s="22" t="s">
        <v>25</v>
      </c>
      <c r="L703" s="20" t="s">
        <v>26</v>
      </c>
      <c r="M703" s="20" t="s">
        <v>27</v>
      </c>
      <c r="N703" s="22" t="s">
        <v>28</v>
      </c>
    </row>
    <row r="704" spans="1:14">
      <c r="A704" s="32">
        <v>43367</v>
      </c>
      <c r="B704" s="22" t="s">
        <v>645</v>
      </c>
      <c r="C704" s="22" t="s">
        <v>22</v>
      </c>
      <c r="D704" s="33" t="s">
        <v>23</v>
      </c>
      <c r="E704" s="34"/>
      <c r="F704" s="34">
        <v>200</v>
      </c>
      <c r="G704" s="35">
        <f t="shared" si="20"/>
        <v>0.35631379130344931</v>
      </c>
      <c r="H704" s="36">
        <v>561.303</v>
      </c>
      <c r="I704" s="37">
        <f t="shared" si="21"/>
        <v>4720614</v>
      </c>
      <c r="J704" s="22" t="s">
        <v>86</v>
      </c>
      <c r="K704" s="22" t="s">
        <v>25</v>
      </c>
      <c r="L704" s="20" t="s">
        <v>26</v>
      </c>
      <c r="M704" s="20" t="s">
        <v>27</v>
      </c>
      <c r="N704" s="22" t="s">
        <v>28</v>
      </c>
    </row>
    <row r="705" spans="1:14">
      <c r="A705" s="32">
        <v>43367</v>
      </c>
      <c r="B705" s="39" t="s">
        <v>82</v>
      </c>
      <c r="C705" s="22" t="s">
        <v>22</v>
      </c>
      <c r="D705" s="33" t="s">
        <v>23</v>
      </c>
      <c r="E705" s="20"/>
      <c r="F705" s="34">
        <v>1000</v>
      </c>
      <c r="G705" s="35">
        <f t="shared" si="20"/>
        <v>1.7815689565172466</v>
      </c>
      <c r="H705" s="36">
        <v>561.303</v>
      </c>
      <c r="I705" s="37">
        <f t="shared" si="21"/>
        <v>4719614</v>
      </c>
      <c r="J705" s="22" t="s">
        <v>88</v>
      </c>
      <c r="K705" s="39" t="s">
        <v>25</v>
      </c>
      <c r="L705" s="20" t="s">
        <v>26</v>
      </c>
      <c r="M705" s="20" t="s">
        <v>27</v>
      </c>
      <c r="N705" s="22" t="s">
        <v>28</v>
      </c>
    </row>
    <row r="706" spans="1:14">
      <c r="A706" s="32">
        <v>43367</v>
      </c>
      <c r="B706" s="39" t="s">
        <v>646</v>
      </c>
      <c r="C706" s="22" t="s">
        <v>22</v>
      </c>
      <c r="D706" s="33" t="s">
        <v>23</v>
      </c>
      <c r="E706" s="20"/>
      <c r="F706" s="34">
        <v>500</v>
      </c>
      <c r="G706" s="35">
        <f t="shared" si="20"/>
        <v>0.89078447825862328</v>
      </c>
      <c r="H706" s="36">
        <v>561.303</v>
      </c>
      <c r="I706" s="37">
        <f t="shared" si="21"/>
        <v>4719114</v>
      </c>
      <c r="J706" s="22" t="s">
        <v>88</v>
      </c>
      <c r="K706" s="39" t="s">
        <v>25</v>
      </c>
      <c r="L706" s="20" t="s">
        <v>26</v>
      </c>
      <c r="M706" s="20" t="s">
        <v>27</v>
      </c>
      <c r="N706" s="22" t="s">
        <v>28</v>
      </c>
    </row>
    <row r="707" spans="1:14">
      <c r="A707" s="32">
        <v>43367</v>
      </c>
      <c r="B707" s="39" t="s">
        <v>84</v>
      </c>
      <c r="C707" s="22" t="s">
        <v>22</v>
      </c>
      <c r="D707" s="33" t="s">
        <v>23</v>
      </c>
      <c r="E707" s="20"/>
      <c r="F707" s="34">
        <v>1000</v>
      </c>
      <c r="G707" s="35">
        <f t="shared" si="20"/>
        <v>1.7815689565172466</v>
      </c>
      <c r="H707" s="36">
        <v>561.303</v>
      </c>
      <c r="I707" s="37">
        <f t="shared" si="21"/>
        <v>4718114</v>
      </c>
      <c r="J707" s="22" t="s">
        <v>88</v>
      </c>
      <c r="K707" s="39" t="s">
        <v>25</v>
      </c>
      <c r="L707" s="20" t="s">
        <v>26</v>
      </c>
      <c r="M707" s="20" t="s">
        <v>27</v>
      </c>
      <c r="N707" s="22" t="s">
        <v>28</v>
      </c>
    </row>
    <row r="708" spans="1:14">
      <c r="A708" s="32">
        <v>43367</v>
      </c>
      <c r="B708" s="39" t="s">
        <v>647</v>
      </c>
      <c r="C708" s="22" t="s">
        <v>22</v>
      </c>
      <c r="D708" s="20" t="s">
        <v>40</v>
      </c>
      <c r="E708" s="39"/>
      <c r="F708" s="40">
        <v>1000</v>
      </c>
      <c r="G708" s="35">
        <f t="shared" si="20"/>
        <v>1.7815689565172466</v>
      </c>
      <c r="H708" s="36">
        <v>561.303</v>
      </c>
      <c r="I708" s="37">
        <f t="shared" si="21"/>
        <v>4717114</v>
      </c>
      <c r="J708" s="39" t="s">
        <v>45</v>
      </c>
      <c r="K708" s="39" t="s">
        <v>69</v>
      </c>
      <c r="L708" s="20" t="s">
        <v>42</v>
      </c>
      <c r="M708" s="20" t="s">
        <v>27</v>
      </c>
      <c r="N708" s="22" t="s">
        <v>28</v>
      </c>
    </row>
    <row r="709" spans="1:14">
      <c r="A709" s="32">
        <v>43367</v>
      </c>
      <c r="B709" s="39" t="s">
        <v>648</v>
      </c>
      <c r="C709" s="22" t="s">
        <v>22</v>
      </c>
      <c r="D709" s="20" t="s">
        <v>40</v>
      </c>
      <c r="E709" s="39"/>
      <c r="F709" s="40">
        <v>2000</v>
      </c>
      <c r="G709" s="35">
        <f t="shared" si="20"/>
        <v>3.5631379130344931</v>
      </c>
      <c r="H709" s="36">
        <v>561.303</v>
      </c>
      <c r="I709" s="37">
        <f t="shared" si="21"/>
        <v>4715114</v>
      </c>
      <c r="J709" s="39" t="s">
        <v>45</v>
      </c>
      <c r="K709" s="39" t="s">
        <v>69</v>
      </c>
      <c r="L709" s="20" t="s">
        <v>42</v>
      </c>
      <c r="M709" s="20" t="s">
        <v>27</v>
      </c>
      <c r="N709" s="22" t="s">
        <v>28</v>
      </c>
    </row>
    <row r="710" spans="1:14">
      <c r="A710" s="32">
        <v>43367</v>
      </c>
      <c r="B710" s="39" t="s">
        <v>649</v>
      </c>
      <c r="C710" s="22" t="s">
        <v>22</v>
      </c>
      <c r="D710" s="20" t="s">
        <v>40</v>
      </c>
      <c r="E710" s="39"/>
      <c r="F710" s="40">
        <v>1000</v>
      </c>
      <c r="G710" s="35">
        <f t="shared" si="20"/>
        <v>1.7815689565172466</v>
      </c>
      <c r="H710" s="36">
        <v>561.303</v>
      </c>
      <c r="I710" s="37">
        <f t="shared" si="21"/>
        <v>4714114</v>
      </c>
      <c r="J710" s="39" t="s">
        <v>45</v>
      </c>
      <c r="K710" s="39" t="s">
        <v>69</v>
      </c>
      <c r="L710" s="20" t="s">
        <v>42</v>
      </c>
      <c r="M710" s="20" t="s">
        <v>27</v>
      </c>
      <c r="N710" s="22" t="s">
        <v>28</v>
      </c>
    </row>
    <row r="711" spans="1:14">
      <c r="A711" s="32">
        <v>43367</v>
      </c>
      <c r="B711" s="20" t="s">
        <v>650</v>
      </c>
      <c r="C711" s="33" t="s">
        <v>189</v>
      </c>
      <c r="D711" s="33" t="s">
        <v>23</v>
      </c>
      <c r="E711" s="20"/>
      <c r="F711" s="34">
        <v>375000</v>
      </c>
      <c r="G711" s="35">
        <f t="shared" si="20"/>
        <v>668.08835869396739</v>
      </c>
      <c r="H711" s="36">
        <v>561.303</v>
      </c>
      <c r="I711" s="37">
        <f t="shared" si="21"/>
        <v>4339114</v>
      </c>
      <c r="J711" s="47" t="s">
        <v>108</v>
      </c>
      <c r="K711" s="20">
        <v>3593846</v>
      </c>
      <c r="L711" s="20" t="s">
        <v>26</v>
      </c>
      <c r="M711" s="20" t="s">
        <v>27</v>
      </c>
      <c r="N711" s="22" t="s">
        <v>37</v>
      </c>
    </row>
    <row r="712" spans="1:14">
      <c r="A712" s="32">
        <v>43367</v>
      </c>
      <c r="B712" s="20" t="s">
        <v>651</v>
      </c>
      <c r="C712" s="33" t="s">
        <v>107</v>
      </c>
      <c r="D712" s="33" t="s">
        <v>72</v>
      </c>
      <c r="E712" s="20"/>
      <c r="F712" s="34">
        <v>3401</v>
      </c>
      <c r="G712" s="35">
        <f t="shared" si="20"/>
        <v>6.0591160211151553</v>
      </c>
      <c r="H712" s="36">
        <v>561.303</v>
      </c>
      <c r="I712" s="37">
        <f t="shared" si="21"/>
        <v>4335713</v>
      </c>
      <c r="J712" s="47" t="s">
        <v>108</v>
      </c>
      <c r="K712" s="20">
        <v>3593846</v>
      </c>
      <c r="L712" s="20" t="s">
        <v>26</v>
      </c>
      <c r="M712" s="20" t="s">
        <v>27</v>
      </c>
      <c r="N712" s="22" t="s">
        <v>37</v>
      </c>
    </row>
    <row r="713" spans="1:14">
      <c r="A713" s="32">
        <v>43367</v>
      </c>
      <c r="B713" s="20" t="s">
        <v>652</v>
      </c>
      <c r="C713" s="33" t="s">
        <v>143</v>
      </c>
      <c r="D713" s="33" t="s">
        <v>23</v>
      </c>
      <c r="E713" s="20"/>
      <c r="F713" s="34">
        <v>100000</v>
      </c>
      <c r="G713" s="35">
        <f t="shared" si="20"/>
        <v>178.15689565172465</v>
      </c>
      <c r="H713" s="36">
        <v>561.303</v>
      </c>
      <c r="I713" s="37">
        <f t="shared" si="21"/>
        <v>4235713</v>
      </c>
      <c r="J713" s="47" t="s">
        <v>220</v>
      </c>
      <c r="K713" s="20" t="s">
        <v>25</v>
      </c>
      <c r="L713" s="20" t="s">
        <v>26</v>
      </c>
      <c r="M713" s="20"/>
      <c r="N713" s="22" t="s">
        <v>28</v>
      </c>
    </row>
    <row r="714" spans="1:14">
      <c r="A714" s="32">
        <v>43368</v>
      </c>
      <c r="B714" s="44" t="s">
        <v>653</v>
      </c>
      <c r="C714" s="22" t="s">
        <v>22</v>
      </c>
      <c r="D714" s="33" t="s">
        <v>23</v>
      </c>
      <c r="E714" s="39"/>
      <c r="F714" s="42">
        <v>1000</v>
      </c>
      <c r="G714" s="35">
        <f t="shared" si="20"/>
        <v>1.7815689565172466</v>
      </c>
      <c r="H714" s="36">
        <v>561.303</v>
      </c>
      <c r="I714" s="37">
        <f t="shared" si="21"/>
        <v>4234713</v>
      </c>
      <c r="J714" s="22" t="s">
        <v>220</v>
      </c>
      <c r="K714" s="39" t="s">
        <v>25</v>
      </c>
      <c r="L714" s="20" t="s">
        <v>26</v>
      </c>
      <c r="M714" s="20" t="s">
        <v>27</v>
      </c>
      <c r="N714" s="22" t="s">
        <v>28</v>
      </c>
    </row>
    <row r="715" spans="1:14">
      <c r="A715" s="32">
        <v>43368</v>
      </c>
      <c r="B715" s="44" t="s">
        <v>654</v>
      </c>
      <c r="C715" s="33" t="s">
        <v>99</v>
      </c>
      <c r="D715" s="33" t="s">
        <v>72</v>
      </c>
      <c r="E715" s="39"/>
      <c r="F715" s="42">
        <v>5000</v>
      </c>
      <c r="G715" s="35">
        <f t="shared" si="20"/>
        <v>8.907844782586233</v>
      </c>
      <c r="H715" s="36">
        <v>561.303</v>
      </c>
      <c r="I715" s="37">
        <f t="shared" si="21"/>
        <v>4229713</v>
      </c>
      <c r="J715" s="22" t="s">
        <v>220</v>
      </c>
      <c r="K715" s="39" t="s">
        <v>655</v>
      </c>
      <c r="L715" s="20" t="s">
        <v>26</v>
      </c>
      <c r="M715" s="20" t="s">
        <v>27</v>
      </c>
      <c r="N715" s="22" t="s">
        <v>37</v>
      </c>
    </row>
    <row r="716" spans="1:14">
      <c r="A716" s="32">
        <v>43368</v>
      </c>
      <c r="B716" s="44" t="s">
        <v>656</v>
      </c>
      <c r="C716" s="22" t="s">
        <v>22</v>
      </c>
      <c r="D716" s="33" t="s">
        <v>23</v>
      </c>
      <c r="E716" s="39"/>
      <c r="F716" s="42">
        <v>1000</v>
      </c>
      <c r="G716" s="35">
        <f t="shared" si="20"/>
        <v>1.7815689565172466</v>
      </c>
      <c r="H716" s="36">
        <v>561.303</v>
      </c>
      <c r="I716" s="37">
        <f t="shared" si="21"/>
        <v>4228713</v>
      </c>
      <c r="J716" s="22" t="s">
        <v>220</v>
      </c>
      <c r="K716" s="39" t="s">
        <v>25</v>
      </c>
      <c r="L716" s="20" t="s">
        <v>26</v>
      </c>
      <c r="M716" s="20" t="s">
        <v>27</v>
      </c>
      <c r="N716" s="22" t="s">
        <v>28</v>
      </c>
    </row>
    <row r="717" spans="1:14">
      <c r="A717" s="32">
        <v>43368</v>
      </c>
      <c r="B717" s="44" t="s">
        <v>657</v>
      </c>
      <c r="C717" s="22" t="s">
        <v>22</v>
      </c>
      <c r="D717" s="33" t="s">
        <v>23</v>
      </c>
      <c r="E717" s="39"/>
      <c r="F717" s="42">
        <v>1000</v>
      </c>
      <c r="G717" s="35">
        <f t="shared" ref="G717:G780" si="22">+F717/H717</f>
        <v>1.7815689565172466</v>
      </c>
      <c r="H717" s="36">
        <v>561.303</v>
      </c>
      <c r="I717" s="37">
        <f t="shared" ref="I717:I780" si="23">I716+E717-F717</f>
        <v>4227713</v>
      </c>
      <c r="J717" s="22" t="s">
        <v>220</v>
      </c>
      <c r="K717" s="39" t="s">
        <v>25</v>
      </c>
      <c r="L717" s="20" t="s">
        <v>26</v>
      </c>
      <c r="M717" s="20" t="s">
        <v>27</v>
      </c>
      <c r="N717" s="22" t="s">
        <v>28</v>
      </c>
    </row>
    <row r="718" spans="1:14">
      <c r="A718" s="32">
        <v>43368</v>
      </c>
      <c r="B718" s="44" t="s">
        <v>658</v>
      </c>
      <c r="C718" s="22" t="s">
        <v>22</v>
      </c>
      <c r="D718" s="33" t="s">
        <v>23</v>
      </c>
      <c r="E718" s="39"/>
      <c r="F718" s="42">
        <v>1000</v>
      </c>
      <c r="G718" s="35">
        <f t="shared" si="22"/>
        <v>1.7815689565172466</v>
      </c>
      <c r="H718" s="36">
        <v>561.303</v>
      </c>
      <c r="I718" s="37">
        <f t="shared" si="23"/>
        <v>4226713</v>
      </c>
      <c r="J718" s="22" t="s">
        <v>220</v>
      </c>
      <c r="K718" s="39" t="s">
        <v>25</v>
      </c>
      <c r="L718" s="20" t="s">
        <v>26</v>
      </c>
      <c r="M718" s="20" t="s">
        <v>27</v>
      </c>
      <c r="N718" s="22" t="s">
        <v>28</v>
      </c>
    </row>
    <row r="719" spans="1:14">
      <c r="A719" s="32">
        <v>43368</v>
      </c>
      <c r="B719" s="44" t="s">
        <v>659</v>
      </c>
      <c r="C719" s="33" t="s">
        <v>99</v>
      </c>
      <c r="D719" s="33" t="s">
        <v>72</v>
      </c>
      <c r="E719" s="39"/>
      <c r="F719" s="42">
        <v>5000</v>
      </c>
      <c r="G719" s="35">
        <f t="shared" si="22"/>
        <v>8.907844782586233</v>
      </c>
      <c r="H719" s="36">
        <v>561.303</v>
      </c>
      <c r="I719" s="37">
        <f t="shared" si="23"/>
        <v>4221713</v>
      </c>
      <c r="J719" s="22" t="s">
        <v>220</v>
      </c>
      <c r="K719" s="39" t="s">
        <v>655</v>
      </c>
      <c r="L719" s="20" t="s">
        <v>26</v>
      </c>
      <c r="M719" s="20" t="s">
        <v>27</v>
      </c>
      <c r="N719" s="22" t="s">
        <v>37</v>
      </c>
    </row>
    <row r="720" spans="1:14">
      <c r="A720" s="32">
        <v>43368</v>
      </c>
      <c r="B720" s="44" t="s">
        <v>660</v>
      </c>
      <c r="C720" s="22" t="s">
        <v>22</v>
      </c>
      <c r="D720" s="33" t="s">
        <v>23</v>
      </c>
      <c r="E720" s="39"/>
      <c r="F720" s="42">
        <v>2000</v>
      </c>
      <c r="G720" s="35">
        <f t="shared" si="22"/>
        <v>3.5631379130344931</v>
      </c>
      <c r="H720" s="36">
        <v>561.303</v>
      </c>
      <c r="I720" s="37">
        <f t="shared" si="23"/>
        <v>4219713</v>
      </c>
      <c r="J720" s="22" t="s">
        <v>220</v>
      </c>
      <c r="K720" s="39" t="s">
        <v>25</v>
      </c>
      <c r="L720" s="20" t="s">
        <v>26</v>
      </c>
      <c r="M720" s="20" t="s">
        <v>27</v>
      </c>
      <c r="N720" s="22" t="s">
        <v>28</v>
      </c>
    </row>
    <row r="721" spans="1:14">
      <c r="A721" s="32">
        <v>43368</v>
      </c>
      <c r="B721" s="44" t="s">
        <v>661</v>
      </c>
      <c r="C721" s="22" t="s">
        <v>22</v>
      </c>
      <c r="D721" s="33" t="s">
        <v>23</v>
      </c>
      <c r="E721" s="39"/>
      <c r="F721" s="42">
        <v>1000</v>
      </c>
      <c r="G721" s="35">
        <f t="shared" si="22"/>
        <v>1.7815689565172466</v>
      </c>
      <c r="H721" s="36">
        <v>561.303</v>
      </c>
      <c r="I721" s="37">
        <f t="shared" si="23"/>
        <v>4218713</v>
      </c>
      <c r="J721" s="22" t="s">
        <v>220</v>
      </c>
      <c r="K721" s="39" t="s">
        <v>25</v>
      </c>
      <c r="L721" s="20" t="s">
        <v>26</v>
      </c>
      <c r="M721" s="20" t="s">
        <v>27</v>
      </c>
      <c r="N721" s="22" t="s">
        <v>28</v>
      </c>
    </row>
    <row r="722" spans="1:14">
      <c r="A722" s="32">
        <v>43368</v>
      </c>
      <c r="B722" s="44" t="s">
        <v>662</v>
      </c>
      <c r="C722" s="22" t="s">
        <v>22</v>
      </c>
      <c r="D722" s="33" t="s">
        <v>23</v>
      </c>
      <c r="E722" s="39"/>
      <c r="F722" s="42">
        <v>1000</v>
      </c>
      <c r="G722" s="35">
        <f t="shared" si="22"/>
        <v>1.7815689565172466</v>
      </c>
      <c r="H722" s="36">
        <v>561.303</v>
      </c>
      <c r="I722" s="37">
        <f t="shared" si="23"/>
        <v>4217713</v>
      </c>
      <c r="J722" s="22" t="s">
        <v>220</v>
      </c>
      <c r="K722" s="39" t="s">
        <v>25</v>
      </c>
      <c r="L722" s="20" t="s">
        <v>26</v>
      </c>
      <c r="M722" s="20" t="s">
        <v>27</v>
      </c>
      <c r="N722" s="22" t="s">
        <v>28</v>
      </c>
    </row>
    <row r="723" spans="1:14">
      <c r="A723" s="32">
        <v>43368</v>
      </c>
      <c r="B723" s="44" t="s">
        <v>663</v>
      </c>
      <c r="C723" s="33" t="s">
        <v>99</v>
      </c>
      <c r="D723" s="33" t="s">
        <v>72</v>
      </c>
      <c r="E723" s="39"/>
      <c r="F723" s="42">
        <v>5000</v>
      </c>
      <c r="G723" s="35">
        <f t="shared" si="22"/>
        <v>8.907844782586233</v>
      </c>
      <c r="H723" s="36">
        <v>561.303</v>
      </c>
      <c r="I723" s="37">
        <f t="shared" si="23"/>
        <v>4212713</v>
      </c>
      <c r="J723" s="22" t="s">
        <v>220</v>
      </c>
      <c r="K723" s="39" t="s">
        <v>655</v>
      </c>
      <c r="L723" s="20" t="s">
        <v>26</v>
      </c>
      <c r="M723" s="20" t="s">
        <v>27</v>
      </c>
      <c r="N723" s="22" t="s">
        <v>37</v>
      </c>
    </row>
    <row r="724" spans="1:14">
      <c r="A724" s="32">
        <v>43368</v>
      </c>
      <c r="B724" s="44" t="s">
        <v>664</v>
      </c>
      <c r="C724" s="22" t="s">
        <v>22</v>
      </c>
      <c r="D724" s="33" t="s">
        <v>23</v>
      </c>
      <c r="E724" s="39"/>
      <c r="F724" s="42">
        <v>2000</v>
      </c>
      <c r="G724" s="35">
        <f t="shared" si="22"/>
        <v>3.5631379130344931</v>
      </c>
      <c r="H724" s="36">
        <v>561.303</v>
      </c>
      <c r="I724" s="37">
        <f t="shared" si="23"/>
        <v>4210713</v>
      </c>
      <c r="J724" s="22" t="s">
        <v>220</v>
      </c>
      <c r="K724" s="39" t="s">
        <v>25</v>
      </c>
      <c r="L724" s="20" t="s">
        <v>26</v>
      </c>
      <c r="M724" s="20" t="s">
        <v>27</v>
      </c>
      <c r="N724" s="22" t="s">
        <v>28</v>
      </c>
    </row>
    <row r="725" spans="1:14">
      <c r="A725" s="32">
        <v>43368</v>
      </c>
      <c r="B725" s="20" t="s">
        <v>665</v>
      </c>
      <c r="C725" s="22" t="s">
        <v>22</v>
      </c>
      <c r="D725" s="33" t="s">
        <v>23</v>
      </c>
      <c r="E725" s="34"/>
      <c r="F725" s="34">
        <v>2000</v>
      </c>
      <c r="G725" s="35">
        <f t="shared" si="22"/>
        <v>3.5631379130344931</v>
      </c>
      <c r="H725" s="36">
        <v>561.303</v>
      </c>
      <c r="I725" s="37">
        <f t="shared" si="23"/>
        <v>4208713</v>
      </c>
      <c r="J725" s="20" t="s">
        <v>200</v>
      </c>
      <c r="K725" s="20" t="s">
        <v>25</v>
      </c>
      <c r="L725" s="20" t="s">
        <v>26</v>
      </c>
      <c r="M725" s="20" t="s">
        <v>27</v>
      </c>
      <c r="N725" s="20" t="s">
        <v>28</v>
      </c>
    </row>
    <row r="726" spans="1:14">
      <c r="A726" s="32">
        <v>43368</v>
      </c>
      <c r="B726" s="20" t="s">
        <v>666</v>
      </c>
      <c r="C726" s="22" t="s">
        <v>22</v>
      </c>
      <c r="D726" s="33" t="s">
        <v>23</v>
      </c>
      <c r="E726" s="34"/>
      <c r="F726" s="34">
        <v>2000</v>
      </c>
      <c r="G726" s="35">
        <f t="shared" si="22"/>
        <v>3.5631379130344931</v>
      </c>
      <c r="H726" s="36">
        <v>561.303</v>
      </c>
      <c r="I726" s="37">
        <f t="shared" si="23"/>
        <v>4206713</v>
      </c>
      <c r="J726" s="20" t="s">
        <v>200</v>
      </c>
      <c r="K726" s="20" t="s">
        <v>25</v>
      </c>
      <c r="L726" s="20" t="s">
        <v>26</v>
      </c>
      <c r="M726" s="20" t="s">
        <v>27</v>
      </c>
      <c r="N726" s="20" t="s">
        <v>28</v>
      </c>
    </row>
    <row r="727" spans="1:14">
      <c r="A727" s="32">
        <v>43368</v>
      </c>
      <c r="B727" s="20" t="s">
        <v>667</v>
      </c>
      <c r="C727" s="22" t="s">
        <v>22</v>
      </c>
      <c r="D727" s="33" t="s">
        <v>23</v>
      </c>
      <c r="E727" s="34"/>
      <c r="F727" s="34">
        <v>1000</v>
      </c>
      <c r="G727" s="35">
        <f t="shared" si="22"/>
        <v>1.7815689565172466</v>
      </c>
      <c r="H727" s="36">
        <v>561.303</v>
      </c>
      <c r="I727" s="37">
        <f t="shared" si="23"/>
        <v>4205713</v>
      </c>
      <c r="J727" s="20" t="s">
        <v>200</v>
      </c>
      <c r="K727" s="20" t="s">
        <v>25</v>
      </c>
      <c r="L727" s="20" t="s">
        <v>26</v>
      </c>
      <c r="M727" s="20" t="s">
        <v>27</v>
      </c>
      <c r="N727" s="20" t="s">
        <v>28</v>
      </c>
    </row>
    <row r="728" spans="1:14">
      <c r="A728" s="32">
        <v>43368</v>
      </c>
      <c r="B728" s="20" t="s">
        <v>668</v>
      </c>
      <c r="C728" s="22" t="s">
        <v>22</v>
      </c>
      <c r="D728" s="33" t="s">
        <v>23</v>
      </c>
      <c r="E728" s="34"/>
      <c r="F728" s="34">
        <v>3000</v>
      </c>
      <c r="G728" s="35">
        <f t="shared" si="22"/>
        <v>5.3447068695517395</v>
      </c>
      <c r="H728" s="36">
        <v>561.303</v>
      </c>
      <c r="I728" s="37">
        <f t="shared" si="23"/>
        <v>4202713</v>
      </c>
      <c r="J728" s="20" t="s">
        <v>200</v>
      </c>
      <c r="K728" s="20" t="s">
        <v>25</v>
      </c>
      <c r="L728" s="20" t="s">
        <v>26</v>
      </c>
      <c r="M728" s="20" t="s">
        <v>27</v>
      </c>
      <c r="N728" s="20" t="s">
        <v>28</v>
      </c>
    </row>
    <row r="729" spans="1:14">
      <c r="A729" s="32">
        <v>43368</v>
      </c>
      <c r="B729" s="20" t="s">
        <v>669</v>
      </c>
      <c r="C729" s="22" t="s">
        <v>22</v>
      </c>
      <c r="D729" s="33" t="s">
        <v>23</v>
      </c>
      <c r="E729" s="34"/>
      <c r="F729" s="34">
        <v>2000</v>
      </c>
      <c r="G729" s="35">
        <f t="shared" si="22"/>
        <v>3.5631379130344931</v>
      </c>
      <c r="H729" s="36">
        <v>561.303</v>
      </c>
      <c r="I729" s="37">
        <f t="shared" si="23"/>
        <v>4200713</v>
      </c>
      <c r="J729" s="20" t="s">
        <v>200</v>
      </c>
      <c r="K729" s="20" t="s">
        <v>25</v>
      </c>
      <c r="L729" s="20" t="s">
        <v>26</v>
      </c>
      <c r="M729" s="20" t="s">
        <v>27</v>
      </c>
      <c r="N729" s="20" t="s">
        <v>28</v>
      </c>
    </row>
    <row r="730" spans="1:14">
      <c r="A730" s="32">
        <v>43368</v>
      </c>
      <c r="B730" s="20" t="s">
        <v>670</v>
      </c>
      <c r="C730" s="22" t="s">
        <v>22</v>
      </c>
      <c r="D730" s="33" t="s">
        <v>23</v>
      </c>
      <c r="E730" s="34"/>
      <c r="F730" s="34">
        <v>3000</v>
      </c>
      <c r="G730" s="35">
        <f t="shared" si="22"/>
        <v>5.3447068695517395</v>
      </c>
      <c r="H730" s="36">
        <v>561.303</v>
      </c>
      <c r="I730" s="37">
        <f t="shared" si="23"/>
        <v>4197713</v>
      </c>
      <c r="J730" s="20" t="s">
        <v>200</v>
      </c>
      <c r="K730" s="20" t="s">
        <v>25</v>
      </c>
      <c r="L730" s="20" t="s">
        <v>26</v>
      </c>
      <c r="M730" s="20" t="s">
        <v>27</v>
      </c>
      <c r="N730" s="20" t="s">
        <v>28</v>
      </c>
    </row>
    <row r="731" spans="1:14">
      <c r="A731" s="32">
        <v>43368</v>
      </c>
      <c r="B731" s="22" t="s">
        <v>671</v>
      </c>
      <c r="C731" s="46" t="s">
        <v>320</v>
      </c>
      <c r="D731" s="33" t="s">
        <v>72</v>
      </c>
      <c r="E731" s="41"/>
      <c r="F731" s="41">
        <v>106000</v>
      </c>
      <c r="G731" s="35">
        <f t="shared" si="22"/>
        <v>188.84630939082814</v>
      </c>
      <c r="H731" s="36">
        <v>561.303</v>
      </c>
      <c r="I731" s="37">
        <f t="shared" si="23"/>
        <v>4091713</v>
      </c>
      <c r="J731" s="22" t="s">
        <v>75</v>
      </c>
      <c r="K731" s="20">
        <v>16</v>
      </c>
      <c r="L731" s="20" t="s">
        <v>26</v>
      </c>
      <c r="M731" s="20" t="s">
        <v>27</v>
      </c>
      <c r="N731" s="20" t="s">
        <v>37</v>
      </c>
    </row>
    <row r="732" spans="1:14">
      <c r="A732" s="32">
        <v>43368</v>
      </c>
      <c r="B732" s="20" t="s">
        <v>672</v>
      </c>
      <c r="C732" s="22" t="s">
        <v>22</v>
      </c>
      <c r="D732" s="33" t="s">
        <v>23</v>
      </c>
      <c r="E732" s="34"/>
      <c r="F732" s="34">
        <v>1000</v>
      </c>
      <c r="G732" s="35">
        <f t="shared" si="22"/>
        <v>1.7815689565172466</v>
      </c>
      <c r="H732" s="36">
        <v>561.303</v>
      </c>
      <c r="I732" s="37">
        <f t="shared" si="23"/>
        <v>4090713</v>
      </c>
      <c r="J732" s="20" t="s">
        <v>371</v>
      </c>
      <c r="K732" s="20" t="s">
        <v>256</v>
      </c>
      <c r="L732" s="20" t="s">
        <v>26</v>
      </c>
      <c r="M732" s="20" t="s">
        <v>27</v>
      </c>
      <c r="N732" s="20" t="s">
        <v>28</v>
      </c>
    </row>
    <row r="733" spans="1:14">
      <c r="A733" s="32">
        <v>43368</v>
      </c>
      <c r="B733" s="20" t="s">
        <v>533</v>
      </c>
      <c r="C733" s="22" t="s">
        <v>22</v>
      </c>
      <c r="D733" s="33" t="s">
        <v>23</v>
      </c>
      <c r="E733" s="34"/>
      <c r="F733" s="34">
        <v>1000</v>
      </c>
      <c r="G733" s="35">
        <f t="shared" si="22"/>
        <v>1.7815689565172466</v>
      </c>
      <c r="H733" s="36">
        <v>561.303</v>
      </c>
      <c r="I733" s="37">
        <f t="shared" si="23"/>
        <v>4089713</v>
      </c>
      <c r="J733" s="20" t="s">
        <v>371</v>
      </c>
      <c r="K733" s="20" t="s">
        <v>256</v>
      </c>
      <c r="L733" s="20" t="s">
        <v>26</v>
      </c>
      <c r="M733" s="20" t="s">
        <v>27</v>
      </c>
      <c r="N733" s="20" t="s">
        <v>28</v>
      </c>
    </row>
    <row r="734" spans="1:14">
      <c r="A734" s="32">
        <v>43368</v>
      </c>
      <c r="B734" s="20" t="s">
        <v>673</v>
      </c>
      <c r="C734" s="22" t="s">
        <v>22</v>
      </c>
      <c r="D734" s="33" t="s">
        <v>116</v>
      </c>
      <c r="E734" s="34"/>
      <c r="F734" s="34">
        <v>1000</v>
      </c>
      <c r="G734" s="35">
        <f t="shared" si="22"/>
        <v>1.7815689565172466</v>
      </c>
      <c r="H734" s="36">
        <v>561.303</v>
      </c>
      <c r="I734" s="37">
        <f t="shared" si="23"/>
        <v>4088713</v>
      </c>
      <c r="J734" s="20" t="s">
        <v>126</v>
      </c>
      <c r="K734" s="20" t="s">
        <v>25</v>
      </c>
      <c r="L734" s="20" t="s">
        <v>26</v>
      </c>
      <c r="M734" s="20" t="s">
        <v>27</v>
      </c>
      <c r="N734" s="22" t="s">
        <v>28</v>
      </c>
    </row>
    <row r="735" spans="1:14">
      <c r="A735" s="32">
        <v>43368</v>
      </c>
      <c r="B735" s="20" t="s">
        <v>674</v>
      </c>
      <c r="C735" s="22" t="s">
        <v>22</v>
      </c>
      <c r="D735" s="33" t="s">
        <v>116</v>
      </c>
      <c r="E735" s="34"/>
      <c r="F735" s="34">
        <v>1000</v>
      </c>
      <c r="G735" s="35">
        <f t="shared" si="22"/>
        <v>1.7815689565172466</v>
      </c>
      <c r="H735" s="36">
        <v>561.303</v>
      </c>
      <c r="I735" s="37">
        <f t="shared" si="23"/>
        <v>4087713</v>
      </c>
      <c r="J735" s="20" t="s">
        <v>126</v>
      </c>
      <c r="K735" s="20" t="s">
        <v>25</v>
      </c>
      <c r="L735" s="20" t="s">
        <v>26</v>
      </c>
      <c r="M735" s="20" t="s">
        <v>27</v>
      </c>
      <c r="N735" s="22" t="s">
        <v>28</v>
      </c>
    </row>
    <row r="736" spans="1:14">
      <c r="A736" s="32">
        <v>43368</v>
      </c>
      <c r="B736" s="20" t="s">
        <v>675</v>
      </c>
      <c r="C736" s="22" t="s">
        <v>22</v>
      </c>
      <c r="D736" s="33" t="s">
        <v>116</v>
      </c>
      <c r="E736" s="34"/>
      <c r="F736" s="34">
        <v>1000</v>
      </c>
      <c r="G736" s="35">
        <f t="shared" si="22"/>
        <v>1.7815689565172466</v>
      </c>
      <c r="H736" s="36">
        <v>561.303</v>
      </c>
      <c r="I736" s="37">
        <f t="shared" si="23"/>
        <v>4086713</v>
      </c>
      <c r="J736" s="20" t="s">
        <v>126</v>
      </c>
      <c r="K736" s="20" t="s">
        <v>25</v>
      </c>
      <c r="L736" s="20" t="s">
        <v>26</v>
      </c>
      <c r="M736" s="20" t="s">
        <v>27</v>
      </c>
      <c r="N736" s="22" t="s">
        <v>28</v>
      </c>
    </row>
    <row r="737" spans="1:14">
      <c r="A737" s="32">
        <v>43368</v>
      </c>
      <c r="B737" s="20" t="s">
        <v>676</v>
      </c>
      <c r="C737" s="22" t="s">
        <v>22</v>
      </c>
      <c r="D737" s="33" t="s">
        <v>116</v>
      </c>
      <c r="E737" s="34"/>
      <c r="F737" s="34">
        <v>1000</v>
      </c>
      <c r="G737" s="35">
        <f t="shared" si="22"/>
        <v>1.7815689565172466</v>
      </c>
      <c r="H737" s="36">
        <v>561.303</v>
      </c>
      <c r="I737" s="37">
        <f t="shared" si="23"/>
        <v>4085713</v>
      </c>
      <c r="J737" s="20" t="s">
        <v>126</v>
      </c>
      <c r="K737" s="20" t="s">
        <v>25</v>
      </c>
      <c r="L737" s="20" t="s">
        <v>26</v>
      </c>
      <c r="M737" s="20" t="s">
        <v>27</v>
      </c>
      <c r="N737" s="22" t="s">
        <v>28</v>
      </c>
    </row>
    <row r="738" spans="1:14">
      <c r="A738" s="32">
        <v>43368</v>
      </c>
      <c r="B738" s="20" t="s">
        <v>82</v>
      </c>
      <c r="C738" s="22" t="s">
        <v>22</v>
      </c>
      <c r="D738" s="20" t="s">
        <v>40</v>
      </c>
      <c r="E738" s="20"/>
      <c r="F738" s="34">
        <v>1000</v>
      </c>
      <c r="G738" s="35">
        <f t="shared" si="22"/>
        <v>1.7815689565172466</v>
      </c>
      <c r="H738" s="36">
        <v>561.303</v>
      </c>
      <c r="I738" s="37">
        <f t="shared" si="23"/>
        <v>4084713</v>
      </c>
      <c r="J738" s="20" t="s">
        <v>258</v>
      </c>
      <c r="K738" s="20" t="s">
        <v>256</v>
      </c>
      <c r="L738" s="20" t="s">
        <v>42</v>
      </c>
      <c r="M738" s="20" t="s">
        <v>27</v>
      </c>
      <c r="N738" s="22" t="s">
        <v>28</v>
      </c>
    </row>
    <row r="739" spans="1:14">
      <c r="A739" s="32">
        <v>43368</v>
      </c>
      <c r="B739" s="20" t="s">
        <v>257</v>
      </c>
      <c r="C739" s="33" t="s">
        <v>34</v>
      </c>
      <c r="D739" s="20" t="s">
        <v>40</v>
      </c>
      <c r="E739" s="20"/>
      <c r="F739" s="34">
        <v>1000</v>
      </c>
      <c r="G739" s="35">
        <f t="shared" si="22"/>
        <v>1.7815689565172466</v>
      </c>
      <c r="H739" s="36">
        <v>561.303</v>
      </c>
      <c r="I739" s="37">
        <f t="shared" si="23"/>
        <v>4083713</v>
      </c>
      <c r="J739" s="20" t="s">
        <v>258</v>
      </c>
      <c r="K739" s="20" t="s">
        <v>256</v>
      </c>
      <c r="L739" s="20" t="s">
        <v>42</v>
      </c>
      <c r="M739" s="20" t="s">
        <v>27</v>
      </c>
      <c r="N739" s="22" t="s">
        <v>28</v>
      </c>
    </row>
    <row r="740" spans="1:14">
      <c r="A740" s="32">
        <v>43368</v>
      </c>
      <c r="B740" s="20" t="s">
        <v>84</v>
      </c>
      <c r="C740" s="22" t="s">
        <v>22</v>
      </c>
      <c r="D740" s="20" t="s">
        <v>40</v>
      </c>
      <c r="E740" s="20"/>
      <c r="F740" s="34">
        <v>1000</v>
      </c>
      <c r="G740" s="35">
        <f t="shared" si="22"/>
        <v>1.7815689565172466</v>
      </c>
      <c r="H740" s="36">
        <v>561.303</v>
      </c>
      <c r="I740" s="37">
        <f t="shared" si="23"/>
        <v>4082713</v>
      </c>
      <c r="J740" s="20" t="s">
        <v>258</v>
      </c>
      <c r="K740" s="20" t="s">
        <v>256</v>
      </c>
      <c r="L740" s="20" t="s">
        <v>42</v>
      </c>
      <c r="M740" s="20" t="s">
        <v>27</v>
      </c>
      <c r="N740" s="22" t="s">
        <v>28</v>
      </c>
    </row>
    <row r="741" spans="1:14">
      <c r="A741" s="32">
        <v>43368</v>
      </c>
      <c r="B741" s="39" t="s">
        <v>677</v>
      </c>
      <c r="C741" s="22" t="s">
        <v>22</v>
      </c>
      <c r="D741" s="33" t="s">
        <v>23</v>
      </c>
      <c r="E741" s="20"/>
      <c r="F741" s="40">
        <v>500</v>
      </c>
      <c r="G741" s="35">
        <f t="shared" si="22"/>
        <v>0.89078447825862328</v>
      </c>
      <c r="H741" s="36">
        <v>561.303</v>
      </c>
      <c r="I741" s="37">
        <f t="shared" si="23"/>
        <v>4082213</v>
      </c>
      <c r="J741" s="22" t="s">
        <v>83</v>
      </c>
      <c r="K741" s="39" t="s">
        <v>25</v>
      </c>
      <c r="L741" s="20" t="s">
        <v>26</v>
      </c>
      <c r="M741" s="20" t="s">
        <v>27</v>
      </c>
      <c r="N741" s="22" t="s">
        <v>28</v>
      </c>
    </row>
    <row r="742" spans="1:14">
      <c r="A742" s="32">
        <v>43368</v>
      </c>
      <c r="B742" s="39" t="s">
        <v>678</v>
      </c>
      <c r="C742" s="22" t="s">
        <v>22</v>
      </c>
      <c r="D742" s="33" t="s">
        <v>23</v>
      </c>
      <c r="E742" s="20"/>
      <c r="F742" s="40">
        <v>500</v>
      </c>
      <c r="G742" s="35">
        <f t="shared" si="22"/>
        <v>0.89078447825862328</v>
      </c>
      <c r="H742" s="36">
        <v>561.303</v>
      </c>
      <c r="I742" s="37">
        <f t="shared" si="23"/>
        <v>4081713</v>
      </c>
      <c r="J742" s="22" t="s">
        <v>83</v>
      </c>
      <c r="K742" s="39" t="s">
        <v>25</v>
      </c>
      <c r="L742" s="20" t="s">
        <v>26</v>
      </c>
      <c r="M742" s="20" t="s">
        <v>27</v>
      </c>
      <c r="N742" s="22" t="s">
        <v>28</v>
      </c>
    </row>
    <row r="743" spans="1:14">
      <c r="A743" s="32">
        <v>43368</v>
      </c>
      <c r="B743" s="39" t="s">
        <v>634</v>
      </c>
      <c r="C743" s="22" t="s">
        <v>22</v>
      </c>
      <c r="D743" s="33" t="s">
        <v>23</v>
      </c>
      <c r="E743" s="20"/>
      <c r="F743" s="40">
        <v>500</v>
      </c>
      <c r="G743" s="35">
        <f t="shared" si="22"/>
        <v>0.89078447825862328</v>
      </c>
      <c r="H743" s="36">
        <v>561.303</v>
      </c>
      <c r="I743" s="37">
        <f t="shared" si="23"/>
        <v>4081213</v>
      </c>
      <c r="J743" s="22" t="s">
        <v>83</v>
      </c>
      <c r="K743" s="39" t="s">
        <v>25</v>
      </c>
      <c r="L743" s="20" t="s">
        <v>26</v>
      </c>
      <c r="M743" s="20" t="s">
        <v>27</v>
      </c>
      <c r="N743" s="22" t="s">
        <v>28</v>
      </c>
    </row>
    <row r="744" spans="1:14">
      <c r="A744" s="32">
        <v>43368</v>
      </c>
      <c r="B744" s="39" t="s">
        <v>635</v>
      </c>
      <c r="C744" s="22" t="s">
        <v>22</v>
      </c>
      <c r="D744" s="33" t="s">
        <v>23</v>
      </c>
      <c r="E744" s="20"/>
      <c r="F744" s="40">
        <v>500</v>
      </c>
      <c r="G744" s="35">
        <f t="shared" si="22"/>
        <v>0.89078447825862328</v>
      </c>
      <c r="H744" s="36">
        <v>561.303</v>
      </c>
      <c r="I744" s="37">
        <f t="shared" si="23"/>
        <v>4080713</v>
      </c>
      <c r="J744" s="22" t="s">
        <v>83</v>
      </c>
      <c r="K744" s="39" t="s">
        <v>25</v>
      </c>
      <c r="L744" s="20" t="s">
        <v>26</v>
      </c>
      <c r="M744" s="20" t="s">
        <v>27</v>
      </c>
      <c r="N744" s="22" t="s">
        <v>28</v>
      </c>
    </row>
    <row r="745" spans="1:14">
      <c r="A745" s="32">
        <v>43368</v>
      </c>
      <c r="B745" s="39" t="s">
        <v>852</v>
      </c>
      <c r="C745" s="43" t="s">
        <v>506</v>
      </c>
      <c r="D745" s="33" t="s">
        <v>23</v>
      </c>
      <c r="E745" s="20"/>
      <c r="F745" s="40">
        <v>50000</v>
      </c>
      <c r="G745" s="35">
        <f t="shared" si="22"/>
        <v>89.078447825862327</v>
      </c>
      <c r="H745" s="36">
        <v>561.303</v>
      </c>
      <c r="I745" s="37">
        <f t="shared" si="23"/>
        <v>4030713</v>
      </c>
      <c r="J745" s="22" t="s">
        <v>83</v>
      </c>
      <c r="K745" s="39">
        <v>27</v>
      </c>
      <c r="L745" s="20" t="s">
        <v>26</v>
      </c>
      <c r="M745" s="20" t="s">
        <v>27</v>
      </c>
      <c r="N745" s="22" t="s">
        <v>37</v>
      </c>
    </row>
    <row r="746" spans="1:14">
      <c r="A746" s="32">
        <v>43368</v>
      </c>
      <c r="B746" s="22" t="s">
        <v>679</v>
      </c>
      <c r="C746" s="33" t="s">
        <v>143</v>
      </c>
      <c r="D746" s="33" t="s">
        <v>23</v>
      </c>
      <c r="E746" s="34"/>
      <c r="F746" s="34">
        <v>15000</v>
      </c>
      <c r="G746" s="35">
        <f t="shared" si="22"/>
        <v>26.723534347758697</v>
      </c>
      <c r="H746" s="36">
        <v>561.303</v>
      </c>
      <c r="I746" s="37">
        <f t="shared" si="23"/>
        <v>4015713</v>
      </c>
      <c r="J746" s="22" t="s">
        <v>86</v>
      </c>
      <c r="K746" s="22">
        <v>109</v>
      </c>
      <c r="L746" s="20" t="s">
        <v>26</v>
      </c>
      <c r="M746" s="20" t="s">
        <v>27</v>
      </c>
      <c r="N746" s="22" t="s">
        <v>37</v>
      </c>
    </row>
    <row r="747" spans="1:14">
      <c r="A747" s="32">
        <v>43368</v>
      </c>
      <c r="B747" s="22" t="s">
        <v>680</v>
      </c>
      <c r="C747" s="33" t="s">
        <v>143</v>
      </c>
      <c r="D747" s="33" t="s">
        <v>23</v>
      </c>
      <c r="E747" s="34"/>
      <c r="F747" s="34">
        <v>20000</v>
      </c>
      <c r="G747" s="35">
        <f t="shared" si="22"/>
        <v>35.631379130344932</v>
      </c>
      <c r="H747" s="36">
        <v>561.303</v>
      </c>
      <c r="I747" s="37">
        <f t="shared" si="23"/>
        <v>3995713</v>
      </c>
      <c r="J747" s="22" t="s">
        <v>86</v>
      </c>
      <c r="K747" s="22" t="s">
        <v>25</v>
      </c>
      <c r="L747" s="20" t="s">
        <v>26</v>
      </c>
      <c r="M747" s="20" t="s">
        <v>27</v>
      </c>
      <c r="N747" s="22" t="s">
        <v>28</v>
      </c>
    </row>
    <row r="748" spans="1:14">
      <c r="A748" s="32">
        <v>43368</v>
      </c>
      <c r="B748" s="22" t="s">
        <v>681</v>
      </c>
      <c r="C748" s="22" t="s">
        <v>22</v>
      </c>
      <c r="D748" s="33" t="s">
        <v>23</v>
      </c>
      <c r="E748" s="34"/>
      <c r="F748" s="34">
        <v>200</v>
      </c>
      <c r="G748" s="35">
        <f t="shared" si="22"/>
        <v>0.35631379130344931</v>
      </c>
      <c r="H748" s="36">
        <v>561.303</v>
      </c>
      <c r="I748" s="37">
        <f t="shared" si="23"/>
        <v>3995513</v>
      </c>
      <c r="J748" s="22" t="s">
        <v>86</v>
      </c>
      <c r="K748" s="22" t="s">
        <v>25</v>
      </c>
      <c r="L748" s="20" t="s">
        <v>26</v>
      </c>
      <c r="M748" s="20" t="s">
        <v>27</v>
      </c>
      <c r="N748" s="22" t="s">
        <v>28</v>
      </c>
    </row>
    <row r="749" spans="1:14">
      <c r="A749" s="32">
        <v>43368</v>
      </c>
      <c r="B749" s="22" t="s">
        <v>682</v>
      </c>
      <c r="C749" s="22" t="s">
        <v>22</v>
      </c>
      <c r="D749" s="33" t="s">
        <v>23</v>
      </c>
      <c r="E749" s="34"/>
      <c r="F749" s="34">
        <v>12000</v>
      </c>
      <c r="G749" s="35">
        <f t="shared" si="22"/>
        <v>21.378827478206958</v>
      </c>
      <c r="H749" s="36">
        <v>561.303</v>
      </c>
      <c r="I749" s="37">
        <f t="shared" si="23"/>
        <v>3983513</v>
      </c>
      <c r="J749" s="22" t="s">
        <v>86</v>
      </c>
      <c r="K749" s="22" t="s">
        <v>25</v>
      </c>
      <c r="L749" s="20" t="s">
        <v>26</v>
      </c>
      <c r="M749" s="20" t="s">
        <v>27</v>
      </c>
      <c r="N749" s="22" t="s">
        <v>28</v>
      </c>
    </row>
    <row r="750" spans="1:14">
      <c r="A750" s="32">
        <v>43368</v>
      </c>
      <c r="B750" s="22" t="s">
        <v>683</v>
      </c>
      <c r="C750" s="22" t="s">
        <v>22</v>
      </c>
      <c r="D750" s="33" t="s">
        <v>23</v>
      </c>
      <c r="E750" s="34"/>
      <c r="F750" s="34">
        <v>1000</v>
      </c>
      <c r="G750" s="35">
        <f t="shared" si="22"/>
        <v>1.7815689565172466</v>
      </c>
      <c r="H750" s="36">
        <v>561.303</v>
      </c>
      <c r="I750" s="37">
        <f t="shared" si="23"/>
        <v>3982513</v>
      </c>
      <c r="J750" s="22" t="s">
        <v>86</v>
      </c>
      <c r="K750" s="22" t="s">
        <v>25</v>
      </c>
      <c r="L750" s="20" t="s">
        <v>26</v>
      </c>
      <c r="M750" s="20" t="s">
        <v>27</v>
      </c>
      <c r="N750" s="22" t="s">
        <v>28</v>
      </c>
    </row>
    <row r="751" spans="1:14">
      <c r="A751" s="32">
        <v>43368</v>
      </c>
      <c r="B751" s="39" t="s">
        <v>82</v>
      </c>
      <c r="C751" s="22" t="s">
        <v>22</v>
      </c>
      <c r="D751" s="33" t="s">
        <v>23</v>
      </c>
      <c r="E751" s="20"/>
      <c r="F751" s="34">
        <v>1000</v>
      </c>
      <c r="G751" s="35">
        <f t="shared" si="22"/>
        <v>1.7815689565172466</v>
      </c>
      <c r="H751" s="36">
        <v>561.303</v>
      </c>
      <c r="I751" s="37">
        <f t="shared" si="23"/>
        <v>3981513</v>
      </c>
      <c r="J751" s="22" t="s">
        <v>88</v>
      </c>
      <c r="K751" s="39" t="s">
        <v>25</v>
      </c>
      <c r="L751" s="20" t="s">
        <v>26</v>
      </c>
      <c r="M751" s="20" t="s">
        <v>27</v>
      </c>
      <c r="N751" s="22" t="s">
        <v>28</v>
      </c>
    </row>
    <row r="752" spans="1:14">
      <c r="A752" s="32">
        <v>43368</v>
      </c>
      <c r="B752" s="39" t="s">
        <v>84</v>
      </c>
      <c r="C752" s="22" t="s">
        <v>22</v>
      </c>
      <c r="D752" s="33" t="s">
        <v>23</v>
      </c>
      <c r="E752" s="20"/>
      <c r="F752" s="34">
        <v>1000</v>
      </c>
      <c r="G752" s="35">
        <f t="shared" si="22"/>
        <v>1.7815689565172466</v>
      </c>
      <c r="H752" s="36">
        <v>561.303</v>
      </c>
      <c r="I752" s="37">
        <f t="shared" si="23"/>
        <v>3980513</v>
      </c>
      <c r="J752" s="22" t="s">
        <v>88</v>
      </c>
      <c r="K752" s="39" t="s">
        <v>25</v>
      </c>
      <c r="L752" s="20" t="s">
        <v>26</v>
      </c>
      <c r="M752" s="20" t="s">
        <v>27</v>
      </c>
      <c r="N752" s="22" t="s">
        <v>28</v>
      </c>
    </row>
    <row r="753" spans="1:14">
      <c r="A753" s="32">
        <v>43368</v>
      </c>
      <c r="B753" s="39" t="s">
        <v>684</v>
      </c>
      <c r="C753" s="22" t="s">
        <v>22</v>
      </c>
      <c r="D753" s="20" t="s">
        <v>40</v>
      </c>
      <c r="E753" s="39"/>
      <c r="F753" s="40">
        <v>1000</v>
      </c>
      <c r="G753" s="35">
        <f t="shared" si="22"/>
        <v>1.7815689565172466</v>
      </c>
      <c r="H753" s="36">
        <v>561.303</v>
      </c>
      <c r="I753" s="37">
        <f t="shared" si="23"/>
        <v>3979513</v>
      </c>
      <c r="J753" s="39" t="s">
        <v>45</v>
      </c>
      <c r="K753" s="39" t="s">
        <v>69</v>
      </c>
      <c r="L753" s="20" t="s">
        <v>42</v>
      </c>
      <c r="M753" s="20" t="s">
        <v>27</v>
      </c>
      <c r="N753" s="22" t="s">
        <v>28</v>
      </c>
    </row>
    <row r="754" spans="1:14">
      <c r="A754" s="32">
        <v>43368</v>
      </c>
      <c r="B754" s="39" t="s">
        <v>685</v>
      </c>
      <c r="C754" s="33" t="s">
        <v>146</v>
      </c>
      <c r="D754" s="33" t="s">
        <v>72</v>
      </c>
      <c r="E754" s="39"/>
      <c r="F754" s="40">
        <v>2500</v>
      </c>
      <c r="G754" s="35">
        <f t="shared" si="22"/>
        <v>4.4539223912931165</v>
      </c>
      <c r="H754" s="36">
        <v>561.303</v>
      </c>
      <c r="I754" s="37">
        <f t="shared" si="23"/>
        <v>3977013</v>
      </c>
      <c r="J754" s="39" t="s">
        <v>45</v>
      </c>
      <c r="K754" s="39" t="s">
        <v>69</v>
      </c>
      <c r="L754" s="20" t="s">
        <v>26</v>
      </c>
      <c r="M754" s="20" t="s">
        <v>27</v>
      </c>
      <c r="N754" s="22" t="s">
        <v>28</v>
      </c>
    </row>
    <row r="755" spans="1:14">
      <c r="A755" s="32">
        <v>43368</v>
      </c>
      <c r="B755" s="39" t="s">
        <v>686</v>
      </c>
      <c r="C755" s="22" t="s">
        <v>22</v>
      </c>
      <c r="D755" s="20" t="s">
        <v>40</v>
      </c>
      <c r="E755" s="39"/>
      <c r="F755" s="40">
        <v>1000</v>
      </c>
      <c r="G755" s="35">
        <f t="shared" si="22"/>
        <v>1.7815689565172466</v>
      </c>
      <c r="H755" s="36">
        <v>561.303</v>
      </c>
      <c r="I755" s="37">
        <f t="shared" si="23"/>
        <v>3976013</v>
      </c>
      <c r="J755" s="39" t="s">
        <v>45</v>
      </c>
      <c r="K755" s="39" t="s">
        <v>69</v>
      </c>
      <c r="L755" s="20" t="s">
        <v>42</v>
      </c>
      <c r="M755" s="20" t="s">
        <v>27</v>
      </c>
      <c r="N755" s="22" t="s">
        <v>28</v>
      </c>
    </row>
    <row r="756" spans="1:14">
      <c r="A756" s="32">
        <v>43369</v>
      </c>
      <c r="B756" s="44" t="s">
        <v>687</v>
      </c>
      <c r="C756" s="22" t="s">
        <v>22</v>
      </c>
      <c r="D756" s="33" t="s">
        <v>23</v>
      </c>
      <c r="E756" s="39"/>
      <c r="F756" s="42">
        <v>1000</v>
      </c>
      <c r="G756" s="35">
        <f t="shared" si="22"/>
        <v>1.7815689565172466</v>
      </c>
      <c r="H756" s="36">
        <v>561.303</v>
      </c>
      <c r="I756" s="37">
        <f t="shared" si="23"/>
        <v>3975013</v>
      </c>
      <c r="J756" s="22" t="s">
        <v>220</v>
      </c>
      <c r="K756" s="39" t="s">
        <v>25</v>
      </c>
      <c r="L756" s="20" t="s">
        <v>26</v>
      </c>
      <c r="M756" s="20" t="s">
        <v>27</v>
      </c>
      <c r="N756" s="22" t="s">
        <v>28</v>
      </c>
    </row>
    <row r="757" spans="1:14">
      <c r="A757" s="32">
        <v>43369</v>
      </c>
      <c r="B757" s="44" t="s">
        <v>688</v>
      </c>
      <c r="C757" s="22" t="s">
        <v>22</v>
      </c>
      <c r="D757" s="33" t="s">
        <v>23</v>
      </c>
      <c r="E757" s="39"/>
      <c r="F757" s="42">
        <v>1000</v>
      </c>
      <c r="G757" s="35">
        <f t="shared" si="22"/>
        <v>1.7815689565172466</v>
      </c>
      <c r="H757" s="36">
        <v>561.303</v>
      </c>
      <c r="I757" s="37">
        <f t="shared" si="23"/>
        <v>3974013</v>
      </c>
      <c r="J757" s="22" t="s">
        <v>220</v>
      </c>
      <c r="K757" s="39" t="s">
        <v>25</v>
      </c>
      <c r="L757" s="20" t="s">
        <v>26</v>
      </c>
      <c r="M757" s="20" t="s">
        <v>27</v>
      </c>
      <c r="N757" s="22" t="s">
        <v>28</v>
      </c>
    </row>
    <row r="758" spans="1:14">
      <c r="A758" s="32">
        <v>43369</v>
      </c>
      <c r="B758" s="44" t="s">
        <v>689</v>
      </c>
      <c r="C758" s="22" t="s">
        <v>22</v>
      </c>
      <c r="D758" s="33" t="s">
        <v>23</v>
      </c>
      <c r="E758" s="39"/>
      <c r="F758" s="42">
        <v>1000</v>
      </c>
      <c r="G758" s="35">
        <f t="shared" si="22"/>
        <v>1.7815689565172466</v>
      </c>
      <c r="H758" s="36">
        <v>561.303</v>
      </c>
      <c r="I758" s="37">
        <f t="shared" si="23"/>
        <v>3973013</v>
      </c>
      <c r="J758" s="22" t="s">
        <v>220</v>
      </c>
      <c r="K758" s="39" t="s">
        <v>25</v>
      </c>
      <c r="L758" s="20" t="s">
        <v>26</v>
      </c>
      <c r="M758" s="20" t="s">
        <v>27</v>
      </c>
      <c r="N758" s="22" t="s">
        <v>28</v>
      </c>
    </row>
    <row r="759" spans="1:14">
      <c r="A759" s="32">
        <v>43369</v>
      </c>
      <c r="B759" s="44" t="s">
        <v>690</v>
      </c>
      <c r="C759" s="22" t="s">
        <v>22</v>
      </c>
      <c r="D759" s="33" t="s">
        <v>23</v>
      </c>
      <c r="E759" s="39"/>
      <c r="F759" s="42">
        <v>3000</v>
      </c>
      <c r="G759" s="35">
        <f t="shared" si="22"/>
        <v>5.3447068695517395</v>
      </c>
      <c r="H759" s="36">
        <v>561.303</v>
      </c>
      <c r="I759" s="37">
        <f t="shared" si="23"/>
        <v>3970013</v>
      </c>
      <c r="J759" s="22" t="s">
        <v>220</v>
      </c>
      <c r="K759" s="39" t="s">
        <v>25</v>
      </c>
      <c r="L759" s="20" t="s">
        <v>26</v>
      </c>
      <c r="M759" s="20" t="s">
        <v>27</v>
      </c>
      <c r="N759" s="22" t="s">
        <v>28</v>
      </c>
    </row>
    <row r="760" spans="1:14">
      <c r="A760" s="32">
        <v>43369</v>
      </c>
      <c r="B760" s="44" t="s">
        <v>691</v>
      </c>
      <c r="C760" s="33" t="s">
        <v>99</v>
      </c>
      <c r="D760" s="33" t="s">
        <v>72</v>
      </c>
      <c r="E760" s="39"/>
      <c r="F760" s="42">
        <v>5000</v>
      </c>
      <c r="G760" s="35">
        <f t="shared" si="22"/>
        <v>8.907844782586233</v>
      </c>
      <c r="H760" s="36">
        <v>561.303</v>
      </c>
      <c r="I760" s="37">
        <f t="shared" si="23"/>
        <v>3965013</v>
      </c>
      <c r="J760" s="22" t="s">
        <v>220</v>
      </c>
      <c r="K760" s="39" t="s">
        <v>655</v>
      </c>
      <c r="L760" s="20" t="s">
        <v>26</v>
      </c>
      <c r="M760" s="20" t="s">
        <v>27</v>
      </c>
      <c r="N760" s="39" t="s">
        <v>157</v>
      </c>
    </row>
    <row r="761" spans="1:14">
      <c r="A761" s="32">
        <v>43369</v>
      </c>
      <c r="B761" s="44" t="s">
        <v>692</v>
      </c>
      <c r="C761" s="22" t="s">
        <v>22</v>
      </c>
      <c r="D761" s="33" t="s">
        <v>23</v>
      </c>
      <c r="E761" s="39"/>
      <c r="F761" s="42">
        <v>1000</v>
      </c>
      <c r="G761" s="35">
        <f t="shared" si="22"/>
        <v>1.7815689565172466</v>
      </c>
      <c r="H761" s="36">
        <v>561.303</v>
      </c>
      <c r="I761" s="37">
        <f t="shared" si="23"/>
        <v>3964013</v>
      </c>
      <c r="J761" s="22" t="s">
        <v>220</v>
      </c>
      <c r="K761" s="39" t="s">
        <v>25</v>
      </c>
      <c r="L761" s="20" t="s">
        <v>26</v>
      </c>
      <c r="M761" s="20" t="s">
        <v>27</v>
      </c>
      <c r="N761" s="22" t="s">
        <v>28</v>
      </c>
    </row>
    <row r="762" spans="1:14">
      <c r="A762" s="32">
        <v>43369</v>
      </c>
      <c r="B762" s="20" t="s">
        <v>693</v>
      </c>
      <c r="C762" s="22" t="s">
        <v>22</v>
      </c>
      <c r="D762" s="33" t="s">
        <v>23</v>
      </c>
      <c r="E762" s="20"/>
      <c r="F762" s="34">
        <v>1000</v>
      </c>
      <c r="G762" s="35">
        <f t="shared" si="22"/>
        <v>1.7815689565172466</v>
      </c>
      <c r="H762" s="36">
        <v>561.303</v>
      </c>
      <c r="I762" s="37">
        <f t="shared" si="23"/>
        <v>3963013</v>
      </c>
      <c r="J762" s="20" t="s">
        <v>57</v>
      </c>
      <c r="K762" s="20" t="s">
        <v>25</v>
      </c>
      <c r="L762" s="20" t="s">
        <v>26</v>
      </c>
      <c r="M762" s="20" t="s">
        <v>27</v>
      </c>
      <c r="N762" s="22" t="s">
        <v>28</v>
      </c>
    </row>
    <row r="763" spans="1:14">
      <c r="A763" s="32">
        <v>43369</v>
      </c>
      <c r="B763" s="20" t="s">
        <v>522</v>
      </c>
      <c r="C763" s="22" t="s">
        <v>22</v>
      </c>
      <c r="D763" s="33" t="s">
        <v>23</v>
      </c>
      <c r="E763" s="20"/>
      <c r="F763" s="34">
        <v>1000</v>
      </c>
      <c r="G763" s="35">
        <f t="shared" si="22"/>
        <v>1.7815689565172466</v>
      </c>
      <c r="H763" s="36">
        <v>561.303</v>
      </c>
      <c r="I763" s="37">
        <f t="shared" si="23"/>
        <v>3962013</v>
      </c>
      <c r="J763" s="20" t="s">
        <v>57</v>
      </c>
      <c r="K763" s="20" t="s">
        <v>25</v>
      </c>
      <c r="L763" s="20" t="s">
        <v>26</v>
      </c>
      <c r="M763" s="20" t="s">
        <v>27</v>
      </c>
      <c r="N763" s="22" t="s">
        <v>28</v>
      </c>
    </row>
    <row r="764" spans="1:14">
      <c r="A764" s="32">
        <v>43369</v>
      </c>
      <c r="B764" s="20" t="s">
        <v>694</v>
      </c>
      <c r="C764" s="33" t="s">
        <v>71</v>
      </c>
      <c r="D764" s="33" t="s">
        <v>72</v>
      </c>
      <c r="E764" s="34"/>
      <c r="F764" s="34">
        <v>3400</v>
      </c>
      <c r="G764" s="35">
        <f t="shared" si="22"/>
        <v>6.0573344521586376</v>
      </c>
      <c r="H764" s="36">
        <v>561.303</v>
      </c>
      <c r="I764" s="37">
        <f t="shared" si="23"/>
        <v>3958613</v>
      </c>
      <c r="J764" s="20" t="s">
        <v>68</v>
      </c>
      <c r="K764" s="20" t="s">
        <v>599</v>
      </c>
      <c r="L764" s="20" t="s">
        <v>26</v>
      </c>
      <c r="M764" s="20" t="s">
        <v>27</v>
      </c>
      <c r="N764" s="22" t="s">
        <v>37</v>
      </c>
    </row>
    <row r="765" spans="1:14">
      <c r="A765" s="32">
        <v>43369</v>
      </c>
      <c r="B765" s="20" t="s">
        <v>695</v>
      </c>
      <c r="C765" s="33" t="s">
        <v>71</v>
      </c>
      <c r="D765" s="33" t="s">
        <v>72</v>
      </c>
      <c r="E765" s="34"/>
      <c r="F765" s="34">
        <v>2120</v>
      </c>
      <c r="G765" s="35">
        <f t="shared" si="22"/>
        <v>3.7769261878165628</v>
      </c>
      <c r="H765" s="36">
        <v>561.303</v>
      </c>
      <c r="I765" s="37">
        <f t="shared" si="23"/>
        <v>3956493</v>
      </c>
      <c r="J765" s="20" t="s">
        <v>68</v>
      </c>
      <c r="K765" s="20" t="s">
        <v>696</v>
      </c>
      <c r="L765" s="20" t="s">
        <v>26</v>
      </c>
      <c r="M765" s="20" t="s">
        <v>27</v>
      </c>
      <c r="N765" s="22" t="s">
        <v>37</v>
      </c>
    </row>
    <row r="766" spans="1:14">
      <c r="A766" s="32">
        <v>43369</v>
      </c>
      <c r="B766" s="20" t="s">
        <v>66</v>
      </c>
      <c r="C766" s="22" t="s">
        <v>22</v>
      </c>
      <c r="D766" s="33" t="s">
        <v>67</v>
      </c>
      <c r="E766" s="34"/>
      <c r="F766" s="34">
        <v>2000</v>
      </c>
      <c r="G766" s="35">
        <f t="shared" si="22"/>
        <v>3.5631379130344931</v>
      </c>
      <c r="H766" s="36">
        <v>561.303</v>
      </c>
      <c r="I766" s="37">
        <f t="shared" si="23"/>
        <v>3954493</v>
      </c>
      <c r="J766" s="20" t="s">
        <v>68</v>
      </c>
      <c r="K766" s="20" t="s">
        <v>25</v>
      </c>
      <c r="L766" s="20" t="s">
        <v>26</v>
      </c>
      <c r="M766" s="20" t="s">
        <v>27</v>
      </c>
      <c r="N766" s="22" t="s">
        <v>28</v>
      </c>
    </row>
    <row r="767" spans="1:14">
      <c r="A767" s="32">
        <v>43369</v>
      </c>
      <c r="B767" s="20" t="s">
        <v>697</v>
      </c>
      <c r="C767" s="22" t="s">
        <v>22</v>
      </c>
      <c r="D767" s="33" t="s">
        <v>67</v>
      </c>
      <c r="E767" s="34"/>
      <c r="F767" s="34">
        <v>3500</v>
      </c>
      <c r="G767" s="35">
        <f t="shared" si="22"/>
        <v>6.2354913478103624</v>
      </c>
      <c r="H767" s="36">
        <v>561.303</v>
      </c>
      <c r="I767" s="37">
        <f t="shared" si="23"/>
        <v>3950993</v>
      </c>
      <c r="J767" s="20" t="s">
        <v>68</v>
      </c>
      <c r="K767" s="20" t="s">
        <v>25</v>
      </c>
      <c r="L767" s="20" t="s">
        <v>26</v>
      </c>
      <c r="M767" s="20" t="s">
        <v>27</v>
      </c>
      <c r="N767" s="22" t="s">
        <v>28</v>
      </c>
    </row>
    <row r="768" spans="1:14">
      <c r="A768" s="32">
        <v>43369</v>
      </c>
      <c r="B768" s="20" t="s">
        <v>698</v>
      </c>
      <c r="C768" s="22" t="s">
        <v>22</v>
      </c>
      <c r="D768" s="33" t="s">
        <v>23</v>
      </c>
      <c r="E768" s="34"/>
      <c r="F768" s="34">
        <v>2000</v>
      </c>
      <c r="G768" s="35">
        <f t="shared" si="22"/>
        <v>3.5631379130344931</v>
      </c>
      <c r="H768" s="36">
        <v>561.303</v>
      </c>
      <c r="I768" s="37">
        <f t="shared" si="23"/>
        <v>3948993</v>
      </c>
      <c r="J768" s="20" t="s">
        <v>200</v>
      </c>
      <c r="K768" s="20" t="s">
        <v>25</v>
      </c>
      <c r="L768" s="20" t="s">
        <v>26</v>
      </c>
      <c r="M768" s="20" t="s">
        <v>27</v>
      </c>
      <c r="N768" s="20" t="s">
        <v>28</v>
      </c>
    </row>
    <row r="769" spans="1:14">
      <c r="A769" s="32">
        <v>43369</v>
      </c>
      <c r="B769" s="20" t="s">
        <v>699</v>
      </c>
      <c r="C769" s="22" t="s">
        <v>22</v>
      </c>
      <c r="D769" s="33" t="s">
        <v>23</v>
      </c>
      <c r="E769" s="34"/>
      <c r="F769" s="34">
        <v>1000</v>
      </c>
      <c r="G769" s="35">
        <f t="shared" si="22"/>
        <v>1.7815689565172466</v>
      </c>
      <c r="H769" s="36">
        <v>561.303</v>
      </c>
      <c r="I769" s="37">
        <f t="shared" si="23"/>
        <v>3947993</v>
      </c>
      <c r="J769" s="20" t="s">
        <v>200</v>
      </c>
      <c r="K769" s="20" t="s">
        <v>25</v>
      </c>
      <c r="L769" s="20" t="s">
        <v>26</v>
      </c>
      <c r="M769" s="20" t="s">
        <v>27</v>
      </c>
      <c r="N769" s="20" t="s">
        <v>28</v>
      </c>
    </row>
    <row r="770" spans="1:14">
      <c r="A770" s="32">
        <v>43369</v>
      </c>
      <c r="B770" s="20" t="s">
        <v>700</v>
      </c>
      <c r="C770" s="22" t="s">
        <v>22</v>
      </c>
      <c r="D770" s="33" t="s">
        <v>23</v>
      </c>
      <c r="E770" s="34"/>
      <c r="F770" s="34">
        <v>2000</v>
      </c>
      <c r="G770" s="35">
        <f t="shared" si="22"/>
        <v>3.5631379130344931</v>
      </c>
      <c r="H770" s="36">
        <v>561.303</v>
      </c>
      <c r="I770" s="37">
        <f t="shared" si="23"/>
        <v>3945993</v>
      </c>
      <c r="J770" s="20" t="s">
        <v>200</v>
      </c>
      <c r="K770" s="20" t="s">
        <v>25</v>
      </c>
      <c r="L770" s="20" t="s">
        <v>26</v>
      </c>
      <c r="M770" s="20" t="s">
        <v>27</v>
      </c>
      <c r="N770" s="20" t="s">
        <v>28</v>
      </c>
    </row>
    <row r="771" spans="1:14">
      <c r="A771" s="32">
        <v>43369</v>
      </c>
      <c r="B771" s="20" t="s">
        <v>701</v>
      </c>
      <c r="C771" s="22" t="s">
        <v>22</v>
      </c>
      <c r="D771" s="33" t="s">
        <v>23</v>
      </c>
      <c r="E771" s="34"/>
      <c r="F771" s="34">
        <v>2000</v>
      </c>
      <c r="G771" s="35">
        <f t="shared" si="22"/>
        <v>3.5631379130344931</v>
      </c>
      <c r="H771" s="36">
        <v>561.303</v>
      </c>
      <c r="I771" s="37">
        <f t="shared" si="23"/>
        <v>3943993</v>
      </c>
      <c r="J771" s="20" t="s">
        <v>200</v>
      </c>
      <c r="K771" s="20" t="s">
        <v>25</v>
      </c>
      <c r="L771" s="20" t="s">
        <v>26</v>
      </c>
      <c r="M771" s="20" t="s">
        <v>27</v>
      </c>
      <c r="N771" s="20" t="s">
        <v>28</v>
      </c>
    </row>
    <row r="772" spans="1:14">
      <c r="A772" s="32">
        <v>43369</v>
      </c>
      <c r="B772" s="20" t="s">
        <v>702</v>
      </c>
      <c r="C772" s="22" t="s">
        <v>22</v>
      </c>
      <c r="D772" s="33" t="s">
        <v>116</v>
      </c>
      <c r="E772" s="34"/>
      <c r="F772" s="34">
        <v>1000</v>
      </c>
      <c r="G772" s="35">
        <f t="shared" si="22"/>
        <v>1.7815689565172466</v>
      </c>
      <c r="H772" s="36">
        <v>561.303</v>
      </c>
      <c r="I772" s="37">
        <f t="shared" si="23"/>
        <v>3942993</v>
      </c>
      <c r="J772" s="20" t="s">
        <v>126</v>
      </c>
      <c r="K772" s="20" t="s">
        <v>25</v>
      </c>
      <c r="L772" s="20" t="s">
        <v>26</v>
      </c>
      <c r="M772" s="20" t="s">
        <v>27</v>
      </c>
      <c r="N772" s="22" t="s">
        <v>28</v>
      </c>
    </row>
    <row r="773" spans="1:14">
      <c r="A773" s="32">
        <v>43369</v>
      </c>
      <c r="B773" s="20" t="s">
        <v>703</v>
      </c>
      <c r="C773" s="22" t="s">
        <v>22</v>
      </c>
      <c r="D773" s="33" t="s">
        <v>116</v>
      </c>
      <c r="E773" s="34"/>
      <c r="F773" s="34">
        <v>1000</v>
      </c>
      <c r="G773" s="35">
        <f t="shared" si="22"/>
        <v>1.7815689565172466</v>
      </c>
      <c r="H773" s="36">
        <v>561.303</v>
      </c>
      <c r="I773" s="37">
        <f t="shared" si="23"/>
        <v>3941993</v>
      </c>
      <c r="J773" s="20" t="s">
        <v>126</v>
      </c>
      <c r="K773" s="20" t="s">
        <v>25</v>
      </c>
      <c r="L773" s="20" t="s">
        <v>26</v>
      </c>
      <c r="M773" s="20" t="s">
        <v>27</v>
      </c>
      <c r="N773" s="22" t="s">
        <v>28</v>
      </c>
    </row>
    <row r="774" spans="1:14">
      <c r="A774" s="32">
        <v>43369</v>
      </c>
      <c r="B774" s="20" t="s">
        <v>704</v>
      </c>
      <c r="C774" s="22" t="s">
        <v>22</v>
      </c>
      <c r="D774" s="33" t="s">
        <v>116</v>
      </c>
      <c r="E774" s="34"/>
      <c r="F774" s="34">
        <v>5000</v>
      </c>
      <c r="G774" s="35">
        <f t="shared" si="22"/>
        <v>8.907844782586233</v>
      </c>
      <c r="H774" s="36">
        <v>561.303</v>
      </c>
      <c r="I774" s="37">
        <f t="shared" si="23"/>
        <v>3936993</v>
      </c>
      <c r="J774" s="20" t="s">
        <v>126</v>
      </c>
      <c r="K774" s="20" t="s">
        <v>238</v>
      </c>
      <c r="L774" s="20" t="s">
        <v>26</v>
      </c>
      <c r="M774" s="20" t="s">
        <v>27</v>
      </c>
      <c r="N774" s="22" t="s">
        <v>28</v>
      </c>
    </row>
    <row r="775" spans="1:14">
      <c r="A775" s="32">
        <v>43369</v>
      </c>
      <c r="B775" s="20" t="s">
        <v>705</v>
      </c>
      <c r="C775" s="22" t="s">
        <v>22</v>
      </c>
      <c r="D775" s="33" t="s">
        <v>116</v>
      </c>
      <c r="E775" s="34"/>
      <c r="F775" s="34">
        <v>1000</v>
      </c>
      <c r="G775" s="35">
        <f t="shared" si="22"/>
        <v>1.7815689565172466</v>
      </c>
      <c r="H775" s="36">
        <v>561.303</v>
      </c>
      <c r="I775" s="37">
        <f t="shared" si="23"/>
        <v>3935993</v>
      </c>
      <c r="J775" s="20" t="s">
        <v>126</v>
      </c>
      <c r="K775" s="20" t="s">
        <v>25</v>
      </c>
      <c r="L775" s="20" t="s">
        <v>26</v>
      </c>
      <c r="M775" s="20" t="s">
        <v>27</v>
      </c>
      <c r="N775" s="22" t="s">
        <v>28</v>
      </c>
    </row>
    <row r="776" spans="1:14">
      <c r="A776" s="32">
        <v>43369</v>
      </c>
      <c r="B776" s="20" t="s">
        <v>706</v>
      </c>
      <c r="C776" s="22" t="s">
        <v>22</v>
      </c>
      <c r="D776" s="33" t="s">
        <v>116</v>
      </c>
      <c r="E776" s="34"/>
      <c r="F776" s="34">
        <v>1000</v>
      </c>
      <c r="G776" s="35">
        <f t="shared" si="22"/>
        <v>1.7815689565172466</v>
      </c>
      <c r="H776" s="36">
        <v>561.303</v>
      </c>
      <c r="I776" s="37">
        <f t="shared" si="23"/>
        <v>3934993</v>
      </c>
      <c r="J776" s="20" t="s">
        <v>126</v>
      </c>
      <c r="K776" s="20" t="s">
        <v>25</v>
      </c>
      <c r="L776" s="20" t="s">
        <v>26</v>
      </c>
      <c r="M776" s="20" t="s">
        <v>27</v>
      </c>
      <c r="N776" s="22" t="s">
        <v>28</v>
      </c>
    </row>
    <row r="777" spans="1:14">
      <c r="A777" s="32">
        <v>43369</v>
      </c>
      <c r="B777" s="20" t="s">
        <v>707</v>
      </c>
      <c r="C777" s="22" t="s">
        <v>22</v>
      </c>
      <c r="D777" s="33" t="s">
        <v>116</v>
      </c>
      <c r="E777" s="34"/>
      <c r="F777" s="34">
        <v>1000</v>
      </c>
      <c r="G777" s="35">
        <f t="shared" si="22"/>
        <v>1.7815689565172466</v>
      </c>
      <c r="H777" s="36">
        <v>561.303</v>
      </c>
      <c r="I777" s="37">
        <f t="shared" si="23"/>
        <v>3933993</v>
      </c>
      <c r="J777" s="20" t="s">
        <v>126</v>
      </c>
      <c r="K777" s="20" t="s">
        <v>25</v>
      </c>
      <c r="L777" s="20" t="s">
        <v>26</v>
      </c>
      <c r="M777" s="20" t="s">
        <v>27</v>
      </c>
      <c r="N777" s="22" t="s">
        <v>28</v>
      </c>
    </row>
    <row r="778" spans="1:14">
      <c r="A778" s="32">
        <v>43369</v>
      </c>
      <c r="B778" s="20" t="s">
        <v>708</v>
      </c>
      <c r="C778" s="33" t="s">
        <v>123</v>
      </c>
      <c r="D778" s="45" t="s">
        <v>72</v>
      </c>
      <c r="E778" s="38"/>
      <c r="F778" s="34">
        <v>5000</v>
      </c>
      <c r="G778" s="35">
        <f t="shared" si="22"/>
        <v>8.907844782586233</v>
      </c>
      <c r="H778" s="36">
        <v>561.303</v>
      </c>
      <c r="I778" s="37">
        <f t="shared" si="23"/>
        <v>3928993</v>
      </c>
      <c r="J778" s="20" t="s">
        <v>41</v>
      </c>
      <c r="K778" s="33" t="s">
        <v>25</v>
      </c>
      <c r="L778" s="20" t="s">
        <v>26</v>
      </c>
      <c r="M778" s="20" t="s">
        <v>27</v>
      </c>
      <c r="N778" s="22" t="s">
        <v>28</v>
      </c>
    </row>
    <row r="779" spans="1:14">
      <c r="A779" s="32">
        <v>43369</v>
      </c>
      <c r="B779" s="20" t="s">
        <v>709</v>
      </c>
      <c r="C779" s="22" t="s">
        <v>22</v>
      </c>
      <c r="D779" s="20" t="s">
        <v>40</v>
      </c>
      <c r="E779" s="38"/>
      <c r="F779" s="34">
        <v>2000</v>
      </c>
      <c r="G779" s="35">
        <f t="shared" si="22"/>
        <v>3.5631379130344931</v>
      </c>
      <c r="H779" s="36">
        <v>561.303</v>
      </c>
      <c r="I779" s="37">
        <f t="shared" si="23"/>
        <v>3926993</v>
      </c>
      <c r="J779" s="20" t="s">
        <v>41</v>
      </c>
      <c r="K779" s="33" t="s">
        <v>25</v>
      </c>
      <c r="L779" s="20" t="s">
        <v>42</v>
      </c>
      <c r="M779" s="20" t="s">
        <v>27</v>
      </c>
      <c r="N779" s="22" t="s">
        <v>28</v>
      </c>
    </row>
    <row r="780" spans="1:14">
      <c r="A780" s="32">
        <v>43369</v>
      </c>
      <c r="B780" s="20" t="s">
        <v>82</v>
      </c>
      <c r="C780" s="22" t="s">
        <v>22</v>
      </c>
      <c r="D780" s="20" t="s">
        <v>40</v>
      </c>
      <c r="E780" s="20"/>
      <c r="F780" s="34">
        <v>1000</v>
      </c>
      <c r="G780" s="35">
        <f t="shared" si="22"/>
        <v>1.7815689565172466</v>
      </c>
      <c r="H780" s="36">
        <v>561.303</v>
      </c>
      <c r="I780" s="37">
        <f t="shared" si="23"/>
        <v>3925993</v>
      </c>
      <c r="J780" s="20" t="s">
        <v>258</v>
      </c>
      <c r="K780" s="20" t="s">
        <v>256</v>
      </c>
      <c r="L780" s="20" t="s">
        <v>42</v>
      </c>
      <c r="M780" s="20" t="s">
        <v>27</v>
      </c>
      <c r="N780" s="22" t="s">
        <v>28</v>
      </c>
    </row>
    <row r="781" spans="1:14">
      <c r="A781" s="32">
        <v>43369</v>
      </c>
      <c r="B781" s="20" t="s">
        <v>257</v>
      </c>
      <c r="C781" s="33" t="s">
        <v>34</v>
      </c>
      <c r="D781" s="20" t="s">
        <v>40</v>
      </c>
      <c r="E781" s="20"/>
      <c r="F781" s="34">
        <v>1000</v>
      </c>
      <c r="G781" s="35">
        <f t="shared" ref="G781:G845" si="24">+F781/H781</f>
        <v>1.7815689565172466</v>
      </c>
      <c r="H781" s="36">
        <v>561.303</v>
      </c>
      <c r="I781" s="37">
        <f t="shared" ref="I781:I845" si="25">I780+E781-F781</f>
        <v>3924993</v>
      </c>
      <c r="J781" s="20" t="s">
        <v>258</v>
      </c>
      <c r="K781" s="20" t="s">
        <v>256</v>
      </c>
      <c r="L781" s="20" t="s">
        <v>42</v>
      </c>
      <c r="M781" s="20" t="s">
        <v>27</v>
      </c>
      <c r="N781" s="22" t="s">
        <v>28</v>
      </c>
    </row>
    <row r="782" spans="1:14">
      <c r="A782" s="32">
        <v>43369</v>
      </c>
      <c r="B782" s="20" t="s">
        <v>84</v>
      </c>
      <c r="C782" s="22" t="s">
        <v>22</v>
      </c>
      <c r="D782" s="20" t="s">
        <v>40</v>
      </c>
      <c r="E782" s="20"/>
      <c r="F782" s="34">
        <v>1000</v>
      </c>
      <c r="G782" s="35">
        <f t="shared" si="24"/>
        <v>1.7815689565172466</v>
      </c>
      <c r="H782" s="36">
        <v>561.303</v>
      </c>
      <c r="I782" s="37">
        <f t="shared" si="25"/>
        <v>3923993</v>
      </c>
      <c r="J782" s="20" t="s">
        <v>258</v>
      </c>
      <c r="K782" s="20" t="s">
        <v>256</v>
      </c>
      <c r="L782" s="20" t="s">
        <v>42</v>
      </c>
      <c r="M782" s="20" t="s">
        <v>27</v>
      </c>
      <c r="N782" s="22" t="s">
        <v>28</v>
      </c>
    </row>
    <row r="783" spans="1:14">
      <c r="A783" s="32">
        <v>43369</v>
      </c>
      <c r="B783" s="39" t="s">
        <v>710</v>
      </c>
      <c r="C783" s="22" t="s">
        <v>22</v>
      </c>
      <c r="D783" s="33" t="s">
        <v>23</v>
      </c>
      <c r="E783" s="20"/>
      <c r="F783" s="40">
        <v>500</v>
      </c>
      <c r="G783" s="35">
        <f t="shared" si="24"/>
        <v>0.89078447825862328</v>
      </c>
      <c r="H783" s="36">
        <v>561.303</v>
      </c>
      <c r="I783" s="37">
        <f t="shared" si="25"/>
        <v>3923493</v>
      </c>
      <c r="J783" s="22" t="s">
        <v>83</v>
      </c>
      <c r="K783" s="39" t="s">
        <v>25</v>
      </c>
      <c r="L783" s="20" t="s">
        <v>26</v>
      </c>
      <c r="M783" s="20" t="s">
        <v>27</v>
      </c>
      <c r="N783" s="22" t="s">
        <v>28</v>
      </c>
    </row>
    <row r="784" spans="1:14">
      <c r="A784" s="32">
        <v>43369</v>
      </c>
      <c r="B784" s="39" t="s">
        <v>711</v>
      </c>
      <c r="C784" s="22" t="s">
        <v>22</v>
      </c>
      <c r="D784" s="33" t="s">
        <v>23</v>
      </c>
      <c r="E784" s="20"/>
      <c r="F784" s="40">
        <v>500</v>
      </c>
      <c r="G784" s="35">
        <f t="shared" si="24"/>
        <v>0.89078447825862328</v>
      </c>
      <c r="H784" s="36">
        <v>561.303</v>
      </c>
      <c r="I784" s="37">
        <f t="shared" si="25"/>
        <v>3922993</v>
      </c>
      <c r="J784" s="22" t="s">
        <v>83</v>
      </c>
      <c r="K784" s="39" t="s">
        <v>25</v>
      </c>
      <c r="L784" s="20" t="s">
        <v>26</v>
      </c>
      <c r="M784" s="20" t="s">
        <v>27</v>
      </c>
      <c r="N784" s="22" t="s">
        <v>28</v>
      </c>
    </row>
    <row r="785" spans="1:14">
      <c r="A785" s="32">
        <v>43369</v>
      </c>
      <c r="B785" s="39" t="s">
        <v>712</v>
      </c>
      <c r="C785" s="22" t="s">
        <v>22</v>
      </c>
      <c r="D785" s="33" t="s">
        <v>23</v>
      </c>
      <c r="E785" s="20"/>
      <c r="F785" s="40">
        <v>500</v>
      </c>
      <c r="G785" s="35">
        <f t="shared" si="24"/>
        <v>0.89078447825862328</v>
      </c>
      <c r="H785" s="36">
        <v>561.303</v>
      </c>
      <c r="I785" s="37">
        <f t="shared" si="25"/>
        <v>3922493</v>
      </c>
      <c r="J785" s="22" t="s">
        <v>83</v>
      </c>
      <c r="K785" s="39" t="s">
        <v>25</v>
      </c>
      <c r="L785" s="20" t="s">
        <v>26</v>
      </c>
      <c r="M785" s="20" t="s">
        <v>27</v>
      </c>
      <c r="N785" s="22" t="s">
        <v>28</v>
      </c>
    </row>
    <row r="786" spans="1:14">
      <c r="A786" s="32">
        <v>43369</v>
      </c>
      <c r="B786" s="39" t="s">
        <v>713</v>
      </c>
      <c r="C786" s="22" t="s">
        <v>22</v>
      </c>
      <c r="D786" s="33" t="s">
        <v>23</v>
      </c>
      <c r="E786" s="20"/>
      <c r="F786" s="40">
        <v>500</v>
      </c>
      <c r="G786" s="35">
        <f t="shared" si="24"/>
        <v>0.89078447825862328</v>
      </c>
      <c r="H786" s="36">
        <v>561.303</v>
      </c>
      <c r="I786" s="37">
        <f t="shared" si="25"/>
        <v>3921993</v>
      </c>
      <c r="J786" s="22" t="s">
        <v>83</v>
      </c>
      <c r="K786" s="39" t="s">
        <v>25</v>
      </c>
      <c r="L786" s="20" t="s">
        <v>26</v>
      </c>
      <c r="M786" s="20" t="s">
        <v>27</v>
      </c>
      <c r="N786" s="22" t="s">
        <v>28</v>
      </c>
    </row>
    <row r="787" spans="1:14">
      <c r="A787" s="32">
        <v>43369</v>
      </c>
      <c r="B787" s="39" t="s">
        <v>714</v>
      </c>
      <c r="C787" s="22" t="s">
        <v>22</v>
      </c>
      <c r="D787" s="33" t="s">
        <v>23</v>
      </c>
      <c r="E787" s="20"/>
      <c r="F787" s="40">
        <v>500</v>
      </c>
      <c r="G787" s="35">
        <f t="shared" si="24"/>
        <v>0.89078447825862328</v>
      </c>
      <c r="H787" s="36">
        <v>561.303</v>
      </c>
      <c r="I787" s="37">
        <f t="shared" si="25"/>
        <v>3921493</v>
      </c>
      <c r="J787" s="22" t="s">
        <v>83</v>
      </c>
      <c r="K787" s="39" t="s">
        <v>25</v>
      </c>
      <c r="L787" s="20" t="s">
        <v>26</v>
      </c>
      <c r="M787" s="20" t="s">
        <v>27</v>
      </c>
      <c r="N787" s="22" t="s">
        <v>28</v>
      </c>
    </row>
    <row r="788" spans="1:14">
      <c r="A788" s="32">
        <v>43369</v>
      </c>
      <c r="B788" s="39" t="s">
        <v>635</v>
      </c>
      <c r="C788" s="22" t="s">
        <v>22</v>
      </c>
      <c r="D788" s="33" t="s">
        <v>23</v>
      </c>
      <c r="E788" s="20"/>
      <c r="F788" s="40">
        <v>500</v>
      </c>
      <c r="G788" s="35">
        <f t="shared" si="24"/>
        <v>0.89078447825862328</v>
      </c>
      <c r="H788" s="36">
        <v>561.303</v>
      </c>
      <c r="I788" s="37">
        <f t="shared" si="25"/>
        <v>3920993</v>
      </c>
      <c r="J788" s="22" t="s">
        <v>83</v>
      </c>
      <c r="K788" s="39" t="s">
        <v>25</v>
      </c>
      <c r="L788" s="20" t="s">
        <v>26</v>
      </c>
      <c r="M788" s="20" t="s">
        <v>27</v>
      </c>
      <c r="N788" s="22" t="s">
        <v>28</v>
      </c>
    </row>
    <row r="789" spans="1:14">
      <c r="A789" s="32">
        <v>43369</v>
      </c>
      <c r="B789" s="22" t="s">
        <v>715</v>
      </c>
      <c r="C789" s="22" t="s">
        <v>22</v>
      </c>
      <c r="D789" s="33" t="s">
        <v>23</v>
      </c>
      <c r="E789" s="34"/>
      <c r="F789" s="34">
        <v>1000</v>
      </c>
      <c r="G789" s="35">
        <f t="shared" si="24"/>
        <v>1.7815689565172466</v>
      </c>
      <c r="H789" s="36">
        <v>561.303</v>
      </c>
      <c r="I789" s="37">
        <f t="shared" si="25"/>
        <v>3919993</v>
      </c>
      <c r="J789" s="22" t="s">
        <v>86</v>
      </c>
      <c r="K789" s="22" t="s">
        <v>25</v>
      </c>
      <c r="L789" s="20" t="s">
        <v>26</v>
      </c>
      <c r="M789" s="20" t="s">
        <v>27</v>
      </c>
      <c r="N789" s="22" t="s">
        <v>28</v>
      </c>
    </row>
    <row r="790" spans="1:14">
      <c r="A790" s="32">
        <v>43369</v>
      </c>
      <c r="B790" s="22" t="s">
        <v>84</v>
      </c>
      <c r="C790" s="22" t="s">
        <v>22</v>
      </c>
      <c r="D790" s="33" t="s">
        <v>23</v>
      </c>
      <c r="E790" s="34"/>
      <c r="F790" s="34">
        <v>1000</v>
      </c>
      <c r="G790" s="35">
        <f t="shared" si="24"/>
        <v>1.7815689565172466</v>
      </c>
      <c r="H790" s="36">
        <v>561.303</v>
      </c>
      <c r="I790" s="37">
        <f t="shared" si="25"/>
        <v>3918993</v>
      </c>
      <c r="J790" s="22" t="s">
        <v>86</v>
      </c>
      <c r="K790" s="22" t="s">
        <v>25</v>
      </c>
      <c r="L790" s="20" t="s">
        <v>26</v>
      </c>
      <c r="M790" s="20" t="s">
        <v>27</v>
      </c>
      <c r="N790" s="22" t="s">
        <v>28</v>
      </c>
    </row>
    <row r="791" spans="1:14">
      <c r="A791" s="32">
        <v>43369</v>
      </c>
      <c r="B791" s="39" t="s">
        <v>82</v>
      </c>
      <c r="C791" s="22" t="s">
        <v>22</v>
      </c>
      <c r="D791" s="33" t="s">
        <v>23</v>
      </c>
      <c r="E791" s="20"/>
      <c r="F791" s="34">
        <v>1000</v>
      </c>
      <c r="G791" s="35">
        <f t="shared" si="24"/>
        <v>1.7815689565172466</v>
      </c>
      <c r="H791" s="36">
        <v>561.303</v>
      </c>
      <c r="I791" s="37">
        <f t="shared" si="25"/>
        <v>3917993</v>
      </c>
      <c r="J791" s="22" t="s">
        <v>88</v>
      </c>
      <c r="K791" s="39" t="s">
        <v>25</v>
      </c>
      <c r="L791" s="20" t="s">
        <v>26</v>
      </c>
      <c r="M791" s="20" t="s">
        <v>27</v>
      </c>
      <c r="N791" s="22" t="s">
        <v>28</v>
      </c>
    </row>
    <row r="792" spans="1:14">
      <c r="A792" s="32">
        <v>43369</v>
      </c>
      <c r="B792" s="39" t="s">
        <v>84</v>
      </c>
      <c r="C792" s="22" t="s">
        <v>22</v>
      </c>
      <c r="D792" s="33" t="s">
        <v>23</v>
      </c>
      <c r="E792" s="20"/>
      <c r="F792" s="34">
        <v>1000</v>
      </c>
      <c r="G792" s="35">
        <f t="shared" si="24"/>
        <v>1.7815689565172466</v>
      </c>
      <c r="H792" s="36">
        <v>561.303</v>
      </c>
      <c r="I792" s="37">
        <f t="shared" si="25"/>
        <v>3916993</v>
      </c>
      <c r="J792" s="22" t="s">
        <v>88</v>
      </c>
      <c r="K792" s="39" t="s">
        <v>25</v>
      </c>
      <c r="L792" s="20" t="s">
        <v>26</v>
      </c>
      <c r="M792" s="20" t="s">
        <v>27</v>
      </c>
      <c r="N792" s="22" t="s">
        <v>28</v>
      </c>
    </row>
    <row r="793" spans="1:14">
      <c r="A793" s="32">
        <v>43369</v>
      </c>
      <c r="B793" s="22" t="s">
        <v>716</v>
      </c>
      <c r="C793" s="22" t="s">
        <v>22</v>
      </c>
      <c r="D793" s="33" t="s">
        <v>23</v>
      </c>
      <c r="E793" s="42"/>
      <c r="F793" s="42">
        <v>1000</v>
      </c>
      <c r="G793" s="35">
        <f t="shared" si="24"/>
        <v>1.7815689565172466</v>
      </c>
      <c r="H793" s="36">
        <v>561.303</v>
      </c>
      <c r="I793" s="37">
        <f t="shared" si="25"/>
        <v>3915993</v>
      </c>
      <c r="J793" s="22" t="s">
        <v>101</v>
      </c>
      <c r="K793" s="22" t="s">
        <v>102</v>
      </c>
      <c r="L793" s="20" t="s">
        <v>26</v>
      </c>
      <c r="M793" s="20" t="s">
        <v>27</v>
      </c>
      <c r="N793" s="22" t="s">
        <v>28</v>
      </c>
    </row>
    <row r="794" spans="1:14">
      <c r="A794" s="32">
        <v>43369</v>
      </c>
      <c r="B794" s="20" t="s">
        <v>717</v>
      </c>
      <c r="C794" s="33" t="s">
        <v>34</v>
      </c>
      <c r="D794" s="33" t="s">
        <v>23</v>
      </c>
      <c r="E794" s="20"/>
      <c r="F794" s="34">
        <v>450000</v>
      </c>
      <c r="G794" s="35">
        <f t="shared" si="24"/>
        <v>801.70603043276094</v>
      </c>
      <c r="H794" s="36">
        <v>561.303</v>
      </c>
      <c r="I794" s="37">
        <f t="shared" si="25"/>
        <v>3465993</v>
      </c>
      <c r="J794" s="47" t="s">
        <v>108</v>
      </c>
      <c r="K794" s="20" t="s">
        <v>113</v>
      </c>
      <c r="L794" s="20" t="s">
        <v>26</v>
      </c>
      <c r="M794" s="20" t="s">
        <v>27</v>
      </c>
      <c r="N794" s="22" t="s">
        <v>37</v>
      </c>
    </row>
    <row r="795" spans="1:14">
      <c r="A795" s="32">
        <v>43369</v>
      </c>
      <c r="B795" s="20" t="s">
        <v>718</v>
      </c>
      <c r="C795" s="33" t="s">
        <v>34</v>
      </c>
      <c r="D795" s="33" t="s">
        <v>116</v>
      </c>
      <c r="E795" s="20"/>
      <c r="F795" s="34">
        <v>140000</v>
      </c>
      <c r="G795" s="35">
        <f t="shared" si="24"/>
        <v>249.4196539124145</v>
      </c>
      <c r="H795" s="36">
        <v>561.303</v>
      </c>
      <c r="I795" s="37">
        <f t="shared" si="25"/>
        <v>3325993</v>
      </c>
      <c r="J795" s="47" t="s">
        <v>108</v>
      </c>
      <c r="K795" s="20" t="s">
        <v>113</v>
      </c>
      <c r="L795" s="20" t="s">
        <v>26</v>
      </c>
      <c r="M795" s="20" t="s">
        <v>27</v>
      </c>
      <c r="N795" s="22" t="s">
        <v>37</v>
      </c>
    </row>
    <row r="796" spans="1:14">
      <c r="A796" s="32">
        <v>43369</v>
      </c>
      <c r="B796" s="20" t="s">
        <v>719</v>
      </c>
      <c r="C796" s="33" t="s">
        <v>34</v>
      </c>
      <c r="D796" s="33" t="s">
        <v>23</v>
      </c>
      <c r="E796" s="20"/>
      <c r="F796" s="34">
        <v>166755</v>
      </c>
      <c r="G796" s="35">
        <f t="shared" si="24"/>
        <v>297.08553134403343</v>
      </c>
      <c r="H796" s="36">
        <v>561.303</v>
      </c>
      <c r="I796" s="37">
        <f t="shared" si="25"/>
        <v>3159238</v>
      </c>
      <c r="J796" s="47" t="s">
        <v>108</v>
      </c>
      <c r="K796" s="20" t="s">
        <v>113</v>
      </c>
      <c r="L796" s="20" t="s">
        <v>26</v>
      </c>
      <c r="M796" s="20" t="s">
        <v>27</v>
      </c>
      <c r="N796" s="22" t="s">
        <v>37</v>
      </c>
    </row>
    <row r="797" spans="1:14">
      <c r="A797" s="32">
        <v>43369</v>
      </c>
      <c r="B797" s="20" t="s">
        <v>720</v>
      </c>
      <c r="C797" s="33" t="s">
        <v>34</v>
      </c>
      <c r="D797" s="33" t="s">
        <v>23</v>
      </c>
      <c r="E797" s="20"/>
      <c r="F797" s="34">
        <v>230000</v>
      </c>
      <c r="G797" s="35">
        <f t="shared" si="24"/>
        <v>409.76085999896668</v>
      </c>
      <c r="H797" s="36">
        <v>561.303</v>
      </c>
      <c r="I797" s="37">
        <f t="shared" si="25"/>
        <v>2929238</v>
      </c>
      <c r="J797" s="47" t="s">
        <v>108</v>
      </c>
      <c r="K797" s="20" t="s">
        <v>113</v>
      </c>
      <c r="L797" s="20" t="s">
        <v>26</v>
      </c>
      <c r="M797" s="20" t="s">
        <v>27</v>
      </c>
      <c r="N797" s="22" t="s">
        <v>37</v>
      </c>
    </row>
    <row r="798" spans="1:14">
      <c r="A798" s="32">
        <v>43369</v>
      </c>
      <c r="B798" s="20" t="s">
        <v>721</v>
      </c>
      <c r="C798" s="33" t="s">
        <v>34</v>
      </c>
      <c r="D798" s="33" t="s">
        <v>67</v>
      </c>
      <c r="E798" s="20"/>
      <c r="F798" s="34">
        <v>235939</v>
      </c>
      <c r="G798" s="35">
        <f t="shared" si="24"/>
        <v>420.34159803172264</v>
      </c>
      <c r="H798" s="36">
        <v>561.303</v>
      </c>
      <c r="I798" s="37">
        <f t="shared" si="25"/>
        <v>2693299</v>
      </c>
      <c r="J798" s="47" t="s">
        <v>108</v>
      </c>
      <c r="K798" s="20" t="s">
        <v>113</v>
      </c>
      <c r="L798" s="20" t="s">
        <v>26</v>
      </c>
      <c r="M798" s="20" t="s">
        <v>27</v>
      </c>
      <c r="N798" s="22" t="s">
        <v>37</v>
      </c>
    </row>
    <row r="799" spans="1:14">
      <c r="A799" s="32">
        <v>43369</v>
      </c>
      <c r="B799" s="20" t="s">
        <v>722</v>
      </c>
      <c r="C799" s="33" t="s">
        <v>34</v>
      </c>
      <c r="D799" s="33" t="s">
        <v>23</v>
      </c>
      <c r="E799" s="20"/>
      <c r="F799" s="34">
        <v>193600</v>
      </c>
      <c r="G799" s="35">
        <f t="shared" si="24"/>
        <v>344.91174998173892</v>
      </c>
      <c r="H799" s="36">
        <v>561.303</v>
      </c>
      <c r="I799" s="37">
        <f t="shared" si="25"/>
        <v>2499699</v>
      </c>
      <c r="J799" s="47" t="s">
        <v>108</v>
      </c>
      <c r="K799" s="20" t="s">
        <v>113</v>
      </c>
      <c r="L799" s="20" t="s">
        <v>26</v>
      </c>
      <c r="M799" s="20" t="s">
        <v>27</v>
      </c>
      <c r="N799" s="22" t="s">
        <v>37</v>
      </c>
    </row>
    <row r="800" spans="1:14">
      <c r="A800" s="32">
        <v>43370</v>
      </c>
      <c r="B800" s="20" t="s">
        <v>911</v>
      </c>
      <c r="C800" s="33" t="s">
        <v>22</v>
      </c>
      <c r="D800" s="33" t="s">
        <v>116</v>
      </c>
      <c r="E800" s="20"/>
      <c r="F800" s="34">
        <v>5000</v>
      </c>
      <c r="G800" s="35">
        <f t="shared" si="24"/>
        <v>8.907844782586233</v>
      </c>
      <c r="H800" s="36">
        <v>561.303</v>
      </c>
      <c r="I800" s="37">
        <f t="shared" si="25"/>
        <v>2494699</v>
      </c>
      <c r="J800" s="34" t="s">
        <v>68</v>
      </c>
      <c r="K800" s="20">
        <v>270911002018</v>
      </c>
      <c r="L800" s="20" t="s">
        <v>26</v>
      </c>
      <c r="M800" s="20" t="s">
        <v>27</v>
      </c>
      <c r="N800" s="22" t="s">
        <v>37</v>
      </c>
    </row>
    <row r="801" spans="1:14">
      <c r="A801" s="32">
        <v>43370</v>
      </c>
      <c r="B801" s="44" t="s">
        <v>723</v>
      </c>
      <c r="C801" s="22" t="s">
        <v>22</v>
      </c>
      <c r="D801" s="33" t="s">
        <v>23</v>
      </c>
      <c r="E801" s="39"/>
      <c r="F801" s="42">
        <v>3000</v>
      </c>
      <c r="G801" s="35">
        <f t="shared" si="24"/>
        <v>5.3447068695517395</v>
      </c>
      <c r="H801" s="36">
        <v>561.303</v>
      </c>
      <c r="I801" s="37">
        <f t="shared" si="25"/>
        <v>2491699</v>
      </c>
      <c r="J801" s="22" t="s">
        <v>220</v>
      </c>
      <c r="K801" s="39" t="s">
        <v>25</v>
      </c>
      <c r="L801" s="20" t="s">
        <v>26</v>
      </c>
      <c r="M801" s="20" t="s">
        <v>27</v>
      </c>
      <c r="N801" s="22" t="s">
        <v>28</v>
      </c>
    </row>
    <row r="802" spans="1:14">
      <c r="A802" s="32">
        <v>43370</v>
      </c>
      <c r="B802" s="44" t="s">
        <v>724</v>
      </c>
      <c r="C802" s="33" t="s">
        <v>725</v>
      </c>
      <c r="D802" s="33" t="s">
        <v>72</v>
      </c>
      <c r="E802" s="39"/>
      <c r="F802" s="42">
        <v>165000</v>
      </c>
      <c r="G802" s="35">
        <f t="shared" si="24"/>
        <v>293.95887782534567</v>
      </c>
      <c r="H802" s="36">
        <v>561.303</v>
      </c>
      <c r="I802" s="37">
        <f t="shared" si="25"/>
        <v>2326699</v>
      </c>
      <c r="J802" s="22" t="s">
        <v>220</v>
      </c>
      <c r="K802" s="39" t="s">
        <v>655</v>
      </c>
      <c r="L802" s="20" t="s">
        <v>26</v>
      </c>
      <c r="M802" s="20" t="s">
        <v>27</v>
      </c>
      <c r="N802" s="39" t="s">
        <v>157</v>
      </c>
    </row>
    <row r="803" spans="1:14">
      <c r="A803" s="32">
        <v>43370</v>
      </c>
      <c r="B803" s="44" t="s">
        <v>865</v>
      </c>
      <c r="C803" s="33" t="s">
        <v>99</v>
      </c>
      <c r="D803" s="33" t="s">
        <v>72</v>
      </c>
      <c r="E803" s="39"/>
      <c r="F803" s="42">
        <v>82500</v>
      </c>
      <c r="G803" s="35">
        <f t="shared" si="24"/>
        <v>146.97943891267283</v>
      </c>
      <c r="H803" s="36">
        <v>561.303</v>
      </c>
      <c r="I803" s="37">
        <f t="shared" si="25"/>
        <v>2244199</v>
      </c>
      <c r="J803" s="22" t="s">
        <v>220</v>
      </c>
      <c r="K803" s="39" t="s">
        <v>655</v>
      </c>
      <c r="L803" s="20" t="s">
        <v>26</v>
      </c>
      <c r="M803" s="20" t="s">
        <v>27</v>
      </c>
      <c r="N803" s="39" t="s">
        <v>157</v>
      </c>
    </row>
    <row r="804" spans="1:14">
      <c r="A804" s="32">
        <v>43370</v>
      </c>
      <c r="B804" s="20" t="s">
        <v>694</v>
      </c>
      <c r="C804" s="33" t="s">
        <v>71</v>
      </c>
      <c r="D804" s="33" t="s">
        <v>72</v>
      </c>
      <c r="E804" s="34"/>
      <c r="F804" s="34">
        <v>10000</v>
      </c>
      <c r="G804" s="35">
        <f t="shared" si="24"/>
        <v>17.815689565172466</v>
      </c>
      <c r="H804" s="36">
        <v>561.303</v>
      </c>
      <c r="I804" s="37">
        <f t="shared" si="25"/>
        <v>2234199</v>
      </c>
      <c r="J804" s="20" t="s">
        <v>68</v>
      </c>
      <c r="K804" s="20" t="s">
        <v>726</v>
      </c>
      <c r="L804" s="20" t="s">
        <v>26</v>
      </c>
      <c r="M804" s="20" t="s">
        <v>27</v>
      </c>
      <c r="N804" s="22" t="s">
        <v>37</v>
      </c>
    </row>
    <row r="805" spans="1:14">
      <c r="A805" s="32">
        <v>43370</v>
      </c>
      <c r="B805" s="20" t="s">
        <v>727</v>
      </c>
      <c r="C805" s="22" t="s">
        <v>22</v>
      </c>
      <c r="D805" s="33" t="s">
        <v>23</v>
      </c>
      <c r="E805" s="34"/>
      <c r="F805" s="34">
        <v>1000</v>
      </c>
      <c r="G805" s="35">
        <f t="shared" si="24"/>
        <v>1.7815689565172466</v>
      </c>
      <c r="H805" s="36">
        <v>561.303</v>
      </c>
      <c r="I805" s="37">
        <f t="shared" si="25"/>
        <v>2233199</v>
      </c>
      <c r="J805" s="20" t="s">
        <v>200</v>
      </c>
      <c r="K805" s="20" t="s">
        <v>25</v>
      </c>
      <c r="L805" s="20" t="s">
        <v>26</v>
      </c>
      <c r="M805" s="20" t="s">
        <v>27</v>
      </c>
      <c r="N805" s="20" t="s">
        <v>28</v>
      </c>
    </row>
    <row r="806" spans="1:14">
      <c r="A806" s="32">
        <v>43370</v>
      </c>
      <c r="B806" s="20" t="s">
        <v>728</v>
      </c>
      <c r="C806" s="22" t="s">
        <v>22</v>
      </c>
      <c r="D806" s="33" t="s">
        <v>23</v>
      </c>
      <c r="E806" s="34"/>
      <c r="F806" s="34">
        <v>1000</v>
      </c>
      <c r="G806" s="35">
        <f t="shared" si="24"/>
        <v>1.7815689565172466</v>
      </c>
      <c r="H806" s="36">
        <v>561.303</v>
      </c>
      <c r="I806" s="37">
        <f t="shared" si="25"/>
        <v>2232199</v>
      </c>
      <c r="J806" s="20" t="s">
        <v>200</v>
      </c>
      <c r="K806" s="20" t="s">
        <v>25</v>
      </c>
      <c r="L806" s="20" t="s">
        <v>26</v>
      </c>
      <c r="M806" s="20" t="s">
        <v>27</v>
      </c>
      <c r="N806" s="20" t="s">
        <v>28</v>
      </c>
    </row>
    <row r="807" spans="1:14">
      <c r="A807" s="32">
        <v>43370</v>
      </c>
      <c r="B807" s="20" t="s">
        <v>729</v>
      </c>
      <c r="C807" s="22" t="s">
        <v>22</v>
      </c>
      <c r="D807" s="33" t="s">
        <v>23</v>
      </c>
      <c r="E807" s="34"/>
      <c r="F807" s="34">
        <v>500</v>
      </c>
      <c r="G807" s="35">
        <f t="shared" si="24"/>
        <v>0.89078447825862328</v>
      </c>
      <c r="H807" s="36">
        <v>561.303</v>
      </c>
      <c r="I807" s="37">
        <f t="shared" si="25"/>
        <v>2231699</v>
      </c>
      <c r="J807" s="20" t="s">
        <v>200</v>
      </c>
      <c r="K807" s="20" t="s">
        <v>25</v>
      </c>
      <c r="L807" s="20" t="s">
        <v>26</v>
      </c>
      <c r="M807" s="20" t="s">
        <v>27</v>
      </c>
      <c r="N807" s="20" t="s">
        <v>28</v>
      </c>
    </row>
    <row r="808" spans="1:14">
      <c r="A808" s="32">
        <v>43370</v>
      </c>
      <c r="B808" s="20" t="s">
        <v>730</v>
      </c>
      <c r="C808" s="22" t="s">
        <v>22</v>
      </c>
      <c r="D808" s="33" t="s">
        <v>23</v>
      </c>
      <c r="E808" s="34"/>
      <c r="F808" s="34">
        <v>2000</v>
      </c>
      <c r="G808" s="35">
        <f t="shared" si="24"/>
        <v>3.5631379130344931</v>
      </c>
      <c r="H808" s="36">
        <v>561.303</v>
      </c>
      <c r="I808" s="37">
        <f t="shared" si="25"/>
        <v>2229699</v>
      </c>
      <c r="J808" s="20" t="s">
        <v>200</v>
      </c>
      <c r="K808" s="20" t="s">
        <v>25</v>
      </c>
      <c r="L808" s="20" t="s">
        <v>26</v>
      </c>
      <c r="M808" s="20" t="s">
        <v>27</v>
      </c>
      <c r="N808" s="20" t="s">
        <v>28</v>
      </c>
    </row>
    <row r="809" spans="1:14">
      <c r="A809" s="32">
        <v>43370</v>
      </c>
      <c r="B809" s="22" t="s">
        <v>731</v>
      </c>
      <c r="C809" s="22" t="s">
        <v>22</v>
      </c>
      <c r="D809" s="33" t="s">
        <v>67</v>
      </c>
      <c r="E809" s="41"/>
      <c r="F809" s="41">
        <v>2000</v>
      </c>
      <c r="G809" s="35">
        <f t="shared" si="24"/>
        <v>3.5631379130344931</v>
      </c>
      <c r="H809" s="36">
        <v>561.303</v>
      </c>
      <c r="I809" s="37">
        <f t="shared" si="25"/>
        <v>2227699</v>
      </c>
      <c r="J809" s="22" t="s">
        <v>75</v>
      </c>
      <c r="K809" s="20" t="s">
        <v>69</v>
      </c>
      <c r="L809" s="20" t="s">
        <v>26</v>
      </c>
      <c r="M809" s="20" t="s">
        <v>27</v>
      </c>
      <c r="N809" s="20" t="s">
        <v>28</v>
      </c>
    </row>
    <row r="810" spans="1:14">
      <c r="A810" s="32">
        <v>43370</v>
      </c>
      <c r="B810" s="20" t="s">
        <v>732</v>
      </c>
      <c r="C810" s="22" t="s">
        <v>22</v>
      </c>
      <c r="D810" s="33" t="s">
        <v>116</v>
      </c>
      <c r="E810" s="34"/>
      <c r="F810" s="34">
        <v>1000</v>
      </c>
      <c r="G810" s="35">
        <f t="shared" si="24"/>
        <v>1.7815689565172466</v>
      </c>
      <c r="H810" s="36">
        <v>561.303</v>
      </c>
      <c r="I810" s="37">
        <f t="shared" si="25"/>
        <v>2226699</v>
      </c>
      <c r="J810" s="20" t="s">
        <v>126</v>
      </c>
      <c r="K810" s="20" t="s">
        <v>25</v>
      </c>
      <c r="L810" s="20" t="s">
        <v>26</v>
      </c>
      <c r="M810" s="20" t="s">
        <v>27</v>
      </c>
      <c r="N810" s="22" t="s">
        <v>28</v>
      </c>
    </row>
    <row r="811" spans="1:14">
      <c r="A811" s="32">
        <v>43370</v>
      </c>
      <c r="B811" s="20" t="s">
        <v>733</v>
      </c>
      <c r="C811" s="33" t="s">
        <v>143</v>
      </c>
      <c r="D811" s="33" t="s">
        <v>116</v>
      </c>
      <c r="E811" s="34"/>
      <c r="F811" s="34">
        <v>40000</v>
      </c>
      <c r="G811" s="35">
        <f t="shared" si="24"/>
        <v>71.262758260689864</v>
      </c>
      <c r="H811" s="36">
        <v>561.303</v>
      </c>
      <c r="I811" s="37">
        <f t="shared" si="25"/>
        <v>2186699</v>
      </c>
      <c r="J811" s="20" t="s">
        <v>126</v>
      </c>
      <c r="K811" s="20" t="s">
        <v>25</v>
      </c>
      <c r="L811" s="20" t="s">
        <v>26</v>
      </c>
      <c r="M811" s="20" t="s">
        <v>27</v>
      </c>
      <c r="N811" s="22" t="s">
        <v>28</v>
      </c>
    </row>
    <row r="812" spans="1:14">
      <c r="A812" s="32">
        <v>43370</v>
      </c>
      <c r="B812" s="20" t="s">
        <v>734</v>
      </c>
      <c r="C812" s="22" t="s">
        <v>22</v>
      </c>
      <c r="D812" s="33" t="s">
        <v>116</v>
      </c>
      <c r="E812" s="34"/>
      <c r="F812" s="34">
        <v>1000</v>
      </c>
      <c r="G812" s="35">
        <f t="shared" si="24"/>
        <v>1.7815689565172466</v>
      </c>
      <c r="H812" s="36">
        <v>561.303</v>
      </c>
      <c r="I812" s="37">
        <f t="shared" si="25"/>
        <v>2185699</v>
      </c>
      <c r="J812" s="20" t="s">
        <v>126</v>
      </c>
      <c r="K812" s="20" t="s">
        <v>25</v>
      </c>
      <c r="L812" s="20" t="s">
        <v>26</v>
      </c>
      <c r="M812" s="20" t="s">
        <v>27</v>
      </c>
      <c r="N812" s="22" t="s">
        <v>28</v>
      </c>
    </row>
    <row r="813" spans="1:14">
      <c r="A813" s="32">
        <v>43370</v>
      </c>
      <c r="B813" s="20" t="s">
        <v>735</v>
      </c>
      <c r="C813" s="22" t="s">
        <v>22</v>
      </c>
      <c r="D813" s="20" t="s">
        <v>40</v>
      </c>
      <c r="E813" s="38"/>
      <c r="F813" s="34">
        <v>3000</v>
      </c>
      <c r="G813" s="35">
        <f t="shared" si="24"/>
        <v>5.3447068695517395</v>
      </c>
      <c r="H813" s="36">
        <v>561.303</v>
      </c>
      <c r="I813" s="37">
        <f t="shared" si="25"/>
        <v>2182699</v>
      </c>
      <c r="J813" s="20" t="s">
        <v>41</v>
      </c>
      <c r="K813" s="33" t="s">
        <v>25</v>
      </c>
      <c r="L813" s="20" t="s">
        <v>42</v>
      </c>
      <c r="M813" s="20" t="s">
        <v>27</v>
      </c>
      <c r="N813" s="22" t="s">
        <v>28</v>
      </c>
    </row>
    <row r="814" spans="1:14">
      <c r="A814" s="32">
        <v>43370</v>
      </c>
      <c r="B814" s="20" t="s">
        <v>736</v>
      </c>
      <c r="C814" s="22" t="s">
        <v>22</v>
      </c>
      <c r="D814" s="20" t="s">
        <v>40</v>
      </c>
      <c r="E814" s="38"/>
      <c r="F814" s="34">
        <v>2000</v>
      </c>
      <c r="G814" s="35">
        <f t="shared" si="24"/>
        <v>3.5631379130344931</v>
      </c>
      <c r="H814" s="36">
        <v>561.303</v>
      </c>
      <c r="I814" s="37">
        <f t="shared" si="25"/>
        <v>2180699</v>
      </c>
      <c r="J814" s="20" t="s">
        <v>41</v>
      </c>
      <c r="K814" s="33" t="s">
        <v>25</v>
      </c>
      <c r="L814" s="20" t="s">
        <v>42</v>
      </c>
      <c r="M814" s="20" t="s">
        <v>27</v>
      </c>
      <c r="N814" s="22" t="s">
        <v>28</v>
      </c>
    </row>
    <row r="815" spans="1:14">
      <c r="A815" s="32">
        <v>43370</v>
      </c>
      <c r="B815" s="20" t="s">
        <v>737</v>
      </c>
      <c r="C815" s="22" t="s">
        <v>22</v>
      </c>
      <c r="D815" s="20" t="s">
        <v>40</v>
      </c>
      <c r="E815" s="38"/>
      <c r="F815" s="34">
        <v>2000</v>
      </c>
      <c r="G815" s="35">
        <f t="shared" si="24"/>
        <v>3.5631379130344931</v>
      </c>
      <c r="H815" s="36">
        <v>561.303</v>
      </c>
      <c r="I815" s="37">
        <f t="shared" si="25"/>
        <v>2178699</v>
      </c>
      <c r="J815" s="20" t="s">
        <v>41</v>
      </c>
      <c r="K815" s="33" t="s">
        <v>25</v>
      </c>
      <c r="L815" s="20" t="s">
        <v>42</v>
      </c>
      <c r="M815" s="20" t="s">
        <v>27</v>
      </c>
      <c r="N815" s="22" t="s">
        <v>28</v>
      </c>
    </row>
    <row r="816" spans="1:14">
      <c r="A816" s="32">
        <v>43370</v>
      </c>
      <c r="B816" s="20" t="s">
        <v>738</v>
      </c>
      <c r="C816" s="33" t="s">
        <v>50</v>
      </c>
      <c r="D816" s="20" t="s">
        <v>40</v>
      </c>
      <c r="E816" s="38"/>
      <c r="F816" s="34">
        <v>3000</v>
      </c>
      <c r="G816" s="35">
        <f t="shared" si="24"/>
        <v>5.3447068695517395</v>
      </c>
      <c r="H816" s="36">
        <v>561.303</v>
      </c>
      <c r="I816" s="37">
        <f t="shared" si="25"/>
        <v>2175699</v>
      </c>
      <c r="J816" s="20" t="s">
        <v>41</v>
      </c>
      <c r="K816" s="33" t="s">
        <v>25</v>
      </c>
      <c r="L816" s="20" t="s">
        <v>42</v>
      </c>
      <c r="M816" s="20" t="s">
        <v>27</v>
      </c>
      <c r="N816" s="22" t="s">
        <v>28</v>
      </c>
    </row>
    <row r="817" spans="1:14">
      <c r="A817" s="32">
        <v>43370</v>
      </c>
      <c r="B817" s="20" t="s">
        <v>739</v>
      </c>
      <c r="C817" s="33" t="s">
        <v>123</v>
      </c>
      <c r="D817" s="33" t="s">
        <v>261</v>
      </c>
      <c r="E817" s="20"/>
      <c r="F817" s="34">
        <v>3000</v>
      </c>
      <c r="G817" s="35">
        <f t="shared" si="24"/>
        <v>5.3447068695517395</v>
      </c>
      <c r="H817" s="36">
        <v>561.303</v>
      </c>
      <c r="I817" s="37">
        <f t="shared" si="25"/>
        <v>2172699</v>
      </c>
      <c r="J817" s="20" t="s">
        <v>258</v>
      </c>
      <c r="K817" s="20" t="s">
        <v>256</v>
      </c>
      <c r="L817" s="20" t="s">
        <v>26</v>
      </c>
      <c r="M817" s="20" t="s">
        <v>27</v>
      </c>
      <c r="N817" s="22" t="s">
        <v>28</v>
      </c>
    </row>
    <row r="818" spans="1:14">
      <c r="A818" s="32">
        <v>43370</v>
      </c>
      <c r="B818" s="20" t="s">
        <v>82</v>
      </c>
      <c r="C818" s="22" t="s">
        <v>22</v>
      </c>
      <c r="D818" s="20" t="s">
        <v>40</v>
      </c>
      <c r="E818" s="20"/>
      <c r="F818" s="34">
        <v>1000</v>
      </c>
      <c r="G818" s="35">
        <f t="shared" si="24"/>
        <v>1.7815689565172466</v>
      </c>
      <c r="H818" s="36">
        <v>561.303</v>
      </c>
      <c r="I818" s="37">
        <f t="shared" si="25"/>
        <v>2171699</v>
      </c>
      <c r="J818" s="20" t="s">
        <v>258</v>
      </c>
      <c r="K818" s="20" t="s">
        <v>256</v>
      </c>
      <c r="L818" s="20" t="s">
        <v>42</v>
      </c>
      <c r="M818" s="20" t="s">
        <v>27</v>
      </c>
      <c r="N818" s="22" t="s">
        <v>28</v>
      </c>
    </row>
    <row r="819" spans="1:14">
      <c r="A819" s="32">
        <v>43370</v>
      </c>
      <c r="B819" s="20" t="s">
        <v>257</v>
      </c>
      <c r="C819" s="33" t="s">
        <v>34</v>
      </c>
      <c r="D819" s="20" t="s">
        <v>40</v>
      </c>
      <c r="E819" s="20"/>
      <c r="F819" s="34">
        <v>1000</v>
      </c>
      <c r="G819" s="35">
        <f t="shared" si="24"/>
        <v>1.7815689565172466</v>
      </c>
      <c r="H819" s="36">
        <v>561.303</v>
      </c>
      <c r="I819" s="37">
        <f t="shared" si="25"/>
        <v>2170699</v>
      </c>
      <c r="J819" s="20" t="s">
        <v>258</v>
      </c>
      <c r="K819" s="20" t="s">
        <v>256</v>
      </c>
      <c r="L819" s="20" t="s">
        <v>42</v>
      </c>
      <c r="M819" s="20" t="s">
        <v>27</v>
      </c>
      <c r="N819" s="22" t="s">
        <v>28</v>
      </c>
    </row>
    <row r="820" spans="1:14">
      <c r="A820" s="32">
        <v>43370</v>
      </c>
      <c r="B820" s="20" t="s">
        <v>84</v>
      </c>
      <c r="C820" s="22" t="s">
        <v>22</v>
      </c>
      <c r="D820" s="20" t="s">
        <v>40</v>
      </c>
      <c r="E820" s="20"/>
      <c r="F820" s="34">
        <v>1000</v>
      </c>
      <c r="G820" s="35">
        <f t="shared" si="24"/>
        <v>1.7815689565172466</v>
      </c>
      <c r="H820" s="36">
        <v>561.303</v>
      </c>
      <c r="I820" s="37">
        <f t="shared" si="25"/>
        <v>2169699</v>
      </c>
      <c r="J820" s="20" t="s">
        <v>258</v>
      </c>
      <c r="K820" s="20" t="s">
        <v>256</v>
      </c>
      <c r="L820" s="20" t="s">
        <v>42</v>
      </c>
      <c r="M820" s="20" t="s">
        <v>27</v>
      </c>
      <c r="N820" s="22" t="s">
        <v>28</v>
      </c>
    </row>
    <row r="821" spans="1:14">
      <c r="A821" s="32">
        <v>43370</v>
      </c>
      <c r="B821" s="39" t="s">
        <v>740</v>
      </c>
      <c r="C821" s="22" t="s">
        <v>22</v>
      </c>
      <c r="D821" s="33" t="s">
        <v>23</v>
      </c>
      <c r="E821" s="20"/>
      <c r="F821" s="40">
        <v>500</v>
      </c>
      <c r="G821" s="35">
        <f t="shared" si="24"/>
        <v>0.89078447825862328</v>
      </c>
      <c r="H821" s="36">
        <v>561.303</v>
      </c>
      <c r="I821" s="37">
        <f t="shared" si="25"/>
        <v>2169199</v>
      </c>
      <c r="J821" s="22" t="s">
        <v>83</v>
      </c>
      <c r="K821" s="39" t="s">
        <v>25</v>
      </c>
      <c r="L821" s="20" t="s">
        <v>26</v>
      </c>
      <c r="M821" s="20" t="s">
        <v>27</v>
      </c>
      <c r="N821" s="22" t="s">
        <v>28</v>
      </c>
    </row>
    <row r="822" spans="1:14">
      <c r="A822" s="32">
        <v>43370</v>
      </c>
      <c r="B822" s="39" t="s">
        <v>741</v>
      </c>
      <c r="C822" s="22" t="s">
        <v>22</v>
      </c>
      <c r="D822" s="33" t="s">
        <v>23</v>
      </c>
      <c r="E822" s="20"/>
      <c r="F822" s="40">
        <v>500</v>
      </c>
      <c r="G822" s="35">
        <f t="shared" si="24"/>
        <v>0.89078447825862328</v>
      </c>
      <c r="H822" s="36">
        <v>561.303</v>
      </c>
      <c r="I822" s="37">
        <f t="shared" si="25"/>
        <v>2168699</v>
      </c>
      <c r="J822" s="22" t="s">
        <v>83</v>
      </c>
      <c r="K822" s="39" t="s">
        <v>25</v>
      </c>
      <c r="L822" s="20" t="s">
        <v>26</v>
      </c>
      <c r="M822" s="20" t="s">
        <v>27</v>
      </c>
      <c r="N822" s="22" t="s">
        <v>28</v>
      </c>
    </row>
    <row r="823" spans="1:14">
      <c r="A823" s="32">
        <v>43370</v>
      </c>
      <c r="B823" s="39" t="s">
        <v>742</v>
      </c>
      <c r="C823" s="22" t="s">
        <v>22</v>
      </c>
      <c r="D823" s="33" t="s">
        <v>23</v>
      </c>
      <c r="E823" s="20"/>
      <c r="F823" s="40">
        <v>500</v>
      </c>
      <c r="G823" s="35">
        <f t="shared" si="24"/>
        <v>0.89078447825862328</v>
      </c>
      <c r="H823" s="36">
        <v>561.303</v>
      </c>
      <c r="I823" s="37">
        <f t="shared" si="25"/>
        <v>2168199</v>
      </c>
      <c r="J823" s="22" t="s">
        <v>83</v>
      </c>
      <c r="K823" s="39" t="s">
        <v>25</v>
      </c>
      <c r="L823" s="20" t="s">
        <v>26</v>
      </c>
      <c r="M823" s="20" t="s">
        <v>27</v>
      </c>
      <c r="N823" s="22" t="s">
        <v>28</v>
      </c>
    </row>
    <row r="824" spans="1:14">
      <c r="A824" s="32">
        <v>43370</v>
      </c>
      <c r="B824" s="39" t="s">
        <v>635</v>
      </c>
      <c r="C824" s="22" t="s">
        <v>22</v>
      </c>
      <c r="D824" s="33" t="s">
        <v>23</v>
      </c>
      <c r="E824" s="20"/>
      <c r="F824" s="40">
        <v>500</v>
      </c>
      <c r="G824" s="35">
        <f t="shared" si="24"/>
        <v>0.89078447825862328</v>
      </c>
      <c r="H824" s="36">
        <v>561.303</v>
      </c>
      <c r="I824" s="37">
        <f t="shared" si="25"/>
        <v>2167699</v>
      </c>
      <c r="J824" s="22" t="s">
        <v>83</v>
      </c>
      <c r="K824" s="39" t="s">
        <v>25</v>
      </c>
      <c r="L824" s="20" t="s">
        <v>26</v>
      </c>
      <c r="M824" s="20" t="s">
        <v>27</v>
      </c>
      <c r="N824" s="22" t="s">
        <v>28</v>
      </c>
    </row>
    <row r="825" spans="1:14">
      <c r="A825" s="32">
        <v>43370</v>
      </c>
      <c r="B825" s="22" t="s">
        <v>82</v>
      </c>
      <c r="C825" s="22" t="s">
        <v>22</v>
      </c>
      <c r="D825" s="33" t="s">
        <v>23</v>
      </c>
      <c r="E825" s="34"/>
      <c r="F825" s="34">
        <v>1000</v>
      </c>
      <c r="G825" s="35">
        <f t="shared" si="24"/>
        <v>1.7815689565172466</v>
      </c>
      <c r="H825" s="36">
        <v>561.303</v>
      </c>
      <c r="I825" s="37">
        <f t="shared" si="25"/>
        <v>2166699</v>
      </c>
      <c r="J825" s="22" t="s">
        <v>86</v>
      </c>
      <c r="K825" s="22" t="s">
        <v>25</v>
      </c>
      <c r="L825" s="20" t="s">
        <v>26</v>
      </c>
      <c r="M825" s="20" t="s">
        <v>27</v>
      </c>
      <c r="N825" s="22" t="s">
        <v>28</v>
      </c>
    </row>
    <row r="826" spans="1:14">
      <c r="A826" s="32">
        <v>43370</v>
      </c>
      <c r="B826" s="22" t="s">
        <v>84</v>
      </c>
      <c r="C826" s="22" t="s">
        <v>22</v>
      </c>
      <c r="D826" s="33" t="s">
        <v>23</v>
      </c>
      <c r="E826" s="34"/>
      <c r="F826" s="34">
        <v>1000</v>
      </c>
      <c r="G826" s="35">
        <f t="shared" si="24"/>
        <v>1.7815689565172466</v>
      </c>
      <c r="H826" s="36">
        <v>561.303</v>
      </c>
      <c r="I826" s="37">
        <f t="shared" si="25"/>
        <v>2165699</v>
      </c>
      <c r="J826" s="22" t="s">
        <v>86</v>
      </c>
      <c r="K826" s="22" t="s">
        <v>25</v>
      </c>
      <c r="L826" s="20" t="s">
        <v>26</v>
      </c>
      <c r="M826" s="20" t="s">
        <v>27</v>
      </c>
      <c r="N826" s="22" t="s">
        <v>28</v>
      </c>
    </row>
    <row r="827" spans="1:14">
      <c r="A827" s="32">
        <v>43370</v>
      </c>
      <c r="B827" s="39" t="s">
        <v>82</v>
      </c>
      <c r="C827" s="22" t="s">
        <v>22</v>
      </c>
      <c r="D827" s="33" t="s">
        <v>23</v>
      </c>
      <c r="E827" s="20"/>
      <c r="F827" s="34">
        <v>1000</v>
      </c>
      <c r="G827" s="35">
        <f t="shared" si="24"/>
        <v>1.7815689565172466</v>
      </c>
      <c r="H827" s="36">
        <v>561.303</v>
      </c>
      <c r="I827" s="37">
        <f t="shared" si="25"/>
        <v>2164699</v>
      </c>
      <c r="J827" s="22" t="s">
        <v>88</v>
      </c>
      <c r="K827" s="39" t="s">
        <v>25</v>
      </c>
      <c r="L827" s="20" t="s">
        <v>26</v>
      </c>
      <c r="M827" s="20" t="s">
        <v>27</v>
      </c>
      <c r="N827" s="22" t="s">
        <v>28</v>
      </c>
    </row>
    <row r="828" spans="1:14">
      <c r="A828" s="32">
        <v>43370</v>
      </c>
      <c r="B828" s="39" t="s">
        <v>84</v>
      </c>
      <c r="C828" s="22" t="s">
        <v>22</v>
      </c>
      <c r="D828" s="33" t="s">
        <v>23</v>
      </c>
      <c r="E828" s="20"/>
      <c r="F828" s="34">
        <v>1000</v>
      </c>
      <c r="G828" s="35">
        <f t="shared" si="24"/>
        <v>1.7815689565172466</v>
      </c>
      <c r="H828" s="36">
        <v>561.303</v>
      </c>
      <c r="I828" s="37">
        <f t="shared" si="25"/>
        <v>2163699</v>
      </c>
      <c r="J828" s="22" t="s">
        <v>88</v>
      </c>
      <c r="K828" s="39" t="s">
        <v>25</v>
      </c>
      <c r="L828" s="20" t="s">
        <v>26</v>
      </c>
      <c r="M828" s="20" t="s">
        <v>27</v>
      </c>
      <c r="N828" s="22" t="s">
        <v>28</v>
      </c>
    </row>
    <row r="829" spans="1:14">
      <c r="A829" s="32">
        <v>43370</v>
      </c>
      <c r="B829" s="39" t="s">
        <v>743</v>
      </c>
      <c r="C829" s="33" t="s">
        <v>123</v>
      </c>
      <c r="D829" s="33" t="s">
        <v>72</v>
      </c>
      <c r="E829" s="39"/>
      <c r="F829" s="40">
        <v>5000</v>
      </c>
      <c r="G829" s="35">
        <f t="shared" si="24"/>
        <v>8.907844782586233</v>
      </c>
      <c r="H829" s="36">
        <v>561.303</v>
      </c>
      <c r="I829" s="37">
        <f t="shared" si="25"/>
        <v>2158699</v>
      </c>
      <c r="J829" s="39" t="s">
        <v>45</v>
      </c>
      <c r="K829" s="39" t="s">
        <v>69</v>
      </c>
      <c r="L829" s="20" t="s">
        <v>26</v>
      </c>
      <c r="M829" s="20" t="s">
        <v>27</v>
      </c>
      <c r="N829" s="22" t="s">
        <v>28</v>
      </c>
    </row>
    <row r="830" spans="1:14">
      <c r="A830" s="32">
        <v>43370</v>
      </c>
      <c r="B830" s="39" t="s">
        <v>744</v>
      </c>
      <c r="C830" s="22" t="s">
        <v>22</v>
      </c>
      <c r="D830" s="20" t="s">
        <v>40</v>
      </c>
      <c r="E830" s="39"/>
      <c r="F830" s="40">
        <v>2500</v>
      </c>
      <c r="G830" s="35">
        <f t="shared" si="24"/>
        <v>4.4539223912931165</v>
      </c>
      <c r="H830" s="36">
        <v>561.303</v>
      </c>
      <c r="I830" s="37">
        <f t="shared" si="25"/>
        <v>2156199</v>
      </c>
      <c r="J830" s="39" t="s">
        <v>45</v>
      </c>
      <c r="K830" s="39" t="s">
        <v>69</v>
      </c>
      <c r="L830" s="20" t="s">
        <v>42</v>
      </c>
      <c r="M830" s="20" t="s">
        <v>27</v>
      </c>
      <c r="N830" s="22" t="s">
        <v>28</v>
      </c>
    </row>
    <row r="831" spans="1:14">
      <c r="A831" s="32">
        <v>43370</v>
      </c>
      <c r="B831" s="39" t="s">
        <v>745</v>
      </c>
      <c r="C831" s="43" t="s">
        <v>154</v>
      </c>
      <c r="D831" s="20" t="s">
        <v>40</v>
      </c>
      <c r="E831" s="39"/>
      <c r="F831" s="40">
        <v>8500</v>
      </c>
      <c r="G831" s="35">
        <f t="shared" si="24"/>
        <v>15.143336130396595</v>
      </c>
      <c r="H831" s="36">
        <v>561.303</v>
      </c>
      <c r="I831" s="37">
        <f t="shared" si="25"/>
        <v>2147699</v>
      </c>
      <c r="J831" s="39" t="s">
        <v>45</v>
      </c>
      <c r="K831" s="39" t="s">
        <v>69</v>
      </c>
      <c r="L831" s="20" t="s">
        <v>42</v>
      </c>
      <c r="M831" s="20" t="s">
        <v>27</v>
      </c>
      <c r="N831" s="22" t="s">
        <v>28</v>
      </c>
    </row>
    <row r="832" spans="1:14">
      <c r="A832" s="32">
        <v>43370</v>
      </c>
      <c r="B832" s="39" t="s">
        <v>746</v>
      </c>
      <c r="C832" s="22" t="s">
        <v>22</v>
      </c>
      <c r="D832" s="20" t="s">
        <v>40</v>
      </c>
      <c r="E832" s="39"/>
      <c r="F832" s="40">
        <v>2500</v>
      </c>
      <c r="G832" s="35">
        <f t="shared" si="24"/>
        <v>4.4539223912931165</v>
      </c>
      <c r="H832" s="36">
        <v>561.303</v>
      </c>
      <c r="I832" s="37">
        <f t="shared" si="25"/>
        <v>2145199</v>
      </c>
      <c r="J832" s="39" t="s">
        <v>45</v>
      </c>
      <c r="K832" s="39" t="s">
        <v>69</v>
      </c>
      <c r="L832" s="20" t="s">
        <v>42</v>
      </c>
      <c r="M832" s="20" t="s">
        <v>27</v>
      </c>
      <c r="N832" s="22" t="s">
        <v>28</v>
      </c>
    </row>
    <row r="833" spans="1:14">
      <c r="A833" s="32">
        <v>43370</v>
      </c>
      <c r="B833" s="20" t="s">
        <v>747</v>
      </c>
      <c r="C833" s="33" t="s">
        <v>107</v>
      </c>
      <c r="D833" s="33" t="s">
        <v>72</v>
      </c>
      <c r="E833" s="20"/>
      <c r="F833" s="34">
        <v>6504</v>
      </c>
      <c r="G833" s="35">
        <f t="shared" si="24"/>
        <v>11.587324493188172</v>
      </c>
      <c r="H833" s="36">
        <v>561.303</v>
      </c>
      <c r="I833" s="37">
        <f t="shared" si="25"/>
        <v>2138695</v>
      </c>
      <c r="J833" s="47" t="s">
        <v>108</v>
      </c>
      <c r="K833" s="20" t="s">
        <v>109</v>
      </c>
      <c r="L833" s="20" t="s">
        <v>26</v>
      </c>
      <c r="M833" s="20" t="s">
        <v>27</v>
      </c>
      <c r="N833" s="22" t="s">
        <v>37</v>
      </c>
    </row>
    <row r="834" spans="1:14">
      <c r="A834" s="32">
        <v>43370</v>
      </c>
      <c r="B834" s="20" t="s">
        <v>748</v>
      </c>
      <c r="C834" s="33" t="s">
        <v>123</v>
      </c>
      <c r="D834" s="33" t="s">
        <v>72</v>
      </c>
      <c r="E834" s="20"/>
      <c r="F834" s="34">
        <v>50000</v>
      </c>
      <c r="G834" s="35">
        <f t="shared" si="24"/>
        <v>89.078447825862327</v>
      </c>
      <c r="H834" s="36">
        <v>561.303</v>
      </c>
      <c r="I834" s="37">
        <f t="shared" si="25"/>
        <v>2088695</v>
      </c>
      <c r="J834" s="47" t="s">
        <v>108</v>
      </c>
      <c r="K834" s="20">
        <v>3593849</v>
      </c>
      <c r="L834" s="20" t="s">
        <v>26</v>
      </c>
      <c r="M834" s="20" t="s">
        <v>27</v>
      </c>
      <c r="N834" s="22" t="s">
        <v>37</v>
      </c>
    </row>
    <row r="835" spans="1:14">
      <c r="A835" s="32">
        <v>43371</v>
      </c>
      <c r="B835" s="44" t="s">
        <v>749</v>
      </c>
      <c r="C835" s="22" t="s">
        <v>22</v>
      </c>
      <c r="D835" s="33" t="s">
        <v>23</v>
      </c>
      <c r="E835" s="39"/>
      <c r="F835" s="42">
        <v>2000</v>
      </c>
      <c r="G835" s="35">
        <f t="shared" si="24"/>
        <v>3.5631379130344931</v>
      </c>
      <c r="H835" s="36">
        <v>561.303</v>
      </c>
      <c r="I835" s="37">
        <f t="shared" si="25"/>
        <v>2086695</v>
      </c>
      <c r="J835" s="22" t="s">
        <v>220</v>
      </c>
      <c r="K835" s="39" t="s">
        <v>25</v>
      </c>
      <c r="L835" s="20" t="s">
        <v>26</v>
      </c>
      <c r="M835" s="20" t="s">
        <v>27</v>
      </c>
      <c r="N835" s="22" t="s">
        <v>28</v>
      </c>
    </row>
    <row r="836" spans="1:14">
      <c r="A836" s="32">
        <v>43371</v>
      </c>
      <c r="B836" s="44" t="s">
        <v>750</v>
      </c>
      <c r="C836" s="22" t="s">
        <v>22</v>
      </c>
      <c r="D836" s="33" t="s">
        <v>23</v>
      </c>
      <c r="E836" s="39"/>
      <c r="F836" s="42">
        <v>1000</v>
      </c>
      <c r="G836" s="35">
        <f t="shared" si="24"/>
        <v>1.7815689565172466</v>
      </c>
      <c r="H836" s="36">
        <v>561.303</v>
      </c>
      <c r="I836" s="37">
        <f t="shared" si="25"/>
        <v>2085695</v>
      </c>
      <c r="J836" s="22" t="s">
        <v>220</v>
      </c>
      <c r="K836" s="39" t="s">
        <v>25</v>
      </c>
      <c r="L836" s="20" t="s">
        <v>26</v>
      </c>
      <c r="M836" s="20" t="s">
        <v>27</v>
      </c>
      <c r="N836" s="22" t="s">
        <v>28</v>
      </c>
    </row>
    <row r="837" spans="1:14">
      <c r="A837" s="32">
        <v>43371</v>
      </c>
      <c r="B837" s="44" t="s">
        <v>751</v>
      </c>
      <c r="C837" s="22" t="s">
        <v>22</v>
      </c>
      <c r="D837" s="33" t="s">
        <v>23</v>
      </c>
      <c r="E837" s="39"/>
      <c r="F837" s="42">
        <v>2000</v>
      </c>
      <c r="G837" s="35">
        <f t="shared" si="24"/>
        <v>3.5631379130344931</v>
      </c>
      <c r="H837" s="36">
        <v>561.303</v>
      </c>
      <c r="I837" s="37">
        <f t="shared" si="25"/>
        <v>2083695</v>
      </c>
      <c r="J837" s="22" t="s">
        <v>220</v>
      </c>
      <c r="K837" s="39" t="s">
        <v>25</v>
      </c>
      <c r="L837" s="20" t="s">
        <v>26</v>
      </c>
      <c r="M837" s="20" t="s">
        <v>27</v>
      </c>
      <c r="N837" s="22" t="s">
        <v>28</v>
      </c>
    </row>
    <row r="838" spans="1:14">
      <c r="A838" s="32">
        <v>43371</v>
      </c>
      <c r="B838" s="20" t="s">
        <v>752</v>
      </c>
      <c r="C838" s="33" t="s">
        <v>34</v>
      </c>
      <c r="D838" s="33" t="s">
        <v>67</v>
      </c>
      <c r="E838" s="34"/>
      <c r="F838" s="34">
        <v>300000</v>
      </c>
      <c r="G838" s="35">
        <f t="shared" si="24"/>
        <v>534.47068695517396</v>
      </c>
      <c r="H838" s="36">
        <v>561.303</v>
      </c>
      <c r="I838" s="37">
        <f t="shared" si="25"/>
        <v>1783695</v>
      </c>
      <c r="J838" s="20" t="s">
        <v>68</v>
      </c>
      <c r="K838" s="20">
        <v>21</v>
      </c>
      <c r="L838" s="20" t="s">
        <v>26</v>
      </c>
      <c r="M838" s="20" t="s">
        <v>27</v>
      </c>
      <c r="N838" s="22" t="s">
        <v>37</v>
      </c>
    </row>
    <row r="839" spans="1:14">
      <c r="A839" s="32">
        <v>43371</v>
      </c>
      <c r="B839" s="20" t="s">
        <v>753</v>
      </c>
      <c r="C839" s="33" t="s">
        <v>99</v>
      </c>
      <c r="D839" s="33" t="s">
        <v>72</v>
      </c>
      <c r="E839" s="34"/>
      <c r="F839" s="34">
        <v>72000</v>
      </c>
      <c r="G839" s="35">
        <f t="shared" si="24"/>
        <v>128.27296486924175</v>
      </c>
      <c r="H839" s="36">
        <v>561.303</v>
      </c>
      <c r="I839" s="37">
        <f t="shared" si="25"/>
        <v>1711695</v>
      </c>
      <c r="J839" s="20" t="s">
        <v>68</v>
      </c>
      <c r="K839" s="20" t="s">
        <v>36</v>
      </c>
      <c r="L839" s="20" t="s">
        <v>26</v>
      </c>
      <c r="M839" s="20" t="s">
        <v>27</v>
      </c>
      <c r="N839" s="22" t="s">
        <v>37</v>
      </c>
    </row>
    <row r="840" spans="1:14">
      <c r="A840" s="32">
        <v>43371</v>
      </c>
      <c r="B840" s="20" t="s">
        <v>525</v>
      </c>
      <c r="C840" s="33" t="s">
        <v>71</v>
      </c>
      <c r="D840" s="33" t="s">
        <v>72</v>
      </c>
      <c r="E840" s="34"/>
      <c r="F840" s="34">
        <v>7200</v>
      </c>
      <c r="G840" s="35">
        <f t="shared" si="24"/>
        <v>12.827296486924174</v>
      </c>
      <c r="H840" s="36">
        <v>561.303</v>
      </c>
      <c r="I840" s="37">
        <f t="shared" si="25"/>
        <v>1704495</v>
      </c>
      <c r="J840" s="20" t="s">
        <v>68</v>
      </c>
      <c r="K840" s="20" t="s">
        <v>754</v>
      </c>
      <c r="L840" s="20" t="s">
        <v>26</v>
      </c>
      <c r="M840" s="20" t="s">
        <v>27</v>
      </c>
      <c r="N840" s="22" t="s">
        <v>37</v>
      </c>
    </row>
    <row r="841" spans="1:14">
      <c r="A841" s="32">
        <v>43371</v>
      </c>
      <c r="B841" s="20" t="s">
        <v>866</v>
      </c>
      <c r="C841" s="33" t="s">
        <v>99</v>
      </c>
      <c r="D841" s="33" t="s">
        <v>72</v>
      </c>
      <c r="E841" s="34"/>
      <c r="F841" s="34">
        <v>5000</v>
      </c>
      <c r="G841" s="35">
        <f t="shared" si="24"/>
        <v>8.907844782586233</v>
      </c>
      <c r="H841" s="36">
        <v>561.303</v>
      </c>
      <c r="I841" s="37">
        <f t="shared" si="25"/>
        <v>1699495</v>
      </c>
      <c r="J841" s="20" t="s">
        <v>68</v>
      </c>
      <c r="K841" s="20" t="s">
        <v>36</v>
      </c>
      <c r="L841" s="20" t="s">
        <v>26</v>
      </c>
      <c r="M841" s="20" t="s">
        <v>27</v>
      </c>
      <c r="N841" s="22" t="s">
        <v>37</v>
      </c>
    </row>
    <row r="842" spans="1:14">
      <c r="A842" s="32">
        <v>43371</v>
      </c>
      <c r="B842" s="20" t="s">
        <v>697</v>
      </c>
      <c r="C842" s="22" t="s">
        <v>22</v>
      </c>
      <c r="D842" s="33" t="s">
        <v>67</v>
      </c>
      <c r="E842" s="34"/>
      <c r="F842" s="34">
        <v>4000</v>
      </c>
      <c r="G842" s="35">
        <f t="shared" si="24"/>
        <v>7.1262758260689862</v>
      </c>
      <c r="H842" s="36">
        <v>561.303</v>
      </c>
      <c r="I842" s="37">
        <f t="shared" si="25"/>
        <v>1695495</v>
      </c>
      <c r="J842" s="20" t="s">
        <v>68</v>
      </c>
      <c r="K842" s="20" t="s">
        <v>25</v>
      </c>
      <c r="L842" s="20" t="s">
        <v>26</v>
      </c>
      <c r="M842" s="20" t="s">
        <v>27</v>
      </c>
      <c r="N842" s="20" t="s">
        <v>28</v>
      </c>
    </row>
    <row r="843" spans="1:14">
      <c r="A843" s="32">
        <v>43371</v>
      </c>
      <c r="B843" s="20" t="s">
        <v>369</v>
      </c>
      <c r="C843" s="22" t="s">
        <v>22</v>
      </c>
      <c r="D843" s="33" t="s">
        <v>67</v>
      </c>
      <c r="E843" s="34"/>
      <c r="F843" s="34">
        <v>2000</v>
      </c>
      <c r="G843" s="35">
        <f t="shared" si="24"/>
        <v>3.5631379130344931</v>
      </c>
      <c r="H843" s="36">
        <v>561.303</v>
      </c>
      <c r="I843" s="37">
        <f t="shared" si="25"/>
        <v>1693495</v>
      </c>
      <c r="J843" s="20" t="s">
        <v>68</v>
      </c>
      <c r="K843" s="20" t="s">
        <v>25</v>
      </c>
      <c r="L843" s="20" t="s">
        <v>26</v>
      </c>
      <c r="M843" s="20" t="s">
        <v>27</v>
      </c>
      <c r="N843" s="20" t="s">
        <v>28</v>
      </c>
    </row>
    <row r="844" spans="1:14">
      <c r="A844" s="32">
        <v>43371</v>
      </c>
      <c r="B844" s="20" t="s">
        <v>755</v>
      </c>
      <c r="C844" s="22" t="s">
        <v>22</v>
      </c>
      <c r="D844" s="33" t="s">
        <v>23</v>
      </c>
      <c r="E844" s="34"/>
      <c r="F844" s="34">
        <v>1000</v>
      </c>
      <c r="G844" s="35">
        <f t="shared" si="24"/>
        <v>1.7815689565172466</v>
      </c>
      <c r="H844" s="36">
        <v>561.303</v>
      </c>
      <c r="I844" s="37">
        <f t="shared" si="25"/>
        <v>1692495</v>
      </c>
      <c r="J844" s="20" t="s">
        <v>200</v>
      </c>
      <c r="K844" s="20" t="s">
        <v>25</v>
      </c>
      <c r="L844" s="20" t="s">
        <v>26</v>
      </c>
      <c r="M844" s="20" t="s">
        <v>27</v>
      </c>
      <c r="N844" s="20" t="s">
        <v>28</v>
      </c>
    </row>
    <row r="845" spans="1:14">
      <c r="A845" s="32">
        <v>43371</v>
      </c>
      <c r="B845" s="20" t="s">
        <v>756</v>
      </c>
      <c r="C845" s="33" t="s">
        <v>146</v>
      </c>
      <c r="D845" s="33" t="s">
        <v>72</v>
      </c>
      <c r="E845" s="34"/>
      <c r="F845" s="34">
        <v>600</v>
      </c>
      <c r="G845" s="35">
        <f t="shared" si="24"/>
        <v>1.0689413739103479</v>
      </c>
      <c r="H845" s="36">
        <v>561.303</v>
      </c>
      <c r="I845" s="37">
        <f t="shared" si="25"/>
        <v>1691895</v>
      </c>
      <c r="J845" s="20" t="s">
        <v>200</v>
      </c>
      <c r="K845" s="20">
        <v>31</v>
      </c>
      <c r="L845" s="20" t="s">
        <v>26</v>
      </c>
      <c r="M845" s="20" t="s">
        <v>27</v>
      </c>
      <c r="N845" s="20" t="s">
        <v>37</v>
      </c>
    </row>
    <row r="846" spans="1:14">
      <c r="A846" s="32">
        <v>43371</v>
      </c>
      <c r="B846" s="20" t="s">
        <v>757</v>
      </c>
      <c r="C846" s="22" t="s">
        <v>22</v>
      </c>
      <c r="D846" s="33" t="s">
        <v>23</v>
      </c>
      <c r="E846" s="34"/>
      <c r="F846" s="34">
        <v>2000</v>
      </c>
      <c r="G846" s="35">
        <f t="shared" ref="G846:G909" si="26">+F846/H846</f>
        <v>3.5631379130344931</v>
      </c>
      <c r="H846" s="36">
        <v>561.303</v>
      </c>
      <c r="I846" s="37">
        <f t="shared" ref="I846:I909" si="27">I845+E846-F846</f>
        <v>1689895</v>
      </c>
      <c r="J846" s="20" t="s">
        <v>200</v>
      </c>
      <c r="K846" s="20" t="s">
        <v>25</v>
      </c>
      <c r="L846" s="20" t="s">
        <v>26</v>
      </c>
      <c r="M846" s="20" t="s">
        <v>27</v>
      </c>
      <c r="N846" s="20" t="s">
        <v>28</v>
      </c>
    </row>
    <row r="847" spans="1:14">
      <c r="A847" s="32">
        <v>43371</v>
      </c>
      <c r="B847" s="20" t="s">
        <v>758</v>
      </c>
      <c r="C847" s="22" t="s">
        <v>22</v>
      </c>
      <c r="D847" s="33" t="s">
        <v>23</v>
      </c>
      <c r="E847" s="34"/>
      <c r="F847" s="34">
        <v>500</v>
      </c>
      <c r="G847" s="35">
        <f t="shared" si="26"/>
        <v>0.89078447825862328</v>
      </c>
      <c r="H847" s="36">
        <v>561.303</v>
      </c>
      <c r="I847" s="37">
        <f t="shared" si="27"/>
        <v>1689395</v>
      </c>
      <c r="J847" s="20" t="s">
        <v>200</v>
      </c>
      <c r="K847" s="20" t="s">
        <v>25</v>
      </c>
      <c r="L847" s="20" t="s">
        <v>26</v>
      </c>
      <c r="M847" s="20" t="s">
        <v>27</v>
      </c>
      <c r="N847" s="20" t="s">
        <v>28</v>
      </c>
    </row>
    <row r="848" spans="1:14">
      <c r="A848" s="32">
        <v>43371</v>
      </c>
      <c r="B848" s="20" t="s">
        <v>759</v>
      </c>
      <c r="C848" s="22" t="s">
        <v>22</v>
      </c>
      <c r="D848" s="33" t="s">
        <v>23</v>
      </c>
      <c r="E848" s="34"/>
      <c r="F848" s="34">
        <v>2000</v>
      </c>
      <c r="G848" s="35">
        <f t="shared" si="26"/>
        <v>3.5631379130344931</v>
      </c>
      <c r="H848" s="36">
        <v>561.303</v>
      </c>
      <c r="I848" s="37">
        <f t="shared" si="27"/>
        <v>1687395</v>
      </c>
      <c r="J848" s="20" t="s">
        <v>200</v>
      </c>
      <c r="K848" s="20" t="s">
        <v>25</v>
      </c>
      <c r="L848" s="20" t="s">
        <v>26</v>
      </c>
      <c r="M848" s="20" t="s">
        <v>27</v>
      </c>
      <c r="N848" s="20" t="s">
        <v>28</v>
      </c>
    </row>
    <row r="849" spans="1:14">
      <c r="A849" s="32">
        <v>43371</v>
      </c>
      <c r="B849" s="20" t="s">
        <v>855</v>
      </c>
      <c r="C849" s="33" t="s">
        <v>603</v>
      </c>
      <c r="D849" s="33" t="s">
        <v>23</v>
      </c>
      <c r="E849" s="34"/>
      <c r="F849" s="34">
        <v>35000</v>
      </c>
      <c r="G849" s="35">
        <f t="shared" si="26"/>
        <v>62.354913478103626</v>
      </c>
      <c r="H849" s="36">
        <v>561.303</v>
      </c>
      <c r="I849" s="37">
        <f t="shared" si="27"/>
        <v>1652395</v>
      </c>
      <c r="J849" s="20" t="s">
        <v>200</v>
      </c>
      <c r="K849" s="20" t="s">
        <v>36</v>
      </c>
      <c r="L849" s="20" t="s">
        <v>26</v>
      </c>
      <c r="M849" s="20" t="s">
        <v>27</v>
      </c>
      <c r="N849" s="20" t="s">
        <v>37</v>
      </c>
    </row>
    <row r="850" spans="1:14">
      <c r="A850" s="32">
        <v>43371</v>
      </c>
      <c r="B850" s="20" t="s">
        <v>856</v>
      </c>
      <c r="C850" s="33" t="s">
        <v>603</v>
      </c>
      <c r="D850" s="33" t="s">
        <v>23</v>
      </c>
      <c r="E850" s="34"/>
      <c r="F850" s="34">
        <v>26300</v>
      </c>
      <c r="G850" s="35">
        <f t="shared" si="26"/>
        <v>46.855263556403585</v>
      </c>
      <c r="H850" s="36">
        <v>561.303</v>
      </c>
      <c r="I850" s="37">
        <f t="shared" si="27"/>
        <v>1626095</v>
      </c>
      <c r="J850" s="20" t="s">
        <v>200</v>
      </c>
      <c r="K850" s="20" t="s">
        <v>36</v>
      </c>
      <c r="L850" s="20" t="s">
        <v>26</v>
      </c>
      <c r="M850" s="20" t="s">
        <v>27</v>
      </c>
      <c r="N850" s="20" t="s">
        <v>37</v>
      </c>
    </row>
    <row r="851" spans="1:14">
      <c r="A851" s="32">
        <v>43371</v>
      </c>
      <c r="B851" s="20" t="s">
        <v>760</v>
      </c>
      <c r="C851" s="22" t="s">
        <v>22</v>
      </c>
      <c r="D851" s="33" t="s">
        <v>116</v>
      </c>
      <c r="E851" s="34"/>
      <c r="F851" s="34">
        <v>1000</v>
      </c>
      <c r="G851" s="35">
        <f t="shared" si="26"/>
        <v>1.7815689565172466</v>
      </c>
      <c r="H851" s="36">
        <v>561.303</v>
      </c>
      <c r="I851" s="37">
        <f t="shared" si="27"/>
        <v>1625095</v>
      </c>
      <c r="J851" s="20" t="s">
        <v>126</v>
      </c>
      <c r="K851" s="20" t="s">
        <v>25</v>
      </c>
      <c r="L851" s="20" t="s">
        <v>26</v>
      </c>
      <c r="M851" s="20" t="s">
        <v>27</v>
      </c>
      <c r="N851" s="22" t="s">
        <v>28</v>
      </c>
    </row>
    <row r="852" spans="1:14">
      <c r="A852" s="32">
        <v>43371</v>
      </c>
      <c r="B852" s="20" t="s">
        <v>761</v>
      </c>
      <c r="C852" s="22" t="s">
        <v>22</v>
      </c>
      <c r="D852" s="33" t="s">
        <v>116</v>
      </c>
      <c r="E852" s="34"/>
      <c r="F852" s="34">
        <v>10000</v>
      </c>
      <c r="G852" s="35">
        <f t="shared" si="26"/>
        <v>17.815689565172466</v>
      </c>
      <c r="H852" s="36">
        <v>561.303</v>
      </c>
      <c r="I852" s="37">
        <f t="shared" si="27"/>
        <v>1615095</v>
      </c>
      <c r="J852" s="20" t="s">
        <v>126</v>
      </c>
      <c r="K852" s="20">
        <v>5955</v>
      </c>
      <c r="L852" s="20" t="s">
        <v>26</v>
      </c>
      <c r="M852" s="20" t="s">
        <v>27</v>
      </c>
      <c r="N852" s="22" t="s">
        <v>37</v>
      </c>
    </row>
    <row r="853" spans="1:14">
      <c r="A853" s="32">
        <v>43371</v>
      </c>
      <c r="B853" s="20" t="s">
        <v>762</v>
      </c>
      <c r="C853" s="22" t="s">
        <v>22</v>
      </c>
      <c r="D853" s="33" t="s">
        <v>116</v>
      </c>
      <c r="E853" s="34"/>
      <c r="F853" s="34">
        <v>1000</v>
      </c>
      <c r="G853" s="35">
        <f t="shared" si="26"/>
        <v>1.7815689565172466</v>
      </c>
      <c r="H853" s="36">
        <v>561.303</v>
      </c>
      <c r="I853" s="37">
        <f t="shared" si="27"/>
        <v>1614095</v>
      </c>
      <c r="J853" s="20" t="s">
        <v>126</v>
      </c>
      <c r="K853" s="20" t="s">
        <v>25</v>
      </c>
      <c r="L853" s="20" t="s">
        <v>26</v>
      </c>
      <c r="M853" s="20" t="s">
        <v>27</v>
      </c>
      <c r="N853" s="22" t="s">
        <v>28</v>
      </c>
    </row>
    <row r="854" spans="1:14">
      <c r="A854" s="32">
        <v>43371</v>
      </c>
      <c r="B854" s="20" t="s">
        <v>763</v>
      </c>
      <c r="C854" s="22" t="s">
        <v>22</v>
      </c>
      <c r="D854" s="33" t="s">
        <v>116</v>
      </c>
      <c r="E854" s="34"/>
      <c r="F854" s="34">
        <v>1000</v>
      </c>
      <c r="G854" s="35">
        <f t="shared" si="26"/>
        <v>1.7815689565172466</v>
      </c>
      <c r="H854" s="36">
        <v>561.303</v>
      </c>
      <c r="I854" s="37">
        <f t="shared" si="27"/>
        <v>1613095</v>
      </c>
      <c r="J854" s="20" t="s">
        <v>126</v>
      </c>
      <c r="K854" s="20" t="s">
        <v>25</v>
      </c>
      <c r="L854" s="20" t="s">
        <v>26</v>
      </c>
      <c r="M854" s="20" t="s">
        <v>27</v>
      </c>
      <c r="N854" s="22" t="s">
        <v>28</v>
      </c>
    </row>
    <row r="855" spans="1:14">
      <c r="A855" s="32">
        <v>43371</v>
      </c>
      <c r="B855" s="20" t="s">
        <v>764</v>
      </c>
      <c r="C855" s="22" t="s">
        <v>22</v>
      </c>
      <c r="D855" s="33" t="s">
        <v>116</v>
      </c>
      <c r="E855" s="34"/>
      <c r="F855" s="34">
        <v>1000</v>
      </c>
      <c r="G855" s="35">
        <f t="shared" si="26"/>
        <v>1.7815689565172466</v>
      </c>
      <c r="H855" s="36">
        <v>561.303</v>
      </c>
      <c r="I855" s="37">
        <f t="shared" si="27"/>
        <v>1612095</v>
      </c>
      <c r="J855" s="20" t="s">
        <v>126</v>
      </c>
      <c r="K855" s="20" t="s">
        <v>25</v>
      </c>
      <c r="L855" s="20" t="s">
        <v>26</v>
      </c>
      <c r="M855" s="20" t="s">
        <v>27</v>
      </c>
      <c r="N855" s="22" t="s">
        <v>28</v>
      </c>
    </row>
    <row r="856" spans="1:14">
      <c r="A856" s="32">
        <v>43371</v>
      </c>
      <c r="B856" s="20" t="s">
        <v>765</v>
      </c>
      <c r="C856" s="22" t="s">
        <v>22</v>
      </c>
      <c r="D856" s="33" t="s">
        <v>116</v>
      </c>
      <c r="E856" s="34"/>
      <c r="F856" s="34">
        <v>1000</v>
      </c>
      <c r="G856" s="35">
        <f t="shared" si="26"/>
        <v>1.7815689565172466</v>
      </c>
      <c r="H856" s="36">
        <v>561.303</v>
      </c>
      <c r="I856" s="37">
        <f t="shared" si="27"/>
        <v>1611095</v>
      </c>
      <c r="J856" s="20" t="s">
        <v>126</v>
      </c>
      <c r="K856" s="20" t="s">
        <v>25</v>
      </c>
      <c r="L856" s="20" t="s">
        <v>26</v>
      </c>
      <c r="M856" s="20" t="s">
        <v>27</v>
      </c>
      <c r="N856" s="22" t="s">
        <v>28</v>
      </c>
    </row>
    <row r="857" spans="1:14">
      <c r="A857" s="32">
        <v>43371</v>
      </c>
      <c r="B857" s="20" t="s">
        <v>766</v>
      </c>
      <c r="C857" s="22" t="s">
        <v>22</v>
      </c>
      <c r="D857" s="33" t="s">
        <v>116</v>
      </c>
      <c r="E857" s="34"/>
      <c r="F857" s="34">
        <v>1000</v>
      </c>
      <c r="G857" s="35">
        <f t="shared" si="26"/>
        <v>1.7815689565172466</v>
      </c>
      <c r="H857" s="36">
        <v>561.303</v>
      </c>
      <c r="I857" s="37">
        <f t="shared" si="27"/>
        <v>1610095</v>
      </c>
      <c r="J857" s="20" t="s">
        <v>126</v>
      </c>
      <c r="K857" s="20" t="s">
        <v>25</v>
      </c>
      <c r="L857" s="20" t="s">
        <v>26</v>
      </c>
      <c r="M857" s="20" t="s">
        <v>27</v>
      </c>
      <c r="N857" s="22" t="s">
        <v>28</v>
      </c>
    </row>
    <row r="858" spans="1:14">
      <c r="A858" s="32">
        <v>43371</v>
      </c>
      <c r="B858" s="20" t="s">
        <v>767</v>
      </c>
      <c r="C858" s="22" t="s">
        <v>22</v>
      </c>
      <c r="D858" s="33" t="s">
        <v>116</v>
      </c>
      <c r="E858" s="34"/>
      <c r="F858" s="34">
        <v>1000</v>
      </c>
      <c r="G858" s="35">
        <f t="shared" si="26"/>
        <v>1.7815689565172466</v>
      </c>
      <c r="H858" s="36">
        <v>561.303</v>
      </c>
      <c r="I858" s="37">
        <f t="shared" si="27"/>
        <v>1609095</v>
      </c>
      <c r="J858" s="20" t="s">
        <v>126</v>
      </c>
      <c r="K858" s="20" t="s">
        <v>25</v>
      </c>
      <c r="L858" s="20" t="s">
        <v>26</v>
      </c>
      <c r="M858" s="20" t="s">
        <v>27</v>
      </c>
      <c r="N858" s="22" t="s">
        <v>28</v>
      </c>
    </row>
    <row r="859" spans="1:14">
      <c r="A859" s="32">
        <v>43371</v>
      </c>
      <c r="B859" s="20" t="s">
        <v>768</v>
      </c>
      <c r="C859" s="22" t="s">
        <v>22</v>
      </c>
      <c r="D859" s="20" t="s">
        <v>40</v>
      </c>
      <c r="E859" s="38"/>
      <c r="F859" s="34">
        <v>2000</v>
      </c>
      <c r="G859" s="35">
        <f t="shared" si="26"/>
        <v>3.5631379130344931</v>
      </c>
      <c r="H859" s="36">
        <v>561.303</v>
      </c>
      <c r="I859" s="37">
        <f t="shared" si="27"/>
        <v>1607095</v>
      </c>
      <c r="J859" s="20" t="s">
        <v>41</v>
      </c>
      <c r="K859" s="33" t="s">
        <v>25</v>
      </c>
      <c r="L859" s="20" t="s">
        <v>42</v>
      </c>
      <c r="M859" s="20" t="s">
        <v>27</v>
      </c>
      <c r="N859" s="22" t="s">
        <v>28</v>
      </c>
    </row>
    <row r="860" spans="1:14">
      <c r="A860" s="32">
        <v>43371</v>
      </c>
      <c r="B860" s="20" t="s">
        <v>769</v>
      </c>
      <c r="C860" s="33" t="s">
        <v>50</v>
      </c>
      <c r="D860" s="20" t="s">
        <v>40</v>
      </c>
      <c r="E860" s="38"/>
      <c r="F860" s="34">
        <v>2500</v>
      </c>
      <c r="G860" s="35">
        <f t="shared" si="26"/>
        <v>4.4539223912931165</v>
      </c>
      <c r="H860" s="36">
        <v>561.303</v>
      </c>
      <c r="I860" s="37">
        <f t="shared" si="27"/>
        <v>1604595</v>
      </c>
      <c r="J860" s="20" t="s">
        <v>41</v>
      </c>
      <c r="K860" s="33" t="s">
        <v>25</v>
      </c>
      <c r="L860" s="20" t="s">
        <v>42</v>
      </c>
      <c r="M860" s="20" t="s">
        <v>27</v>
      </c>
      <c r="N860" s="22" t="s">
        <v>28</v>
      </c>
    </row>
    <row r="861" spans="1:14">
      <c r="A861" s="32">
        <v>43371</v>
      </c>
      <c r="B861" s="20" t="s">
        <v>770</v>
      </c>
      <c r="C861" s="33" t="s">
        <v>123</v>
      </c>
      <c r="D861" s="45" t="s">
        <v>72</v>
      </c>
      <c r="E861" s="38"/>
      <c r="F861" s="34">
        <v>3000</v>
      </c>
      <c r="G861" s="35">
        <f t="shared" si="26"/>
        <v>5.3447068695517395</v>
      </c>
      <c r="H861" s="36">
        <v>561.303</v>
      </c>
      <c r="I861" s="37">
        <f t="shared" si="27"/>
        <v>1601595</v>
      </c>
      <c r="J861" s="20" t="s">
        <v>41</v>
      </c>
      <c r="K861" s="33" t="s">
        <v>25</v>
      </c>
      <c r="L861" s="20" t="s">
        <v>26</v>
      </c>
      <c r="M861" s="20" t="s">
        <v>27</v>
      </c>
      <c r="N861" s="22" t="s">
        <v>28</v>
      </c>
    </row>
    <row r="862" spans="1:14">
      <c r="A862" s="32">
        <v>43371</v>
      </c>
      <c r="B862" s="20" t="s">
        <v>82</v>
      </c>
      <c r="C862" s="22" t="s">
        <v>22</v>
      </c>
      <c r="D862" s="20" t="s">
        <v>40</v>
      </c>
      <c r="E862" s="20"/>
      <c r="F862" s="34">
        <v>1000</v>
      </c>
      <c r="G862" s="35">
        <f t="shared" si="26"/>
        <v>1.7815689565172466</v>
      </c>
      <c r="H862" s="36">
        <v>561.303</v>
      </c>
      <c r="I862" s="37">
        <f t="shared" si="27"/>
        <v>1600595</v>
      </c>
      <c r="J862" s="20" t="s">
        <v>258</v>
      </c>
      <c r="K862" s="20" t="s">
        <v>256</v>
      </c>
      <c r="L862" s="20" t="s">
        <v>42</v>
      </c>
      <c r="M862" s="20" t="s">
        <v>27</v>
      </c>
      <c r="N862" s="22" t="s">
        <v>28</v>
      </c>
    </row>
    <row r="863" spans="1:14">
      <c r="A863" s="32">
        <v>43371</v>
      </c>
      <c r="B863" s="20" t="s">
        <v>257</v>
      </c>
      <c r="C863" s="33" t="s">
        <v>34</v>
      </c>
      <c r="D863" s="20" t="s">
        <v>40</v>
      </c>
      <c r="E863" s="20"/>
      <c r="F863" s="34">
        <v>1000</v>
      </c>
      <c r="G863" s="35">
        <f t="shared" si="26"/>
        <v>1.7815689565172466</v>
      </c>
      <c r="H863" s="36">
        <v>561.303</v>
      </c>
      <c r="I863" s="37">
        <f t="shared" si="27"/>
        <v>1599595</v>
      </c>
      <c r="J863" s="20" t="s">
        <v>258</v>
      </c>
      <c r="K863" s="20" t="s">
        <v>256</v>
      </c>
      <c r="L863" s="20" t="s">
        <v>42</v>
      </c>
      <c r="M863" s="20" t="s">
        <v>27</v>
      </c>
      <c r="N863" s="22" t="s">
        <v>28</v>
      </c>
    </row>
    <row r="864" spans="1:14">
      <c r="A864" s="32">
        <v>43371</v>
      </c>
      <c r="B864" s="20" t="s">
        <v>771</v>
      </c>
      <c r="C864" s="22" t="s">
        <v>22</v>
      </c>
      <c r="D864" s="20" t="s">
        <v>40</v>
      </c>
      <c r="E864" s="20"/>
      <c r="F864" s="34">
        <v>1000</v>
      </c>
      <c r="G864" s="35">
        <f t="shared" si="26"/>
        <v>1.7815689565172466</v>
      </c>
      <c r="H864" s="36">
        <v>561.303</v>
      </c>
      <c r="I864" s="37">
        <f t="shared" si="27"/>
        <v>1598595</v>
      </c>
      <c r="J864" s="20" t="s">
        <v>258</v>
      </c>
      <c r="K864" s="20" t="s">
        <v>256</v>
      </c>
      <c r="L864" s="20" t="s">
        <v>42</v>
      </c>
      <c r="M864" s="20" t="s">
        <v>27</v>
      </c>
      <c r="N864" s="22" t="s">
        <v>28</v>
      </c>
    </row>
    <row r="865" spans="1:14">
      <c r="A865" s="32">
        <v>43371</v>
      </c>
      <c r="B865" s="20" t="s">
        <v>270</v>
      </c>
      <c r="C865" s="22" t="s">
        <v>22</v>
      </c>
      <c r="D865" s="20" t="s">
        <v>40</v>
      </c>
      <c r="E865" s="20"/>
      <c r="F865" s="34">
        <v>1000</v>
      </c>
      <c r="G865" s="35">
        <f t="shared" si="26"/>
        <v>1.7815689565172466</v>
      </c>
      <c r="H865" s="36">
        <v>561.303</v>
      </c>
      <c r="I865" s="37">
        <f t="shared" si="27"/>
        <v>1597595</v>
      </c>
      <c r="J865" s="20" t="s">
        <v>258</v>
      </c>
      <c r="K865" s="20" t="s">
        <v>256</v>
      </c>
      <c r="L865" s="20" t="s">
        <v>42</v>
      </c>
      <c r="M865" s="20" t="s">
        <v>27</v>
      </c>
      <c r="N865" s="22" t="s">
        <v>28</v>
      </c>
    </row>
    <row r="866" spans="1:14">
      <c r="A866" s="32">
        <v>43371</v>
      </c>
      <c r="B866" s="20" t="s">
        <v>772</v>
      </c>
      <c r="C866" s="33" t="s">
        <v>146</v>
      </c>
      <c r="D866" s="33" t="s">
        <v>72</v>
      </c>
      <c r="E866" s="20"/>
      <c r="F866" s="34">
        <v>3500</v>
      </c>
      <c r="G866" s="35">
        <f t="shared" si="26"/>
        <v>6.2354913478103624</v>
      </c>
      <c r="H866" s="36">
        <v>561.303</v>
      </c>
      <c r="I866" s="37">
        <f t="shared" si="27"/>
        <v>1594095</v>
      </c>
      <c r="J866" s="20" t="s">
        <v>258</v>
      </c>
      <c r="K866" s="20" t="s">
        <v>238</v>
      </c>
      <c r="L866" s="20" t="s">
        <v>26</v>
      </c>
      <c r="M866" s="20" t="s">
        <v>27</v>
      </c>
      <c r="N866" s="22" t="s">
        <v>37</v>
      </c>
    </row>
    <row r="867" spans="1:14">
      <c r="A867" s="32">
        <v>43371</v>
      </c>
      <c r="B867" s="20" t="s">
        <v>84</v>
      </c>
      <c r="C867" s="22" t="s">
        <v>22</v>
      </c>
      <c r="D867" s="20" t="s">
        <v>40</v>
      </c>
      <c r="E867" s="20"/>
      <c r="F867" s="34">
        <v>1000</v>
      </c>
      <c r="G867" s="35">
        <f t="shared" si="26"/>
        <v>1.7815689565172466</v>
      </c>
      <c r="H867" s="36">
        <v>561.303</v>
      </c>
      <c r="I867" s="37">
        <f t="shared" si="27"/>
        <v>1593095</v>
      </c>
      <c r="J867" s="20" t="s">
        <v>258</v>
      </c>
      <c r="K867" s="20" t="s">
        <v>256</v>
      </c>
      <c r="L867" s="20" t="s">
        <v>42</v>
      </c>
      <c r="M867" s="20" t="s">
        <v>27</v>
      </c>
      <c r="N867" s="22" t="s">
        <v>28</v>
      </c>
    </row>
    <row r="868" spans="1:14">
      <c r="A868" s="32">
        <v>43371</v>
      </c>
      <c r="B868" s="39" t="s">
        <v>773</v>
      </c>
      <c r="C868" s="22" t="s">
        <v>22</v>
      </c>
      <c r="D868" s="33" t="s">
        <v>23</v>
      </c>
      <c r="E868" s="20"/>
      <c r="F868" s="40">
        <v>500</v>
      </c>
      <c r="G868" s="35">
        <f t="shared" si="26"/>
        <v>0.89078447825862328</v>
      </c>
      <c r="H868" s="36">
        <v>561.303</v>
      </c>
      <c r="I868" s="37">
        <f t="shared" si="27"/>
        <v>1592595</v>
      </c>
      <c r="J868" s="22" t="s">
        <v>83</v>
      </c>
      <c r="K868" s="39" t="s">
        <v>25</v>
      </c>
      <c r="L868" s="20" t="s">
        <v>26</v>
      </c>
      <c r="M868" s="20" t="s">
        <v>27</v>
      </c>
      <c r="N868" s="22" t="s">
        <v>28</v>
      </c>
    </row>
    <row r="869" spans="1:14">
      <c r="A869" s="32">
        <v>43371</v>
      </c>
      <c r="B869" s="39" t="s">
        <v>774</v>
      </c>
      <c r="C869" s="22" t="s">
        <v>22</v>
      </c>
      <c r="D869" s="33" t="s">
        <v>23</v>
      </c>
      <c r="E869" s="20"/>
      <c r="F869" s="40">
        <v>500</v>
      </c>
      <c r="G869" s="35">
        <f t="shared" si="26"/>
        <v>0.89078447825862328</v>
      </c>
      <c r="H869" s="36">
        <v>561.303</v>
      </c>
      <c r="I869" s="37">
        <f t="shared" si="27"/>
        <v>1592095</v>
      </c>
      <c r="J869" s="22" t="s">
        <v>83</v>
      </c>
      <c r="K869" s="39" t="s">
        <v>25</v>
      </c>
      <c r="L869" s="20" t="s">
        <v>26</v>
      </c>
      <c r="M869" s="20" t="s">
        <v>27</v>
      </c>
      <c r="N869" s="22" t="s">
        <v>28</v>
      </c>
    </row>
    <row r="870" spans="1:14">
      <c r="A870" s="32">
        <v>43371</v>
      </c>
      <c r="B870" s="39" t="s">
        <v>775</v>
      </c>
      <c r="C870" s="22" t="s">
        <v>22</v>
      </c>
      <c r="D870" s="33" t="s">
        <v>23</v>
      </c>
      <c r="E870" s="20"/>
      <c r="F870" s="40">
        <v>500</v>
      </c>
      <c r="G870" s="35">
        <f t="shared" si="26"/>
        <v>0.89078447825862328</v>
      </c>
      <c r="H870" s="36">
        <v>561.303</v>
      </c>
      <c r="I870" s="37">
        <f t="shared" si="27"/>
        <v>1591595</v>
      </c>
      <c r="J870" s="22" t="s">
        <v>83</v>
      </c>
      <c r="K870" s="39" t="s">
        <v>25</v>
      </c>
      <c r="L870" s="20" t="s">
        <v>26</v>
      </c>
      <c r="M870" s="20" t="s">
        <v>27</v>
      </c>
      <c r="N870" s="22" t="s">
        <v>28</v>
      </c>
    </row>
    <row r="871" spans="1:14">
      <c r="A871" s="32">
        <v>43371</v>
      </c>
      <c r="B871" s="39" t="s">
        <v>776</v>
      </c>
      <c r="C871" s="22" t="s">
        <v>22</v>
      </c>
      <c r="D871" s="33" t="s">
        <v>23</v>
      </c>
      <c r="E871" s="20"/>
      <c r="F871" s="40">
        <v>500</v>
      </c>
      <c r="G871" s="35">
        <f t="shared" si="26"/>
        <v>0.89078447825862328</v>
      </c>
      <c r="H871" s="36">
        <v>561.303</v>
      </c>
      <c r="I871" s="37">
        <f t="shared" si="27"/>
        <v>1591095</v>
      </c>
      <c r="J871" s="22" t="s">
        <v>83</v>
      </c>
      <c r="K871" s="39" t="s">
        <v>25</v>
      </c>
      <c r="L871" s="20" t="s">
        <v>26</v>
      </c>
      <c r="M871" s="20" t="s">
        <v>27</v>
      </c>
      <c r="N871" s="22" t="s">
        <v>28</v>
      </c>
    </row>
    <row r="872" spans="1:14">
      <c r="A872" s="32">
        <v>43371</v>
      </c>
      <c r="B872" s="39" t="s">
        <v>777</v>
      </c>
      <c r="C872" s="22" t="s">
        <v>22</v>
      </c>
      <c r="D872" s="33" t="s">
        <v>23</v>
      </c>
      <c r="E872" s="20"/>
      <c r="F872" s="40">
        <v>500</v>
      </c>
      <c r="G872" s="35">
        <f t="shared" si="26"/>
        <v>0.89078447825862328</v>
      </c>
      <c r="H872" s="36">
        <v>561.303</v>
      </c>
      <c r="I872" s="37">
        <f t="shared" si="27"/>
        <v>1590595</v>
      </c>
      <c r="J872" s="22" t="s">
        <v>83</v>
      </c>
      <c r="K872" s="39" t="s">
        <v>25</v>
      </c>
      <c r="L872" s="20" t="s">
        <v>26</v>
      </c>
      <c r="M872" s="20" t="s">
        <v>27</v>
      </c>
      <c r="N872" s="22" t="s">
        <v>28</v>
      </c>
    </row>
    <row r="873" spans="1:14">
      <c r="A873" s="32">
        <v>43371</v>
      </c>
      <c r="B873" s="39" t="s">
        <v>584</v>
      </c>
      <c r="C873" s="22" t="s">
        <v>22</v>
      </c>
      <c r="D873" s="33" t="s">
        <v>23</v>
      </c>
      <c r="E873" s="20"/>
      <c r="F873" s="40">
        <v>500</v>
      </c>
      <c r="G873" s="35">
        <f t="shared" si="26"/>
        <v>0.89078447825862328</v>
      </c>
      <c r="H873" s="36">
        <v>561.303</v>
      </c>
      <c r="I873" s="37">
        <f t="shared" si="27"/>
        <v>1590095</v>
      </c>
      <c r="J873" s="22" t="s">
        <v>83</v>
      </c>
      <c r="K873" s="39" t="s">
        <v>25</v>
      </c>
      <c r="L873" s="20" t="s">
        <v>26</v>
      </c>
      <c r="M873" s="20" t="s">
        <v>27</v>
      </c>
      <c r="N873" s="22" t="s">
        <v>28</v>
      </c>
    </row>
    <row r="874" spans="1:14">
      <c r="A874" s="32">
        <v>43371</v>
      </c>
      <c r="B874" s="39" t="s">
        <v>560</v>
      </c>
      <c r="C874" s="22" t="s">
        <v>22</v>
      </c>
      <c r="D874" s="33" t="s">
        <v>23</v>
      </c>
      <c r="E874" s="20"/>
      <c r="F874" s="40">
        <v>500</v>
      </c>
      <c r="G874" s="35">
        <f t="shared" si="26"/>
        <v>0.89078447825862328</v>
      </c>
      <c r="H874" s="36">
        <v>561.303</v>
      </c>
      <c r="I874" s="37">
        <f t="shared" si="27"/>
        <v>1589595</v>
      </c>
      <c r="J874" s="22" t="s">
        <v>83</v>
      </c>
      <c r="K874" s="39" t="s">
        <v>25</v>
      </c>
      <c r="L874" s="20" t="s">
        <v>26</v>
      </c>
      <c r="M874" s="20" t="s">
        <v>27</v>
      </c>
      <c r="N874" s="22" t="s">
        <v>28</v>
      </c>
    </row>
    <row r="875" spans="1:14">
      <c r="A875" s="32">
        <v>43371</v>
      </c>
      <c r="B875" s="39" t="s">
        <v>561</v>
      </c>
      <c r="C875" s="22" t="s">
        <v>22</v>
      </c>
      <c r="D875" s="33" t="s">
        <v>23</v>
      </c>
      <c r="E875" s="20"/>
      <c r="F875" s="40">
        <v>500</v>
      </c>
      <c r="G875" s="35">
        <f t="shared" si="26"/>
        <v>0.89078447825862328</v>
      </c>
      <c r="H875" s="36">
        <v>561.303</v>
      </c>
      <c r="I875" s="37">
        <f t="shared" si="27"/>
        <v>1589095</v>
      </c>
      <c r="J875" s="22" t="s">
        <v>83</v>
      </c>
      <c r="K875" s="39" t="s">
        <v>25</v>
      </c>
      <c r="L875" s="20" t="s">
        <v>26</v>
      </c>
      <c r="M875" s="20" t="s">
        <v>27</v>
      </c>
      <c r="N875" s="22" t="s">
        <v>28</v>
      </c>
    </row>
    <row r="876" spans="1:14">
      <c r="A876" s="32">
        <v>43371</v>
      </c>
      <c r="B876" s="22" t="s">
        <v>82</v>
      </c>
      <c r="C876" s="22" t="s">
        <v>22</v>
      </c>
      <c r="D876" s="33" t="s">
        <v>23</v>
      </c>
      <c r="E876" s="34"/>
      <c r="F876" s="34">
        <v>1000</v>
      </c>
      <c r="G876" s="35">
        <f t="shared" si="26"/>
        <v>1.7815689565172466</v>
      </c>
      <c r="H876" s="36">
        <v>561.303</v>
      </c>
      <c r="I876" s="37">
        <f t="shared" si="27"/>
        <v>1588095</v>
      </c>
      <c r="J876" s="22" t="s">
        <v>86</v>
      </c>
      <c r="K876" s="22" t="s">
        <v>25</v>
      </c>
      <c r="L876" s="20" t="s">
        <v>26</v>
      </c>
      <c r="M876" s="20" t="s">
        <v>27</v>
      </c>
      <c r="N876" s="22" t="s">
        <v>28</v>
      </c>
    </row>
    <row r="877" spans="1:14">
      <c r="A877" s="32">
        <v>43371</v>
      </c>
      <c r="B877" s="22" t="s">
        <v>84</v>
      </c>
      <c r="C877" s="22" t="s">
        <v>22</v>
      </c>
      <c r="D877" s="33" t="s">
        <v>23</v>
      </c>
      <c r="E877" s="34"/>
      <c r="F877" s="34">
        <v>1000</v>
      </c>
      <c r="G877" s="35">
        <f t="shared" si="26"/>
        <v>1.7815689565172466</v>
      </c>
      <c r="H877" s="36">
        <v>561.303</v>
      </c>
      <c r="I877" s="37">
        <f t="shared" si="27"/>
        <v>1587095</v>
      </c>
      <c r="J877" s="22" t="s">
        <v>86</v>
      </c>
      <c r="K877" s="22" t="s">
        <v>25</v>
      </c>
      <c r="L877" s="20" t="s">
        <v>26</v>
      </c>
      <c r="M877" s="20" t="s">
        <v>27</v>
      </c>
      <c r="N877" s="22" t="s">
        <v>28</v>
      </c>
    </row>
    <row r="878" spans="1:14">
      <c r="A878" s="32">
        <v>43371</v>
      </c>
      <c r="B878" s="39" t="s">
        <v>82</v>
      </c>
      <c r="C878" s="22" t="s">
        <v>22</v>
      </c>
      <c r="D878" s="33" t="s">
        <v>23</v>
      </c>
      <c r="E878" s="20"/>
      <c r="F878" s="34">
        <v>1000</v>
      </c>
      <c r="G878" s="35">
        <f t="shared" si="26"/>
        <v>1.7815689565172466</v>
      </c>
      <c r="H878" s="36">
        <v>561.303</v>
      </c>
      <c r="I878" s="37">
        <f t="shared" si="27"/>
        <v>1586095</v>
      </c>
      <c r="J878" s="22" t="s">
        <v>88</v>
      </c>
      <c r="K878" s="39" t="s">
        <v>25</v>
      </c>
      <c r="L878" s="20" t="s">
        <v>26</v>
      </c>
      <c r="M878" s="20" t="s">
        <v>27</v>
      </c>
      <c r="N878" s="22" t="s">
        <v>28</v>
      </c>
    </row>
    <row r="879" spans="1:14">
      <c r="A879" s="32">
        <v>43371</v>
      </c>
      <c r="B879" s="39" t="s">
        <v>84</v>
      </c>
      <c r="C879" s="22" t="s">
        <v>22</v>
      </c>
      <c r="D879" s="33" t="s">
        <v>23</v>
      </c>
      <c r="E879" s="20"/>
      <c r="F879" s="34">
        <v>1000</v>
      </c>
      <c r="G879" s="35">
        <f t="shared" si="26"/>
        <v>1.7815689565172466</v>
      </c>
      <c r="H879" s="36">
        <v>561.303</v>
      </c>
      <c r="I879" s="37">
        <f t="shared" si="27"/>
        <v>1585095</v>
      </c>
      <c r="J879" s="22" t="s">
        <v>88</v>
      </c>
      <c r="K879" s="39" t="s">
        <v>25</v>
      </c>
      <c r="L879" s="20" t="s">
        <v>26</v>
      </c>
      <c r="M879" s="20" t="s">
        <v>27</v>
      </c>
      <c r="N879" s="22" t="s">
        <v>28</v>
      </c>
    </row>
    <row r="880" spans="1:14">
      <c r="A880" s="32">
        <v>43371</v>
      </c>
      <c r="B880" s="20" t="s">
        <v>778</v>
      </c>
      <c r="C880" s="33" t="s">
        <v>107</v>
      </c>
      <c r="D880" s="33" t="s">
        <v>72</v>
      </c>
      <c r="E880" s="20"/>
      <c r="F880" s="34">
        <v>3401</v>
      </c>
      <c r="G880" s="35">
        <f t="shared" si="26"/>
        <v>6.0591160211151553</v>
      </c>
      <c r="H880" s="36">
        <v>561.303</v>
      </c>
      <c r="I880" s="37">
        <f t="shared" si="27"/>
        <v>1581694</v>
      </c>
      <c r="J880" s="47" t="s">
        <v>108</v>
      </c>
      <c r="K880" s="20">
        <v>3593861</v>
      </c>
      <c r="L880" s="20" t="s">
        <v>26</v>
      </c>
      <c r="M880" s="20" t="s">
        <v>27</v>
      </c>
      <c r="N880" s="22" t="s">
        <v>37</v>
      </c>
    </row>
    <row r="881" spans="1:14">
      <c r="A881" s="32">
        <v>43371</v>
      </c>
      <c r="B881" s="20" t="s">
        <v>779</v>
      </c>
      <c r="C881" s="33" t="s">
        <v>34</v>
      </c>
      <c r="D881" s="33" t="s">
        <v>23</v>
      </c>
      <c r="E881" s="20"/>
      <c r="F881" s="34">
        <v>166755</v>
      </c>
      <c r="G881" s="35">
        <f t="shared" si="26"/>
        <v>297.08553134403343</v>
      </c>
      <c r="H881" s="36">
        <v>561.303</v>
      </c>
      <c r="I881" s="37">
        <f t="shared" si="27"/>
        <v>1414939</v>
      </c>
      <c r="J881" s="47" t="s">
        <v>108</v>
      </c>
      <c r="K881" s="20">
        <v>3593855</v>
      </c>
      <c r="L881" s="20" t="s">
        <v>26</v>
      </c>
      <c r="M881" s="20" t="s">
        <v>27</v>
      </c>
      <c r="N881" s="22" t="s">
        <v>37</v>
      </c>
    </row>
    <row r="882" spans="1:14">
      <c r="A882" s="32">
        <v>43371</v>
      </c>
      <c r="B882" s="20" t="s">
        <v>780</v>
      </c>
      <c r="C882" s="33" t="s">
        <v>107</v>
      </c>
      <c r="D882" s="33" t="s">
        <v>72</v>
      </c>
      <c r="E882" s="20"/>
      <c r="F882" s="34">
        <v>3401</v>
      </c>
      <c r="G882" s="35">
        <f t="shared" si="26"/>
        <v>6.0591160211151553</v>
      </c>
      <c r="H882" s="36">
        <v>561.303</v>
      </c>
      <c r="I882" s="37">
        <f t="shared" si="27"/>
        <v>1411538</v>
      </c>
      <c r="J882" s="47" t="s">
        <v>108</v>
      </c>
      <c r="K882" s="20">
        <v>3593855</v>
      </c>
      <c r="L882" s="20" t="s">
        <v>26</v>
      </c>
      <c r="M882" s="20" t="s">
        <v>27</v>
      </c>
      <c r="N882" s="22" t="s">
        <v>37</v>
      </c>
    </row>
    <row r="883" spans="1:14">
      <c r="A883" s="32">
        <v>43371</v>
      </c>
      <c r="B883" s="20" t="s">
        <v>781</v>
      </c>
      <c r="C883" s="33" t="s">
        <v>34</v>
      </c>
      <c r="D883" s="33" t="s">
        <v>23</v>
      </c>
      <c r="E883" s="20"/>
      <c r="F883" s="34">
        <v>166755</v>
      </c>
      <c r="G883" s="35">
        <f t="shared" si="26"/>
        <v>297.08553134403343</v>
      </c>
      <c r="H883" s="36">
        <v>561.303</v>
      </c>
      <c r="I883" s="37">
        <f t="shared" si="27"/>
        <v>1244783</v>
      </c>
      <c r="J883" s="47" t="s">
        <v>108</v>
      </c>
      <c r="K883" s="20">
        <v>3593854</v>
      </c>
      <c r="L883" s="20" t="s">
        <v>26</v>
      </c>
      <c r="M883" s="20" t="s">
        <v>27</v>
      </c>
      <c r="N883" s="22" t="s">
        <v>37</v>
      </c>
    </row>
    <row r="884" spans="1:14">
      <c r="A884" s="32">
        <v>43371</v>
      </c>
      <c r="B884" s="20" t="s">
        <v>782</v>
      </c>
      <c r="C884" s="33" t="s">
        <v>107</v>
      </c>
      <c r="D884" s="33" t="s">
        <v>72</v>
      </c>
      <c r="E884" s="20"/>
      <c r="F884" s="34">
        <v>3401</v>
      </c>
      <c r="G884" s="35">
        <f t="shared" si="26"/>
        <v>6.0591160211151553</v>
      </c>
      <c r="H884" s="36">
        <v>561.303</v>
      </c>
      <c r="I884" s="37">
        <f t="shared" si="27"/>
        <v>1241382</v>
      </c>
      <c r="J884" s="47" t="s">
        <v>108</v>
      </c>
      <c r="K884" s="20">
        <v>3593854</v>
      </c>
      <c r="L884" s="20" t="s">
        <v>26</v>
      </c>
      <c r="M884" s="20" t="s">
        <v>27</v>
      </c>
      <c r="N884" s="22" t="s">
        <v>37</v>
      </c>
    </row>
    <row r="885" spans="1:14">
      <c r="A885" s="32">
        <v>43371</v>
      </c>
      <c r="B885" s="20" t="s">
        <v>783</v>
      </c>
      <c r="C885" s="33" t="s">
        <v>34</v>
      </c>
      <c r="D885" s="33" t="s">
        <v>23</v>
      </c>
      <c r="E885" s="20"/>
      <c r="F885" s="34">
        <v>230000</v>
      </c>
      <c r="G885" s="35">
        <f t="shared" si="26"/>
        <v>409.76085999896668</v>
      </c>
      <c r="H885" s="36">
        <v>561.303</v>
      </c>
      <c r="I885" s="37">
        <f t="shared" si="27"/>
        <v>1011382</v>
      </c>
      <c r="J885" s="47" t="s">
        <v>108</v>
      </c>
      <c r="K885" s="20">
        <v>3593860</v>
      </c>
      <c r="L885" s="20" t="s">
        <v>26</v>
      </c>
      <c r="M885" s="20" t="s">
        <v>27</v>
      </c>
      <c r="N885" s="22" t="s">
        <v>37</v>
      </c>
    </row>
    <row r="886" spans="1:14">
      <c r="A886" s="32">
        <v>43371</v>
      </c>
      <c r="B886" s="20" t="s">
        <v>784</v>
      </c>
      <c r="C886" s="33" t="s">
        <v>107</v>
      </c>
      <c r="D886" s="33" t="s">
        <v>72</v>
      </c>
      <c r="E886" s="20"/>
      <c r="F886" s="34">
        <v>3401</v>
      </c>
      <c r="G886" s="35">
        <f t="shared" si="26"/>
        <v>6.0591160211151553</v>
      </c>
      <c r="H886" s="36">
        <v>561.303</v>
      </c>
      <c r="I886" s="37">
        <f t="shared" si="27"/>
        <v>1007981</v>
      </c>
      <c r="J886" s="47" t="s">
        <v>108</v>
      </c>
      <c r="K886" s="20">
        <v>3593860</v>
      </c>
      <c r="L886" s="20" t="s">
        <v>26</v>
      </c>
      <c r="M886" s="20" t="s">
        <v>27</v>
      </c>
      <c r="N886" s="22" t="s">
        <v>37</v>
      </c>
    </row>
    <row r="887" spans="1:14">
      <c r="A887" s="32">
        <v>43371</v>
      </c>
      <c r="B887" s="20" t="s">
        <v>785</v>
      </c>
      <c r="C887" s="99" t="s">
        <v>34</v>
      </c>
      <c r="D887" s="20" t="s">
        <v>40</v>
      </c>
      <c r="E887" s="20"/>
      <c r="F887" s="34">
        <v>220000</v>
      </c>
      <c r="G887" s="35">
        <f t="shared" si="26"/>
        <v>391.9451704337942</v>
      </c>
      <c r="H887" s="36">
        <v>561.303</v>
      </c>
      <c r="I887" s="37">
        <f t="shared" si="27"/>
        <v>787981</v>
      </c>
      <c r="J887" s="47" t="s">
        <v>108</v>
      </c>
      <c r="K887" s="20">
        <v>3593858</v>
      </c>
      <c r="L887" s="20" t="s">
        <v>42</v>
      </c>
      <c r="M887" s="20" t="s">
        <v>27</v>
      </c>
      <c r="N887" s="22" t="s">
        <v>37</v>
      </c>
    </row>
    <row r="888" spans="1:14">
      <c r="A888" s="32">
        <v>43371</v>
      </c>
      <c r="B888" s="20" t="s">
        <v>786</v>
      </c>
      <c r="C888" s="33" t="s">
        <v>107</v>
      </c>
      <c r="D888" s="33" t="s">
        <v>72</v>
      </c>
      <c r="E888" s="20"/>
      <c r="F888" s="34">
        <v>3401</v>
      </c>
      <c r="G888" s="35">
        <f t="shared" si="26"/>
        <v>6.0591160211151553</v>
      </c>
      <c r="H888" s="36">
        <v>561.303</v>
      </c>
      <c r="I888" s="37">
        <f t="shared" si="27"/>
        <v>784580</v>
      </c>
      <c r="J888" s="47" t="s">
        <v>108</v>
      </c>
      <c r="K888" s="20">
        <v>3593858</v>
      </c>
      <c r="L888" s="20" t="s">
        <v>26</v>
      </c>
      <c r="M888" s="20" t="s">
        <v>27</v>
      </c>
      <c r="N888" s="22" t="s">
        <v>37</v>
      </c>
    </row>
    <row r="889" spans="1:14">
      <c r="A889" s="32">
        <v>43371</v>
      </c>
      <c r="B889" s="20" t="s">
        <v>787</v>
      </c>
      <c r="C889" s="99" t="s">
        <v>34</v>
      </c>
      <c r="D889" s="20" t="s">
        <v>40</v>
      </c>
      <c r="E889" s="20"/>
      <c r="F889" s="34">
        <v>250000</v>
      </c>
      <c r="G889" s="35">
        <f t="shared" si="26"/>
        <v>445.39223912931163</v>
      </c>
      <c r="H889" s="36">
        <v>561.303</v>
      </c>
      <c r="I889" s="37">
        <f t="shared" si="27"/>
        <v>534580</v>
      </c>
      <c r="J889" s="47" t="s">
        <v>108</v>
      </c>
      <c r="K889" s="20">
        <v>3593857</v>
      </c>
      <c r="L889" s="20" t="s">
        <v>42</v>
      </c>
      <c r="M889" s="20" t="s">
        <v>27</v>
      </c>
      <c r="N889" s="22" t="s">
        <v>37</v>
      </c>
    </row>
    <row r="890" spans="1:14">
      <c r="A890" s="32">
        <v>43371</v>
      </c>
      <c r="B890" s="20" t="s">
        <v>788</v>
      </c>
      <c r="C890" s="33" t="s">
        <v>107</v>
      </c>
      <c r="D890" s="33" t="s">
        <v>72</v>
      </c>
      <c r="E890" s="20"/>
      <c r="F890" s="34">
        <v>3401</v>
      </c>
      <c r="G890" s="35">
        <f t="shared" si="26"/>
        <v>6.0591160211151553</v>
      </c>
      <c r="H890" s="36">
        <v>561.303</v>
      </c>
      <c r="I890" s="37">
        <f t="shared" si="27"/>
        <v>531179</v>
      </c>
      <c r="J890" s="47" t="s">
        <v>108</v>
      </c>
      <c r="K890" s="20">
        <v>3593857</v>
      </c>
      <c r="L890" s="20" t="s">
        <v>26</v>
      </c>
      <c r="M890" s="20" t="s">
        <v>27</v>
      </c>
      <c r="N890" s="22" t="s">
        <v>37</v>
      </c>
    </row>
    <row r="891" spans="1:14">
      <c r="A891" s="32">
        <v>43372</v>
      </c>
      <c r="B891" s="44" t="s">
        <v>789</v>
      </c>
      <c r="C891" s="22" t="s">
        <v>22</v>
      </c>
      <c r="D891" s="33" t="s">
        <v>23</v>
      </c>
      <c r="E891" s="39"/>
      <c r="F891" s="42">
        <v>2000</v>
      </c>
      <c r="G891" s="35">
        <f t="shared" si="26"/>
        <v>3.5631379130344931</v>
      </c>
      <c r="H891" s="36">
        <v>561.303</v>
      </c>
      <c r="I891" s="37">
        <f t="shared" si="27"/>
        <v>529179</v>
      </c>
      <c r="J891" s="22" t="s">
        <v>220</v>
      </c>
      <c r="K891" s="39" t="s">
        <v>25</v>
      </c>
      <c r="L891" s="20" t="s">
        <v>26</v>
      </c>
      <c r="M891" s="20" t="s">
        <v>27</v>
      </c>
      <c r="N891" s="22" t="s">
        <v>28</v>
      </c>
    </row>
    <row r="892" spans="1:14">
      <c r="A892" s="32">
        <v>43372</v>
      </c>
      <c r="B892" s="44" t="s">
        <v>790</v>
      </c>
      <c r="C892" s="22" t="s">
        <v>22</v>
      </c>
      <c r="D892" s="33" t="s">
        <v>23</v>
      </c>
      <c r="E892" s="39"/>
      <c r="F892" s="42">
        <v>1000</v>
      </c>
      <c r="G892" s="35">
        <f t="shared" si="26"/>
        <v>1.7815689565172466</v>
      </c>
      <c r="H892" s="36">
        <v>561.303</v>
      </c>
      <c r="I892" s="37">
        <f t="shared" si="27"/>
        <v>528179</v>
      </c>
      <c r="J892" s="22" t="s">
        <v>220</v>
      </c>
      <c r="K892" s="39" t="s">
        <v>25</v>
      </c>
      <c r="L892" s="20" t="s">
        <v>26</v>
      </c>
      <c r="M892" s="20" t="s">
        <v>27</v>
      </c>
      <c r="N892" s="22" t="s">
        <v>28</v>
      </c>
    </row>
    <row r="893" spans="1:14">
      <c r="A893" s="32">
        <v>43372</v>
      </c>
      <c r="B893" s="44" t="s">
        <v>791</v>
      </c>
      <c r="C893" s="22" t="s">
        <v>22</v>
      </c>
      <c r="D893" s="33" t="s">
        <v>23</v>
      </c>
      <c r="E893" s="39"/>
      <c r="F893" s="42">
        <v>2000</v>
      </c>
      <c r="G893" s="35">
        <f t="shared" si="26"/>
        <v>3.5631379130344931</v>
      </c>
      <c r="H893" s="36">
        <v>561.303</v>
      </c>
      <c r="I893" s="37">
        <f t="shared" si="27"/>
        <v>526179</v>
      </c>
      <c r="J893" s="22" t="s">
        <v>220</v>
      </c>
      <c r="K893" s="39" t="s">
        <v>25</v>
      </c>
      <c r="L893" s="20" t="s">
        <v>26</v>
      </c>
      <c r="M893" s="20" t="s">
        <v>27</v>
      </c>
      <c r="N893" s="22" t="s">
        <v>28</v>
      </c>
    </row>
    <row r="894" spans="1:14">
      <c r="A894" s="32">
        <v>43372</v>
      </c>
      <c r="B894" s="44" t="s">
        <v>792</v>
      </c>
      <c r="C894" s="22" t="s">
        <v>22</v>
      </c>
      <c r="D894" s="33" t="s">
        <v>23</v>
      </c>
      <c r="E894" s="39"/>
      <c r="F894" s="42">
        <v>2000</v>
      </c>
      <c r="G894" s="35">
        <f t="shared" si="26"/>
        <v>3.5631379130344931</v>
      </c>
      <c r="H894" s="36">
        <v>561.303</v>
      </c>
      <c r="I894" s="37">
        <f t="shared" si="27"/>
        <v>524179</v>
      </c>
      <c r="J894" s="22" t="s">
        <v>220</v>
      </c>
      <c r="K894" s="39" t="s">
        <v>25</v>
      </c>
      <c r="L894" s="20" t="s">
        <v>26</v>
      </c>
      <c r="M894" s="20" t="s">
        <v>27</v>
      </c>
      <c r="N894" s="22" t="s">
        <v>28</v>
      </c>
    </row>
    <row r="895" spans="1:14">
      <c r="A895" s="32">
        <v>43372</v>
      </c>
      <c r="B895" s="22" t="s">
        <v>793</v>
      </c>
      <c r="C895" s="22" t="s">
        <v>22</v>
      </c>
      <c r="D895" s="33" t="s">
        <v>23</v>
      </c>
      <c r="E895" s="34"/>
      <c r="F895" s="34">
        <v>1000</v>
      </c>
      <c r="G895" s="35">
        <f t="shared" si="26"/>
        <v>1.7815689565172466</v>
      </c>
      <c r="H895" s="36">
        <v>561.303</v>
      </c>
      <c r="I895" s="37">
        <f t="shared" si="27"/>
        <v>523179</v>
      </c>
      <c r="J895" s="22" t="s">
        <v>24</v>
      </c>
      <c r="K895" s="20" t="s">
        <v>25</v>
      </c>
      <c r="L895" s="20" t="s">
        <v>26</v>
      </c>
      <c r="M895" s="20" t="s">
        <v>27</v>
      </c>
      <c r="N895" s="20" t="s">
        <v>28</v>
      </c>
    </row>
    <row r="896" spans="1:14">
      <c r="A896" s="32">
        <v>43372</v>
      </c>
      <c r="B896" s="22" t="s">
        <v>794</v>
      </c>
      <c r="C896" s="22" t="s">
        <v>22</v>
      </c>
      <c r="D896" s="33" t="s">
        <v>23</v>
      </c>
      <c r="E896" s="34"/>
      <c r="F896" s="34">
        <v>1000</v>
      </c>
      <c r="G896" s="35">
        <f t="shared" si="26"/>
        <v>1.7815689565172466</v>
      </c>
      <c r="H896" s="36">
        <v>561.303</v>
      </c>
      <c r="I896" s="37">
        <f t="shared" si="27"/>
        <v>522179</v>
      </c>
      <c r="J896" s="22" t="s">
        <v>24</v>
      </c>
      <c r="K896" s="20" t="s">
        <v>25</v>
      </c>
      <c r="L896" s="20" t="s">
        <v>26</v>
      </c>
      <c r="M896" s="20" t="s">
        <v>27</v>
      </c>
      <c r="N896" s="20" t="s">
        <v>28</v>
      </c>
    </row>
    <row r="897" spans="1:14">
      <c r="A897" s="32">
        <v>43372</v>
      </c>
      <c r="B897" s="22" t="s">
        <v>795</v>
      </c>
      <c r="C897" s="22" t="s">
        <v>22</v>
      </c>
      <c r="D897" s="33" t="s">
        <v>23</v>
      </c>
      <c r="E897" s="34"/>
      <c r="F897" s="34">
        <v>1000</v>
      </c>
      <c r="G897" s="35">
        <f t="shared" si="26"/>
        <v>1.7815689565172466</v>
      </c>
      <c r="H897" s="36">
        <v>561.303</v>
      </c>
      <c r="I897" s="37">
        <f t="shared" si="27"/>
        <v>521179</v>
      </c>
      <c r="J897" s="22" t="s">
        <v>24</v>
      </c>
      <c r="K897" s="20" t="s">
        <v>25</v>
      </c>
      <c r="L897" s="20" t="s">
        <v>26</v>
      </c>
      <c r="M897" s="20" t="s">
        <v>27</v>
      </c>
      <c r="N897" s="20" t="s">
        <v>28</v>
      </c>
    </row>
    <row r="898" spans="1:14">
      <c r="A898" s="32">
        <v>43372</v>
      </c>
      <c r="B898" s="20" t="s">
        <v>796</v>
      </c>
      <c r="C898" s="22" t="s">
        <v>22</v>
      </c>
      <c r="D898" s="33" t="s">
        <v>23</v>
      </c>
      <c r="E898" s="34"/>
      <c r="F898" s="34">
        <v>500</v>
      </c>
      <c r="G898" s="35">
        <f t="shared" si="26"/>
        <v>0.89078447825862328</v>
      </c>
      <c r="H898" s="36">
        <v>561.303</v>
      </c>
      <c r="I898" s="37">
        <f t="shared" si="27"/>
        <v>520679</v>
      </c>
      <c r="J898" s="20" t="s">
        <v>200</v>
      </c>
      <c r="K898" s="20" t="s">
        <v>25</v>
      </c>
      <c r="L898" s="20" t="s">
        <v>26</v>
      </c>
      <c r="M898" s="20" t="s">
        <v>27</v>
      </c>
      <c r="N898" s="20" t="s">
        <v>28</v>
      </c>
    </row>
    <row r="899" spans="1:14">
      <c r="A899" s="32">
        <v>43372</v>
      </c>
      <c r="B899" s="20" t="s">
        <v>797</v>
      </c>
      <c r="C899" s="22" t="s">
        <v>22</v>
      </c>
      <c r="D899" s="33" t="s">
        <v>23</v>
      </c>
      <c r="E899" s="34"/>
      <c r="F899" s="34">
        <v>2000</v>
      </c>
      <c r="G899" s="35">
        <f t="shared" si="26"/>
        <v>3.5631379130344931</v>
      </c>
      <c r="H899" s="36">
        <v>561.303</v>
      </c>
      <c r="I899" s="37">
        <f t="shared" si="27"/>
        <v>518679</v>
      </c>
      <c r="J899" s="20" t="s">
        <v>200</v>
      </c>
      <c r="K899" s="20" t="s">
        <v>25</v>
      </c>
      <c r="L899" s="20" t="s">
        <v>26</v>
      </c>
      <c r="M899" s="20" t="s">
        <v>27</v>
      </c>
      <c r="N899" s="20" t="s">
        <v>28</v>
      </c>
    </row>
    <row r="900" spans="1:14">
      <c r="A900" s="32">
        <v>43372</v>
      </c>
      <c r="B900" s="20" t="s">
        <v>798</v>
      </c>
      <c r="C900" s="33" t="s">
        <v>143</v>
      </c>
      <c r="D900" s="33" t="s">
        <v>116</v>
      </c>
      <c r="E900" s="34"/>
      <c r="F900" s="34">
        <v>20000</v>
      </c>
      <c r="G900" s="35">
        <f t="shared" si="26"/>
        <v>35.631379130344932</v>
      </c>
      <c r="H900" s="36">
        <v>561.303</v>
      </c>
      <c r="I900" s="37">
        <f t="shared" si="27"/>
        <v>498679</v>
      </c>
      <c r="J900" s="20" t="s">
        <v>126</v>
      </c>
      <c r="K900" s="20" t="s">
        <v>25</v>
      </c>
      <c r="L900" s="20" t="s">
        <v>26</v>
      </c>
      <c r="M900" s="20" t="s">
        <v>27</v>
      </c>
      <c r="N900" s="22" t="s">
        <v>28</v>
      </c>
    </row>
    <row r="901" spans="1:14">
      <c r="A901" s="32">
        <v>43372</v>
      </c>
      <c r="B901" s="20" t="s">
        <v>799</v>
      </c>
      <c r="C901" s="33" t="s">
        <v>143</v>
      </c>
      <c r="D901" s="33" t="s">
        <v>116</v>
      </c>
      <c r="E901" s="34"/>
      <c r="F901" s="34">
        <v>30000</v>
      </c>
      <c r="G901" s="35">
        <f t="shared" si="26"/>
        <v>53.447068695517395</v>
      </c>
      <c r="H901" s="36">
        <v>561.303</v>
      </c>
      <c r="I901" s="37">
        <f t="shared" si="27"/>
        <v>468679</v>
      </c>
      <c r="J901" s="20" t="s">
        <v>126</v>
      </c>
      <c r="K901" s="20">
        <v>2</v>
      </c>
      <c r="L901" s="20" t="s">
        <v>26</v>
      </c>
      <c r="M901" s="20" t="s">
        <v>27</v>
      </c>
      <c r="N901" s="22" t="s">
        <v>37</v>
      </c>
    </row>
    <row r="902" spans="1:14">
      <c r="A902" s="32">
        <v>43372</v>
      </c>
      <c r="B902" s="20" t="s">
        <v>800</v>
      </c>
      <c r="C902" s="22" t="s">
        <v>22</v>
      </c>
      <c r="D902" s="33" t="s">
        <v>116</v>
      </c>
      <c r="E902" s="34"/>
      <c r="F902" s="34">
        <v>1000</v>
      </c>
      <c r="G902" s="35">
        <f t="shared" si="26"/>
        <v>1.7815689565172466</v>
      </c>
      <c r="H902" s="36">
        <v>561.303</v>
      </c>
      <c r="I902" s="37">
        <f t="shared" si="27"/>
        <v>467679</v>
      </c>
      <c r="J902" s="20" t="s">
        <v>126</v>
      </c>
      <c r="K902" s="20" t="s">
        <v>25</v>
      </c>
      <c r="L902" s="20" t="s">
        <v>26</v>
      </c>
      <c r="M902" s="20" t="s">
        <v>27</v>
      </c>
      <c r="N902" s="22" t="s">
        <v>28</v>
      </c>
    </row>
    <row r="903" spans="1:14">
      <c r="A903" s="32">
        <v>43372</v>
      </c>
      <c r="B903" s="20" t="s">
        <v>801</v>
      </c>
      <c r="C903" s="22" t="s">
        <v>22</v>
      </c>
      <c r="D903" s="33" t="s">
        <v>116</v>
      </c>
      <c r="E903" s="34"/>
      <c r="F903" s="34">
        <v>1000</v>
      </c>
      <c r="G903" s="35">
        <f t="shared" si="26"/>
        <v>1.7815689565172466</v>
      </c>
      <c r="H903" s="36">
        <v>561.303</v>
      </c>
      <c r="I903" s="37">
        <f t="shared" si="27"/>
        <v>466679</v>
      </c>
      <c r="J903" s="20" t="s">
        <v>126</v>
      </c>
      <c r="K903" s="20" t="s">
        <v>25</v>
      </c>
      <c r="L903" s="20" t="s">
        <v>26</v>
      </c>
      <c r="M903" s="20" t="s">
        <v>27</v>
      </c>
      <c r="N903" s="22" t="s">
        <v>28</v>
      </c>
    </row>
    <row r="904" spans="1:14">
      <c r="A904" s="32">
        <v>43372</v>
      </c>
      <c r="B904" s="20" t="s">
        <v>802</v>
      </c>
      <c r="C904" s="33" t="s">
        <v>123</v>
      </c>
      <c r="D904" s="45" t="s">
        <v>72</v>
      </c>
      <c r="E904" s="38"/>
      <c r="F904" s="34">
        <v>3000</v>
      </c>
      <c r="G904" s="35">
        <f t="shared" si="26"/>
        <v>5.3447068695517395</v>
      </c>
      <c r="H904" s="36">
        <v>561.303</v>
      </c>
      <c r="I904" s="37">
        <f t="shared" si="27"/>
        <v>463679</v>
      </c>
      <c r="J904" s="20" t="s">
        <v>41</v>
      </c>
      <c r="K904" s="33" t="s">
        <v>25</v>
      </c>
      <c r="L904" s="20" t="s">
        <v>26</v>
      </c>
      <c r="M904" s="20" t="s">
        <v>27</v>
      </c>
      <c r="N904" s="22" t="s">
        <v>28</v>
      </c>
    </row>
    <row r="905" spans="1:14">
      <c r="A905" s="32">
        <v>43372</v>
      </c>
      <c r="B905" s="20" t="s">
        <v>803</v>
      </c>
      <c r="C905" s="33" t="s">
        <v>123</v>
      </c>
      <c r="D905" s="45" t="s">
        <v>72</v>
      </c>
      <c r="E905" s="38"/>
      <c r="F905" s="34">
        <v>1500</v>
      </c>
      <c r="G905" s="35">
        <f t="shared" si="26"/>
        <v>2.6723534347758697</v>
      </c>
      <c r="H905" s="36">
        <v>561.303</v>
      </c>
      <c r="I905" s="37">
        <f t="shared" si="27"/>
        <v>462179</v>
      </c>
      <c r="J905" s="20" t="s">
        <v>41</v>
      </c>
      <c r="K905" s="33" t="s">
        <v>25</v>
      </c>
      <c r="L905" s="20" t="s">
        <v>26</v>
      </c>
      <c r="M905" s="20" t="s">
        <v>27</v>
      </c>
      <c r="N905" s="22" t="s">
        <v>28</v>
      </c>
    </row>
    <row r="906" spans="1:14">
      <c r="A906" s="32">
        <v>43372</v>
      </c>
      <c r="B906" s="20" t="s">
        <v>804</v>
      </c>
      <c r="C906" s="22" t="s">
        <v>22</v>
      </c>
      <c r="D906" s="20" t="s">
        <v>40</v>
      </c>
      <c r="E906" s="38"/>
      <c r="F906" s="34">
        <v>2000</v>
      </c>
      <c r="G906" s="35">
        <f t="shared" si="26"/>
        <v>3.5631379130344931</v>
      </c>
      <c r="H906" s="36">
        <v>561.303</v>
      </c>
      <c r="I906" s="37">
        <f t="shared" si="27"/>
        <v>460179</v>
      </c>
      <c r="J906" s="20" t="s">
        <v>41</v>
      </c>
      <c r="K906" s="33" t="s">
        <v>25</v>
      </c>
      <c r="L906" s="20" t="s">
        <v>42</v>
      </c>
      <c r="M906" s="20" t="s">
        <v>27</v>
      </c>
      <c r="N906" s="22" t="s">
        <v>28</v>
      </c>
    </row>
    <row r="907" spans="1:14">
      <c r="A907" s="32">
        <v>43372</v>
      </c>
      <c r="B907" s="20" t="s">
        <v>805</v>
      </c>
      <c r="C907" s="22" t="s">
        <v>22</v>
      </c>
      <c r="D907" s="20" t="s">
        <v>40</v>
      </c>
      <c r="E907" s="20"/>
      <c r="F907" s="34">
        <v>1000</v>
      </c>
      <c r="G907" s="35">
        <f t="shared" si="26"/>
        <v>1.7815689565172466</v>
      </c>
      <c r="H907" s="36">
        <v>561.303</v>
      </c>
      <c r="I907" s="37">
        <f t="shared" si="27"/>
        <v>459179</v>
      </c>
      <c r="J907" s="20" t="s">
        <v>258</v>
      </c>
      <c r="K907" s="20" t="s">
        <v>256</v>
      </c>
      <c r="L907" s="20" t="s">
        <v>42</v>
      </c>
      <c r="M907" s="20" t="s">
        <v>27</v>
      </c>
      <c r="N907" s="22" t="s">
        <v>28</v>
      </c>
    </row>
    <row r="908" spans="1:14">
      <c r="A908" s="32">
        <v>43372</v>
      </c>
      <c r="B908" s="20" t="s">
        <v>806</v>
      </c>
      <c r="C908" s="22" t="s">
        <v>22</v>
      </c>
      <c r="D908" s="20" t="s">
        <v>40</v>
      </c>
      <c r="E908" s="20"/>
      <c r="F908" s="34">
        <v>1000</v>
      </c>
      <c r="G908" s="35">
        <f t="shared" si="26"/>
        <v>1.7815689565172466</v>
      </c>
      <c r="H908" s="36">
        <v>561.303</v>
      </c>
      <c r="I908" s="37">
        <f t="shared" si="27"/>
        <v>458179</v>
      </c>
      <c r="J908" s="20" t="s">
        <v>258</v>
      </c>
      <c r="K908" s="20" t="s">
        <v>256</v>
      </c>
      <c r="L908" s="20" t="s">
        <v>42</v>
      </c>
      <c r="M908" s="20" t="s">
        <v>27</v>
      </c>
      <c r="N908" s="22" t="s">
        <v>28</v>
      </c>
    </row>
    <row r="909" spans="1:14">
      <c r="A909" s="32">
        <v>43372</v>
      </c>
      <c r="B909" s="39" t="s">
        <v>807</v>
      </c>
      <c r="C909" s="22" t="s">
        <v>22</v>
      </c>
      <c r="D909" s="33" t="s">
        <v>23</v>
      </c>
      <c r="E909" s="20"/>
      <c r="F909" s="40">
        <v>500</v>
      </c>
      <c r="G909" s="35">
        <f t="shared" si="26"/>
        <v>0.89078447825862328</v>
      </c>
      <c r="H909" s="36">
        <v>561.303</v>
      </c>
      <c r="I909" s="37">
        <f t="shared" si="27"/>
        <v>457679</v>
      </c>
      <c r="J909" s="22" t="s">
        <v>83</v>
      </c>
      <c r="K909" s="39" t="s">
        <v>25</v>
      </c>
      <c r="L909" s="20" t="s">
        <v>26</v>
      </c>
      <c r="M909" s="20" t="s">
        <v>27</v>
      </c>
      <c r="N909" s="22" t="s">
        <v>28</v>
      </c>
    </row>
    <row r="910" spans="1:14">
      <c r="A910" s="32">
        <v>43372</v>
      </c>
      <c r="B910" s="39" t="s">
        <v>808</v>
      </c>
      <c r="C910" s="22" t="s">
        <v>22</v>
      </c>
      <c r="D910" s="33" t="s">
        <v>23</v>
      </c>
      <c r="E910" s="20"/>
      <c r="F910" s="40">
        <v>500</v>
      </c>
      <c r="G910" s="35">
        <f t="shared" ref="G910:G956" si="28">+F910/H910</f>
        <v>0.89078447825862328</v>
      </c>
      <c r="H910" s="36">
        <v>561.303</v>
      </c>
      <c r="I910" s="37">
        <f t="shared" ref="I910:I956" si="29">I909+E910-F910</f>
        <v>457179</v>
      </c>
      <c r="J910" s="22" t="s">
        <v>83</v>
      </c>
      <c r="K910" s="39" t="s">
        <v>25</v>
      </c>
      <c r="L910" s="20" t="s">
        <v>26</v>
      </c>
      <c r="M910" s="20" t="s">
        <v>27</v>
      </c>
      <c r="N910" s="22" t="s">
        <v>28</v>
      </c>
    </row>
    <row r="911" spans="1:14">
      <c r="A911" s="32">
        <v>43372</v>
      </c>
      <c r="B911" s="39" t="s">
        <v>809</v>
      </c>
      <c r="C911" s="22" t="s">
        <v>22</v>
      </c>
      <c r="D911" s="33" t="s">
        <v>23</v>
      </c>
      <c r="E911" s="20"/>
      <c r="F911" s="40">
        <v>15000</v>
      </c>
      <c r="G911" s="35">
        <f t="shared" si="28"/>
        <v>26.723534347758697</v>
      </c>
      <c r="H911" s="36">
        <v>561.303</v>
      </c>
      <c r="I911" s="37">
        <f t="shared" si="29"/>
        <v>442179</v>
      </c>
      <c r="J911" s="22" t="s">
        <v>83</v>
      </c>
      <c r="K911" s="39" t="s">
        <v>36</v>
      </c>
      <c r="L911" s="20" t="s">
        <v>26</v>
      </c>
      <c r="M911" s="20" t="s">
        <v>27</v>
      </c>
      <c r="N911" s="22" t="s">
        <v>37</v>
      </c>
    </row>
    <row r="912" spans="1:14">
      <c r="A912" s="32">
        <v>43372</v>
      </c>
      <c r="B912" s="39" t="s">
        <v>810</v>
      </c>
      <c r="C912" s="22" t="s">
        <v>22</v>
      </c>
      <c r="D912" s="33" t="s">
        <v>23</v>
      </c>
      <c r="E912" s="20"/>
      <c r="F912" s="40">
        <v>500</v>
      </c>
      <c r="G912" s="35">
        <f t="shared" si="28"/>
        <v>0.89078447825862328</v>
      </c>
      <c r="H912" s="36">
        <v>561.303</v>
      </c>
      <c r="I912" s="37">
        <f t="shared" si="29"/>
        <v>441679</v>
      </c>
      <c r="J912" s="22" t="s">
        <v>83</v>
      </c>
      <c r="K912" s="39" t="s">
        <v>25</v>
      </c>
      <c r="L912" s="20" t="s">
        <v>26</v>
      </c>
      <c r="M912" s="20" t="s">
        <v>27</v>
      </c>
      <c r="N912" s="22" t="s">
        <v>28</v>
      </c>
    </row>
    <row r="913" spans="1:14">
      <c r="A913" s="32">
        <v>43372</v>
      </c>
      <c r="B913" s="39" t="s">
        <v>811</v>
      </c>
      <c r="C913" s="22" t="s">
        <v>22</v>
      </c>
      <c r="D913" s="33" t="s">
        <v>23</v>
      </c>
      <c r="E913" s="20"/>
      <c r="F913" s="40">
        <v>500</v>
      </c>
      <c r="G913" s="35">
        <f t="shared" si="28"/>
        <v>0.89078447825862328</v>
      </c>
      <c r="H913" s="36">
        <v>561.303</v>
      </c>
      <c r="I913" s="37">
        <f t="shared" si="29"/>
        <v>441179</v>
      </c>
      <c r="J913" s="22" t="s">
        <v>83</v>
      </c>
      <c r="K913" s="39" t="s">
        <v>25</v>
      </c>
      <c r="L913" s="20" t="s">
        <v>26</v>
      </c>
      <c r="M913" s="20" t="s">
        <v>27</v>
      </c>
      <c r="N913" s="22" t="s">
        <v>28</v>
      </c>
    </row>
    <row r="914" spans="1:14">
      <c r="A914" s="32">
        <v>43372</v>
      </c>
      <c r="B914" s="39" t="s">
        <v>254</v>
      </c>
      <c r="C914" s="22" t="s">
        <v>22</v>
      </c>
      <c r="D914" s="20" t="s">
        <v>40</v>
      </c>
      <c r="E914" s="39"/>
      <c r="F914" s="40">
        <v>3000</v>
      </c>
      <c r="G914" s="35">
        <f t="shared" si="28"/>
        <v>5.3447068695517395</v>
      </c>
      <c r="H914" s="36">
        <v>561.303</v>
      </c>
      <c r="I914" s="37">
        <f t="shared" si="29"/>
        <v>438179</v>
      </c>
      <c r="J914" s="39" t="s">
        <v>45</v>
      </c>
      <c r="K914" s="39" t="s">
        <v>69</v>
      </c>
      <c r="L914" s="20" t="s">
        <v>42</v>
      </c>
      <c r="M914" s="20" t="s">
        <v>27</v>
      </c>
      <c r="N914" s="22" t="s">
        <v>28</v>
      </c>
    </row>
    <row r="915" spans="1:14">
      <c r="A915" s="32">
        <v>43372</v>
      </c>
      <c r="B915" s="39" t="s">
        <v>812</v>
      </c>
      <c r="C915" s="22" t="s">
        <v>22</v>
      </c>
      <c r="D915" s="20" t="s">
        <v>40</v>
      </c>
      <c r="E915" s="39"/>
      <c r="F915" s="40">
        <v>1000</v>
      </c>
      <c r="G915" s="35">
        <f t="shared" si="28"/>
        <v>1.7815689565172466</v>
      </c>
      <c r="H915" s="36">
        <v>561.303</v>
      </c>
      <c r="I915" s="37">
        <f t="shared" si="29"/>
        <v>437179</v>
      </c>
      <c r="J915" s="39" t="s">
        <v>45</v>
      </c>
      <c r="K915" s="39" t="s">
        <v>69</v>
      </c>
      <c r="L915" s="20" t="s">
        <v>42</v>
      </c>
      <c r="M915" s="20" t="s">
        <v>27</v>
      </c>
      <c r="N915" s="22" t="s">
        <v>28</v>
      </c>
    </row>
    <row r="916" spans="1:14">
      <c r="A916" s="32">
        <v>43372</v>
      </c>
      <c r="B916" s="39" t="s">
        <v>813</v>
      </c>
      <c r="C916" s="33" t="s">
        <v>123</v>
      </c>
      <c r="D916" s="33" t="s">
        <v>72</v>
      </c>
      <c r="E916" s="39"/>
      <c r="F916" s="40">
        <v>6000</v>
      </c>
      <c r="G916" s="35">
        <f t="shared" si="28"/>
        <v>10.689413739103479</v>
      </c>
      <c r="H916" s="36">
        <v>561.303</v>
      </c>
      <c r="I916" s="37">
        <f t="shared" si="29"/>
        <v>431179</v>
      </c>
      <c r="J916" s="39" t="s">
        <v>45</v>
      </c>
      <c r="K916" s="39" t="s">
        <v>69</v>
      </c>
      <c r="L916" s="20" t="s">
        <v>26</v>
      </c>
      <c r="M916" s="20" t="s">
        <v>27</v>
      </c>
      <c r="N916" s="22" t="s">
        <v>28</v>
      </c>
    </row>
    <row r="917" spans="1:14">
      <c r="A917" s="32">
        <v>43372</v>
      </c>
      <c r="B917" s="22" t="s">
        <v>814</v>
      </c>
      <c r="C917" s="22" t="s">
        <v>22</v>
      </c>
      <c r="D917" s="33" t="s">
        <v>23</v>
      </c>
      <c r="E917" s="42"/>
      <c r="F917" s="42">
        <v>2500</v>
      </c>
      <c r="G917" s="35">
        <f t="shared" si="28"/>
        <v>4.4539223912931165</v>
      </c>
      <c r="H917" s="36">
        <v>561.303</v>
      </c>
      <c r="I917" s="37">
        <f t="shared" si="29"/>
        <v>428679</v>
      </c>
      <c r="J917" s="22" t="s">
        <v>101</v>
      </c>
      <c r="K917" s="22" t="s">
        <v>102</v>
      </c>
      <c r="L917" s="20" t="s">
        <v>26</v>
      </c>
      <c r="M917" s="20" t="s">
        <v>27</v>
      </c>
      <c r="N917" s="22" t="s">
        <v>28</v>
      </c>
    </row>
    <row r="918" spans="1:14">
      <c r="A918" s="32">
        <v>43372</v>
      </c>
      <c r="B918" s="20" t="s">
        <v>815</v>
      </c>
      <c r="C918" s="33" t="s">
        <v>112</v>
      </c>
      <c r="D918" s="33" t="s">
        <v>72</v>
      </c>
      <c r="E918" s="20"/>
      <c r="F918" s="34">
        <v>330000</v>
      </c>
      <c r="G918" s="35">
        <f t="shared" si="28"/>
        <v>587.91775565069133</v>
      </c>
      <c r="H918" s="36">
        <v>561.303</v>
      </c>
      <c r="I918" s="37">
        <f t="shared" si="29"/>
        <v>98679</v>
      </c>
      <c r="J918" s="47" t="s">
        <v>108</v>
      </c>
      <c r="K918" s="20">
        <v>3593851</v>
      </c>
      <c r="L918" s="20" t="s">
        <v>26</v>
      </c>
      <c r="M918" s="20" t="s">
        <v>27</v>
      </c>
      <c r="N918" s="22" t="s">
        <v>37</v>
      </c>
    </row>
    <row r="919" spans="1:14">
      <c r="A919" s="32">
        <v>43373</v>
      </c>
      <c r="B919" s="39" t="s">
        <v>816</v>
      </c>
      <c r="C919" s="33" t="s">
        <v>143</v>
      </c>
      <c r="D919" s="20" t="s">
        <v>40</v>
      </c>
      <c r="E919" s="39"/>
      <c r="F919" s="40">
        <v>25000</v>
      </c>
      <c r="G919" s="35">
        <f t="shared" si="28"/>
        <v>44.539223912931163</v>
      </c>
      <c r="H919" s="36">
        <v>561.303</v>
      </c>
      <c r="I919" s="37">
        <f t="shared" si="29"/>
        <v>73679</v>
      </c>
      <c r="J919" s="39" t="s">
        <v>45</v>
      </c>
      <c r="K919" s="39">
        <v>6</v>
      </c>
      <c r="L919" s="20" t="s">
        <v>42</v>
      </c>
      <c r="M919" s="20" t="s">
        <v>27</v>
      </c>
      <c r="N919" s="22" t="s">
        <v>37</v>
      </c>
    </row>
    <row r="920" spans="1:14">
      <c r="A920" s="32">
        <v>43373</v>
      </c>
      <c r="B920" s="44" t="s">
        <v>817</v>
      </c>
      <c r="C920" s="33" t="s">
        <v>123</v>
      </c>
      <c r="D920" s="33" t="s">
        <v>72</v>
      </c>
      <c r="E920" s="39"/>
      <c r="F920" s="42">
        <v>2000</v>
      </c>
      <c r="G920" s="35">
        <f t="shared" si="28"/>
        <v>3.5631379130344931</v>
      </c>
      <c r="H920" s="36">
        <v>561.303</v>
      </c>
      <c r="I920" s="37">
        <f t="shared" si="29"/>
        <v>71679</v>
      </c>
      <c r="J920" s="22" t="s">
        <v>220</v>
      </c>
      <c r="K920" s="39" t="s">
        <v>25</v>
      </c>
      <c r="L920" s="20" t="s">
        <v>26</v>
      </c>
      <c r="M920" s="20" t="s">
        <v>27</v>
      </c>
      <c r="N920" s="22" t="s">
        <v>28</v>
      </c>
    </row>
    <row r="921" spans="1:14">
      <c r="A921" s="32">
        <v>43373</v>
      </c>
      <c r="B921" s="44" t="s">
        <v>818</v>
      </c>
      <c r="C921" s="22" t="s">
        <v>22</v>
      </c>
      <c r="D921" s="33" t="s">
        <v>23</v>
      </c>
      <c r="E921" s="39"/>
      <c r="F921" s="42">
        <v>15000</v>
      </c>
      <c r="G921" s="35">
        <f t="shared" si="28"/>
        <v>26.723534347758697</v>
      </c>
      <c r="H921" s="36">
        <v>561.303</v>
      </c>
      <c r="I921" s="37">
        <f t="shared" si="29"/>
        <v>56679</v>
      </c>
      <c r="J921" s="22" t="s">
        <v>220</v>
      </c>
      <c r="K921" s="39" t="s">
        <v>25</v>
      </c>
      <c r="L921" s="20" t="s">
        <v>26</v>
      </c>
      <c r="M921" s="20" t="s">
        <v>27</v>
      </c>
      <c r="N921" s="22" t="s">
        <v>28</v>
      </c>
    </row>
    <row r="922" spans="1:14">
      <c r="A922" s="32">
        <v>43373</v>
      </c>
      <c r="B922" s="44" t="s">
        <v>819</v>
      </c>
      <c r="C922" s="33" t="s">
        <v>146</v>
      </c>
      <c r="D922" s="33" t="s">
        <v>72</v>
      </c>
      <c r="E922" s="39"/>
      <c r="F922" s="42">
        <v>1000</v>
      </c>
      <c r="G922" s="35">
        <f t="shared" si="28"/>
        <v>1.7815689565172466</v>
      </c>
      <c r="H922" s="36">
        <v>561.303</v>
      </c>
      <c r="I922" s="37">
        <f t="shared" si="29"/>
        <v>55679</v>
      </c>
      <c r="J922" s="22" t="s">
        <v>220</v>
      </c>
      <c r="K922" s="39" t="s">
        <v>655</v>
      </c>
      <c r="L922" s="20" t="s">
        <v>26</v>
      </c>
      <c r="M922" s="20" t="s">
        <v>27</v>
      </c>
      <c r="N922" s="39" t="s">
        <v>157</v>
      </c>
    </row>
    <row r="923" spans="1:14">
      <c r="A923" s="32">
        <v>43373</v>
      </c>
      <c r="B923" s="44" t="s">
        <v>820</v>
      </c>
      <c r="C923" s="22" t="s">
        <v>22</v>
      </c>
      <c r="D923" s="33" t="s">
        <v>23</v>
      </c>
      <c r="E923" s="39"/>
      <c r="F923" s="42">
        <v>2000</v>
      </c>
      <c r="G923" s="35">
        <f t="shared" si="28"/>
        <v>3.5631379130344931</v>
      </c>
      <c r="H923" s="36">
        <v>561.303</v>
      </c>
      <c r="I923" s="37">
        <f t="shared" si="29"/>
        <v>53679</v>
      </c>
      <c r="J923" s="22" t="s">
        <v>220</v>
      </c>
      <c r="K923" s="39" t="s">
        <v>25</v>
      </c>
      <c r="L923" s="20" t="s">
        <v>26</v>
      </c>
      <c r="M923" s="20" t="s">
        <v>27</v>
      </c>
      <c r="N923" s="22" t="s">
        <v>28</v>
      </c>
    </row>
    <row r="924" spans="1:14">
      <c r="A924" s="32">
        <v>43373</v>
      </c>
      <c r="B924" s="22" t="s">
        <v>793</v>
      </c>
      <c r="C924" s="22" t="s">
        <v>22</v>
      </c>
      <c r="D924" s="33" t="s">
        <v>23</v>
      </c>
      <c r="E924" s="34"/>
      <c r="F924" s="34">
        <v>1000</v>
      </c>
      <c r="G924" s="35">
        <f t="shared" si="28"/>
        <v>1.7815689565172466</v>
      </c>
      <c r="H924" s="36">
        <v>561.303</v>
      </c>
      <c r="I924" s="37">
        <f t="shared" si="29"/>
        <v>52679</v>
      </c>
      <c r="J924" s="22" t="s">
        <v>24</v>
      </c>
      <c r="K924" s="20" t="s">
        <v>25</v>
      </c>
      <c r="L924" s="20" t="s">
        <v>26</v>
      </c>
      <c r="M924" s="20" t="s">
        <v>27</v>
      </c>
      <c r="N924" s="20" t="s">
        <v>28</v>
      </c>
    </row>
    <row r="925" spans="1:14">
      <c r="A925" s="32">
        <v>43373</v>
      </c>
      <c r="B925" s="22" t="s">
        <v>821</v>
      </c>
      <c r="C925" s="22" t="s">
        <v>22</v>
      </c>
      <c r="D925" s="33" t="s">
        <v>23</v>
      </c>
      <c r="E925" s="34"/>
      <c r="F925" s="34">
        <v>1000</v>
      </c>
      <c r="G925" s="35">
        <f t="shared" si="28"/>
        <v>1.7815689565172466</v>
      </c>
      <c r="H925" s="36">
        <v>561.303</v>
      </c>
      <c r="I925" s="37">
        <f t="shared" si="29"/>
        <v>51679</v>
      </c>
      <c r="J925" s="22" t="s">
        <v>24</v>
      </c>
      <c r="K925" s="20" t="s">
        <v>25</v>
      </c>
      <c r="L925" s="20" t="s">
        <v>26</v>
      </c>
      <c r="M925" s="20" t="s">
        <v>27</v>
      </c>
      <c r="N925" s="20" t="s">
        <v>28</v>
      </c>
    </row>
    <row r="926" spans="1:14">
      <c r="A926" s="32">
        <v>43373</v>
      </c>
      <c r="B926" s="22" t="s">
        <v>795</v>
      </c>
      <c r="C926" s="22" t="s">
        <v>22</v>
      </c>
      <c r="D926" s="33" t="s">
        <v>23</v>
      </c>
      <c r="E926" s="34"/>
      <c r="F926" s="34">
        <v>1000</v>
      </c>
      <c r="G926" s="35">
        <f t="shared" si="28"/>
        <v>1.7815689565172466</v>
      </c>
      <c r="H926" s="36">
        <v>561.303</v>
      </c>
      <c r="I926" s="37">
        <f t="shared" si="29"/>
        <v>50679</v>
      </c>
      <c r="J926" s="22" t="s">
        <v>24</v>
      </c>
      <c r="K926" s="20" t="s">
        <v>25</v>
      </c>
      <c r="L926" s="20" t="s">
        <v>26</v>
      </c>
      <c r="M926" s="20" t="s">
        <v>27</v>
      </c>
      <c r="N926" s="20" t="s">
        <v>28</v>
      </c>
    </row>
    <row r="927" spans="1:14">
      <c r="A927" s="32">
        <v>43373</v>
      </c>
      <c r="B927" s="20" t="s">
        <v>822</v>
      </c>
      <c r="C927" s="22" t="s">
        <v>22</v>
      </c>
      <c r="D927" s="33" t="s">
        <v>23</v>
      </c>
      <c r="E927" s="34"/>
      <c r="F927" s="34">
        <v>3000</v>
      </c>
      <c r="G927" s="35">
        <f t="shared" si="28"/>
        <v>5.3447068695517395</v>
      </c>
      <c r="H927" s="36">
        <v>561.303</v>
      </c>
      <c r="I927" s="37">
        <f t="shared" si="29"/>
        <v>47679</v>
      </c>
      <c r="J927" s="20" t="s">
        <v>200</v>
      </c>
      <c r="K927" s="20" t="s">
        <v>25</v>
      </c>
      <c r="L927" s="20" t="s">
        <v>26</v>
      </c>
      <c r="M927" s="20" t="s">
        <v>27</v>
      </c>
      <c r="N927" s="20" t="s">
        <v>28</v>
      </c>
    </row>
    <row r="928" spans="1:14">
      <c r="A928" s="32">
        <v>43373</v>
      </c>
      <c r="B928" s="20" t="s">
        <v>823</v>
      </c>
      <c r="C928" s="33" t="s">
        <v>143</v>
      </c>
      <c r="D928" s="33" t="s">
        <v>23</v>
      </c>
      <c r="E928" s="34"/>
      <c r="F928" s="34">
        <v>70000</v>
      </c>
      <c r="G928" s="35">
        <f t="shared" si="28"/>
        <v>124.70982695620725</v>
      </c>
      <c r="H928" s="36">
        <v>561.303</v>
      </c>
      <c r="I928" s="37">
        <f t="shared" si="29"/>
        <v>-22321</v>
      </c>
      <c r="J928" s="20" t="s">
        <v>200</v>
      </c>
      <c r="K928" s="20" t="s">
        <v>25</v>
      </c>
      <c r="L928" s="20" t="s">
        <v>26</v>
      </c>
      <c r="M928" s="20" t="s">
        <v>27</v>
      </c>
      <c r="N928" s="20" t="s">
        <v>28</v>
      </c>
    </row>
    <row r="929" spans="1:14">
      <c r="A929" s="32">
        <v>43373</v>
      </c>
      <c r="B929" s="20" t="s">
        <v>824</v>
      </c>
      <c r="C929" s="22" t="s">
        <v>22</v>
      </c>
      <c r="D929" s="33" t="s">
        <v>23</v>
      </c>
      <c r="E929" s="34"/>
      <c r="F929" s="34">
        <v>1000</v>
      </c>
      <c r="G929" s="35">
        <f t="shared" si="28"/>
        <v>1.7815689565172466</v>
      </c>
      <c r="H929" s="36">
        <v>561.303</v>
      </c>
      <c r="I929" s="37">
        <f t="shared" si="29"/>
        <v>-23321</v>
      </c>
      <c r="J929" s="20" t="s">
        <v>371</v>
      </c>
      <c r="K929" s="20" t="s">
        <v>256</v>
      </c>
      <c r="L929" s="20" t="s">
        <v>26</v>
      </c>
      <c r="M929" s="20" t="s">
        <v>27</v>
      </c>
      <c r="N929" s="20" t="s">
        <v>28</v>
      </c>
    </row>
    <row r="930" spans="1:14">
      <c r="A930" s="32">
        <v>43373</v>
      </c>
      <c r="B930" s="20" t="s">
        <v>825</v>
      </c>
      <c r="C930" s="22" t="s">
        <v>22</v>
      </c>
      <c r="D930" s="33" t="s">
        <v>23</v>
      </c>
      <c r="E930" s="34"/>
      <c r="F930" s="34">
        <v>1000</v>
      </c>
      <c r="G930" s="35">
        <f t="shared" si="28"/>
        <v>1.7815689565172466</v>
      </c>
      <c r="H930" s="36">
        <v>561.303</v>
      </c>
      <c r="I930" s="37">
        <f t="shared" si="29"/>
        <v>-24321</v>
      </c>
      <c r="J930" s="20" t="s">
        <v>371</v>
      </c>
      <c r="K930" s="20" t="s">
        <v>256</v>
      </c>
      <c r="L930" s="20" t="s">
        <v>26</v>
      </c>
      <c r="M930" s="20" t="s">
        <v>27</v>
      </c>
      <c r="N930" s="20" t="s">
        <v>28</v>
      </c>
    </row>
    <row r="931" spans="1:14">
      <c r="A931" s="32">
        <v>43373</v>
      </c>
      <c r="B931" s="20" t="s">
        <v>826</v>
      </c>
      <c r="C931" s="22" t="s">
        <v>22</v>
      </c>
      <c r="D931" s="20" t="s">
        <v>40</v>
      </c>
      <c r="E931" s="38"/>
      <c r="F931" s="34">
        <v>2500</v>
      </c>
      <c r="G931" s="35">
        <f t="shared" si="28"/>
        <v>4.4539223912931165</v>
      </c>
      <c r="H931" s="36">
        <v>561.303</v>
      </c>
      <c r="I931" s="37">
        <f t="shared" si="29"/>
        <v>-26821</v>
      </c>
      <c r="J931" s="20" t="s">
        <v>41</v>
      </c>
      <c r="K931" s="33" t="s">
        <v>25</v>
      </c>
      <c r="L931" s="20" t="s">
        <v>42</v>
      </c>
      <c r="M931" s="20" t="s">
        <v>27</v>
      </c>
      <c r="N931" s="22" t="s">
        <v>28</v>
      </c>
    </row>
    <row r="932" spans="1:14">
      <c r="A932" s="32">
        <v>43373</v>
      </c>
      <c r="B932" s="20" t="s">
        <v>827</v>
      </c>
      <c r="C932" s="33" t="s">
        <v>123</v>
      </c>
      <c r="D932" s="45" t="s">
        <v>72</v>
      </c>
      <c r="E932" s="38"/>
      <c r="F932" s="34">
        <v>3000</v>
      </c>
      <c r="G932" s="35">
        <f t="shared" si="28"/>
        <v>5.3447068695517395</v>
      </c>
      <c r="H932" s="36">
        <v>561.303</v>
      </c>
      <c r="I932" s="37">
        <f t="shared" si="29"/>
        <v>-29821</v>
      </c>
      <c r="J932" s="20" t="s">
        <v>41</v>
      </c>
      <c r="K932" s="33" t="s">
        <v>25</v>
      </c>
      <c r="L932" s="20" t="s">
        <v>26</v>
      </c>
      <c r="M932" s="20" t="s">
        <v>27</v>
      </c>
      <c r="N932" s="22" t="s">
        <v>28</v>
      </c>
    </row>
    <row r="933" spans="1:14">
      <c r="A933" s="32">
        <v>43373</v>
      </c>
      <c r="B933" s="20" t="s">
        <v>828</v>
      </c>
      <c r="C933" s="22" t="s">
        <v>22</v>
      </c>
      <c r="D933" s="20" t="s">
        <v>40</v>
      </c>
      <c r="E933" s="38"/>
      <c r="F933" s="34">
        <v>2000</v>
      </c>
      <c r="G933" s="35">
        <f t="shared" si="28"/>
        <v>3.5631379130344931</v>
      </c>
      <c r="H933" s="36">
        <v>561.303</v>
      </c>
      <c r="I933" s="37">
        <f t="shared" si="29"/>
        <v>-31821</v>
      </c>
      <c r="J933" s="20" t="s">
        <v>41</v>
      </c>
      <c r="K933" s="33" t="s">
        <v>25</v>
      </c>
      <c r="L933" s="20" t="s">
        <v>42</v>
      </c>
      <c r="M933" s="20" t="s">
        <v>27</v>
      </c>
      <c r="N933" s="22" t="s">
        <v>28</v>
      </c>
    </row>
    <row r="934" spans="1:14">
      <c r="A934" s="32">
        <v>43373</v>
      </c>
      <c r="B934" s="20" t="s">
        <v>829</v>
      </c>
      <c r="C934" s="22" t="s">
        <v>22</v>
      </c>
      <c r="D934" s="20" t="s">
        <v>40</v>
      </c>
      <c r="E934" s="38"/>
      <c r="F934" s="34">
        <v>2000</v>
      </c>
      <c r="G934" s="35">
        <f t="shared" si="28"/>
        <v>3.5631379130344931</v>
      </c>
      <c r="H934" s="36">
        <v>561.303</v>
      </c>
      <c r="I934" s="37">
        <f t="shared" si="29"/>
        <v>-33821</v>
      </c>
      <c r="J934" s="20" t="s">
        <v>41</v>
      </c>
      <c r="K934" s="33" t="s">
        <v>25</v>
      </c>
      <c r="L934" s="20" t="s">
        <v>42</v>
      </c>
      <c r="M934" s="20" t="s">
        <v>27</v>
      </c>
      <c r="N934" s="22" t="s">
        <v>28</v>
      </c>
    </row>
    <row r="935" spans="1:14">
      <c r="A935" s="32">
        <v>43373</v>
      </c>
      <c r="B935" s="20" t="s">
        <v>830</v>
      </c>
      <c r="C935" s="22" t="s">
        <v>22</v>
      </c>
      <c r="D935" s="20" t="s">
        <v>40</v>
      </c>
      <c r="E935" s="38"/>
      <c r="F935" s="34">
        <v>1000</v>
      </c>
      <c r="G935" s="35">
        <f t="shared" si="28"/>
        <v>1.7815689565172466</v>
      </c>
      <c r="H935" s="36">
        <v>561.303</v>
      </c>
      <c r="I935" s="37">
        <f t="shared" si="29"/>
        <v>-34821</v>
      </c>
      <c r="J935" s="20" t="s">
        <v>41</v>
      </c>
      <c r="K935" s="33" t="s">
        <v>25</v>
      </c>
      <c r="L935" s="20" t="s">
        <v>42</v>
      </c>
      <c r="M935" s="20" t="s">
        <v>27</v>
      </c>
      <c r="N935" s="22" t="s">
        <v>28</v>
      </c>
    </row>
    <row r="936" spans="1:14">
      <c r="A936" s="32">
        <v>43373</v>
      </c>
      <c r="B936" s="20" t="s">
        <v>831</v>
      </c>
      <c r="C936" s="22" t="s">
        <v>22</v>
      </c>
      <c r="D936" s="20" t="s">
        <v>40</v>
      </c>
      <c r="E936" s="20"/>
      <c r="F936" s="34">
        <v>1000</v>
      </c>
      <c r="G936" s="35">
        <f t="shared" si="28"/>
        <v>1.7815689565172466</v>
      </c>
      <c r="H936" s="36">
        <v>561.303</v>
      </c>
      <c r="I936" s="37">
        <f t="shared" si="29"/>
        <v>-35821</v>
      </c>
      <c r="J936" s="20" t="s">
        <v>258</v>
      </c>
      <c r="K936" s="20" t="s">
        <v>256</v>
      </c>
      <c r="L936" s="20" t="s">
        <v>42</v>
      </c>
      <c r="M936" s="20" t="s">
        <v>27</v>
      </c>
      <c r="N936" s="22" t="s">
        <v>28</v>
      </c>
    </row>
    <row r="937" spans="1:14">
      <c r="A937" s="32">
        <v>43373</v>
      </c>
      <c r="B937" s="20" t="s">
        <v>806</v>
      </c>
      <c r="C937" s="22" t="s">
        <v>22</v>
      </c>
      <c r="D937" s="20" t="s">
        <v>40</v>
      </c>
      <c r="E937" s="20"/>
      <c r="F937" s="34">
        <v>1000</v>
      </c>
      <c r="G937" s="35">
        <f t="shared" si="28"/>
        <v>1.7815689565172466</v>
      </c>
      <c r="H937" s="36">
        <v>561.303</v>
      </c>
      <c r="I937" s="37">
        <f t="shared" si="29"/>
        <v>-36821</v>
      </c>
      <c r="J937" s="20" t="s">
        <v>258</v>
      </c>
      <c r="K937" s="20" t="s">
        <v>256</v>
      </c>
      <c r="L937" s="20" t="s">
        <v>42</v>
      </c>
      <c r="M937" s="20" t="s">
        <v>27</v>
      </c>
      <c r="N937" s="22" t="s">
        <v>28</v>
      </c>
    </row>
    <row r="938" spans="1:14">
      <c r="A938" s="32">
        <v>43373</v>
      </c>
      <c r="B938" s="20" t="s">
        <v>739</v>
      </c>
      <c r="C938" s="33" t="s">
        <v>123</v>
      </c>
      <c r="D938" s="33" t="s">
        <v>261</v>
      </c>
      <c r="E938" s="20"/>
      <c r="F938" s="34">
        <v>2000</v>
      </c>
      <c r="G938" s="35">
        <f t="shared" si="28"/>
        <v>3.5631379130344931</v>
      </c>
      <c r="H938" s="36">
        <v>561.303</v>
      </c>
      <c r="I938" s="37">
        <f t="shared" si="29"/>
        <v>-38821</v>
      </c>
      <c r="J938" s="20" t="s">
        <v>258</v>
      </c>
      <c r="K938" s="20" t="s">
        <v>256</v>
      </c>
      <c r="L938" s="20" t="s">
        <v>26</v>
      </c>
      <c r="M938" s="20" t="s">
        <v>27</v>
      </c>
      <c r="N938" s="22" t="s">
        <v>28</v>
      </c>
    </row>
    <row r="939" spans="1:14">
      <c r="A939" s="32">
        <v>43373</v>
      </c>
      <c r="B939" s="39" t="s">
        <v>832</v>
      </c>
      <c r="C939" s="22" t="s">
        <v>22</v>
      </c>
      <c r="D939" s="33" t="s">
        <v>23</v>
      </c>
      <c r="E939" s="20"/>
      <c r="F939" s="40">
        <v>500</v>
      </c>
      <c r="G939" s="35">
        <f t="shared" si="28"/>
        <v>0.89078447825862328</v>
      </c>
      <c r="H939" s="36">
        <v>561.303</v>
      </c>
      <c r="I939" s="37">
        <f t="shared" si="29"/>
        <v>-39321</v>
      </c>
      <c r="J939" s="22" t="s">
        <v>83</v>
      </c>
      <c r="K939" s="39" t="s">
        <v>25</v>
      </c>
      <c r="L939" s="20" t="s">
        <v>26</v>
      </c>
      <c r="M939" s="20" t="s">
        <v>27</v>
      </c>
      <c r="N939" s="22" t="s">
        <v>28</v>
      </c>
    </row>
    <row r="940" spans="1:14">
      <c r="A940" s="32">
        <v>43373</v>
      </c>
      <c r="B940" s="39" t="s">
        <v>833</v>
      </c>
      <c r="C940" s="22" t="s">
        <v>22</v>
      </c>
      <c r="D940" s="33" t="s">
        <v>23</v>
      </c>
      <c r="E940" s="20"/>
      <c r="F940" s="40">
        <v>500</v>
      </c>
      <c r="G940" s="35">
        <f t="shared" si="28"/>
        <v>0.89078447825862328</v>
      </c>
      <c r="H940" s="36">
        <v>561.303</v>
      </c>
      <c r="I940" s="37">
        <f t="shared" si="29"/>
        <v>-39821</v>
      </c>
      <c r="J940" s="22" t="s">
        <v>83</v>
      </c>
      <c r="K940" s="39" t="s">
        <v>25</v>
      </c>
      <c r="L940" s="20" t="s">
        <v>26</v>
      </c>
      <c r="M940" s="20" t="s">
        <v>27</v>
      </c>
      <c r="N940" s="22" t="s">
        <v>28</v>
      </c>
    </row>
    <row r="941" spans="1:14">
      <c r="A941" s="32">
        <v>43373</v>
      </c>
      <c r="B941" s="39" t="s">
        <v>834</v>
      </c>
      <c r="C941" s="33" t="s">
        <v>143</v>
      </c>
      <c r="D941" s="33" t="s">
        <v>23</v>
      </c>
      <c r="E941" s="20"/>
      <c r="F941" s="40">
        <v>180000</v>
      </c>
      <c r="G941" s="35">
        <f t="shared" si="28"/>
        <v>320.68241217310435</v>
      </c>
      <c r="H941" s="36">
        <v>561.303</v>
      </c>
      <c r="I941" s="37">
        <f t="shared" si="29"/>
        <v>-219821</v>
      </c>
      <c r="J941" s="22" t="s">
        <v>83</v>
      </c>
      <c r="K941" s="39">
        <v>42</v>
      </c>
      <c r="L941" s="20" t="s">
        <v>26</v>
      </c>
      <c r="M941" s="20" t="s">
        <v>27</v>
      </c>
      <c r="N941" s="22" t="s">
        <v>37</v>
      </c>
    </row>
    <row r="942" spans="1:14">
      <c r="A942" s="32">
        <v>43373</v>
      </c>
      <c r="B942" s="39" t="s">
        <v>835</v>
      </c>
      <c r="C942" s="33" t="s">
        <v>143</v>
      </c>
      <c r="D942" s="33" t="s">
        <v>23</v>
      </c>
      <c r="E942" s="20"/>
      <c r="F942" s="40">
        <v>130000</v>
      </c>
      <c r="G942" s="35">
        <f t="shared" si="28"/>
        <v>231.60396434724206</v>
      </c>
      <c r="H942" s="36">
        <v>561.303</v>
      </c>
      <c r="I942" s="37">
        <f t="shared" si="29"/>
        <v>-349821</v>
      </c>
      <c r="J942" s="22" t="s">
        <v>83</v>
      </c>
      <c r="K942" s="39" t="s">
        <v>25</v>
      </c>
      <c r="L942" s="20" t="s">
        <v>26</v>
      </c>
      <c r="M942" s="20" t="s">
        <v>27</v>
      </c>
      <c r="N942" s="22" t="s">
        <v>28</v>
      </c>
    </row>
    <row r="943" spans="1:14">
      <c r="A943" s="32">
        <v>43373</v>
      </c>
      <c r="B943" s="22" t="s">
        <v>836</v>
      </c>
      <c r="C943" s="22" t="s">
        <v>22</v>
      </c>
      <c r="D943" s="33" t="s">
        <v>23</v>
      </c>
      <c r="E943" s="34"/>
      <c r="F943" s="34">
        <v>1500</v>
      </c>
      <c r="G943" s="35">
        <f t="shared" si="28"/>
        <v>2.6723534347758697</v>
      </c>
      <c r="H943" s="36">
        <v>561.303</v>
      </c>
      <c r="I943" s="37">
        <f t="shared" si="29"/>
        <v>-351321</v>
      </c>
      <c r="J943" s="22" t="s">
        <v>86</v>
      </c>
      <c r="K943" s="22" t="s">
        <v>25</v>
      </c>
      <c r="L943" s="20" t="s">
        <v>26</v>
      </c>
      <c r="M943" s="20" t="s">
        <v>27</v>
      </c>
      <c r="N943" s="22" t="s">
        <v>28</v>
      </c>
    </row>
    <row r="944" spans="1:14">
      <c r="A944" s="32">
        <v>43373</v>
      </c>
      <c r="B944" s="22" t="s">
        <v>837</v>
      </c>
      <c r="C944" s="22" t="s">
        <v>22</v>
      </c>
      <c r="D944" s="33" t="s">
        <v>23</v>
      </c>
      <c r="E944" s="34"/>
      <c r="F944" s="34">
        <v>1500</v>
      </c>
      <c r="G944" s="35">
        <f t="shared" si="28"/>
        <v>2.6723534347758697</v>
      </c>
      <c r="H944" s="36">
        <v>561.303</v>
      </c>
      <c r="I944" s="37">
        <f t="shared" si="29"/>
        <v>-352821</v>
      </c>
      <c r="J944" s="22" t="s">
        <v>86</v>
      </c>
      <c r="K944" s="22" t="s">
        <v>25</v>
      </c>
      <c r="L944" s="20" t="s">
        <v>26</v>
      </c>
      <c r="M944" s="20" t="s">
        <v>27</v>
      </c>
      <c r="N944" s="22" t="s">
        <v>28</v>
      </c>
    </row>
    <row r="945" spans="1:14">
      <c r="A945" s="32">
        <v>43373</v>
      </c>
      <c r="B945" s="39" t="s">
        <v>867</v>
      </c>
      <c r="C945" s="43" t="s">
        <v>99</v>
      </c>
      <c r="D945" s="33" t="s">
        <v>72</v>
      </c>
      <c r="E945" s="39"/>
      <c r="F945" s="40">
        <v>25000</v>
      </c>
      <c r="G945" s="35">
        <f t="shared" si="28"/>
        <v>44.539223912931163</v>
      </c>
      <c r="H945" s="36">
        <v>561.303</v>
      </c>
      <c r="I945" s="37">
        <f t="shared" si="29"/>
        <v>-377821</v>
      </c>
      <c r="J945" s="39" t="s">
        <v>45</v>
      </c>
      <c r="K945" s="39">
        <v>7</v>
      </c>
      <c r="L945" s="20" t="s">
        <v>26</v>
      </c>
      <c r="M945" s="20" t="s">
        <v>27</v>
      </c>
      <c r="N945" s="22" t="s">
        <v>37</v>
      </c>
    </row>
    <row r="946" spans="1:14">
      <c r="A946" s="32">
        <v>43373</v>
      </c>
      <c r="B946" s="39" t="s">
        <v>838</v>
      </c>
      <c r="C946" s="22" t="s">
        <v>22</v>
      </c>
      <c r="D946" s="20" t="s">
        <v>40</v>
      </c>
      <c r="E946" s="39"/>
      <c r="F946" s="40">
        <v>1000</v>
      </c>
      <c r="G946" s="35">
        <f t="shared" si="28"/>
        <v>1.7815689565172466</v>
      </c>
      <c r="H946" s="36">
        <v>561.303</v>
      </c>
      <c r="I946" s="37">
        <f t="shared" si="29"/>
        <v>-378821</v>
      </c>
      <c r="J946" s="39" t="s">
        <v>45</v>
      </c>
      <c r="K946" s="39" t="s">
        <v>69</v>
      </c>
      <c r="L946" s="20" t="s">
        <v>42</v>
      </c>
      <c r="M946" s="20" t="s">
        <v>27</v>
      </c>
      <c r="N946" s="22" t="s">
        <v>28</v>
      </c>
    </row>
    <row r="947" spans="1:14">
      <c r="A947" s="32">
        <v>43373</v>
      </c>
      <c r="B947" s="39" t="s">
        <v>839</v>
      </c>
      <c r="C947" s="33" t="s">
        <v>143</v>
      </c>
      <c r="D947" s="20" t="s">
        <v>40</v>
      </c>
      <c r="E947" s="39"/>
      <c r="F947" s="40">
        <v>35000</v>
      </c>
      <c r="G947" s="35">
        <f t="shared" si="28"/>
        <v>62.354913478103626</v>
      </c>
      <c r="H947" s="36">
        <v>561.303</v>
      </c>
      <c r="I947" s="37">
        <f t="shared" si="29"/>
        <v>-413821</v>
      </c>
      <c r="J947" s="39" t="s">
        <v>45</v>
      </c>
      <c r="K947" s="39" t="s">
        <v>441</v>
      </c>
      <c r="L947" s="20" t="s">
        <v>42</v>
      </c>
      <c r="M947" s="20" t="s">
        <v>27</v>
      </c>
      <c r="N947" s="22" t="s">
        <v>37</v>
      </c>
    </row>
    <row r="948" spans="1:14">
      <c r="A948" s="32">
        <v>43373</v>
      </c>
      <c r="B948" s="39" t="s">
        <v>840</v>
      </c>
      <c r="C948" s="22" t="s">
        <v>22</v>
      </c>
      <c r="D948" s="20" t="s">
        <v>40</v>
      </c>
      <c r="E948" s="39"/>
      <c r="F948" s="40">
        <v>2000</v>
      </c>
      <c r="G948" s="35">
        <f t="shared" si="28"/>
        <v>3.5631379130344931</v>
      </c>
      <c r="H948" s="36">
        <v>561.303</v>
      </c>
      <c r="I948" s="37">
        <f t="shared" si="29"/>
        <v>-415821</v>
      </c>
      <c r="J948" s="39" t="s">
        <v>45</v>
      </c>
      <c r="K948" s="39" t="s">
        <v>25</v>
      </c>
      <c r="L948" s="20" t="s">
        <v>42</v>
      </c>
      <c r="M948" s="20" t="s">
        <v>27</v>
      </c>
      <c r="N948" s="22" t="s">
        <v>28</v>
      </c>
    </row>
    <row r="949" spans="1:14">
      <c r="A949" s="32">
        <v>43373</v>
      </c>
      <c r="B949" s="39" t="s">
        <v>841</v>
      </c>
      <c r="C949" s="22" t="s">
        <v>22</v>
      </c>
      <c r="D949" s="20" t="s">
        <v>40</v>
      </c>
      <c r="E949" s="39"/>
      <c r="F949" s="40">
        <v>2000</v>
      </c>
      <c r="G949" s="35">
        <f t="shared" si="28"/>
        <v>3.5631379130344931</v>
      </c>
      <c r="H949" s="36">
        <v>561.303</v>
      </c>
      <c r="I949" s="37">
        <f t="shared" si="29"/>
        <v>-417821</v>
      </c>
      <c r="J949" s="39" t="s">
        <v>45</v>
      </c>
      <c r="K949" s="39" t="s">
        <v>69</v>
      </c>
      <c r="L949" s="20" t="s">
        <v>42</v>
      </c>
      <c r="M949" s="20" t="s">
        <v>27</v>
      </c>
      <c r="N949" s="22" t="s">
        <v>28</v>
      </c>
    </row>
    <row r="950" spans="1:14">
      <c r="A950" s="32">
        <v>43373</v>
      </c>
      <c r="B950" s="39" t="s">
        <v>842</v>
      </c>
      <c r="C950" s="22" t="s">
        <v>22</v>
      </c>
      <c r="D950" s="20" t="s">
        <v>40</v>
      </c>
      <c r="E950" s="39"/>
      <c r="F950" s="40">
        <v>2000</v>
      </c>
      <c r="G950" s="35">
        <f t="shared" si="28"/>
        <v>3.5631379130344931</v>
      </c>
      <c r="H950" s="36">
        <v>561.303</v>
      </c>
      <c r="I950" s="37">
        <f t="shared" si="29"/>
        <v>-419821</v>
      </c>
      <c r="J950" s="39" t="s">
        <v>45</v>
      </c>
      <c r="K950" s="39" t="s">
        <v>69</v>
      </c>
      <c r="L950" s="20" t="s">
        <v>42</v>
      </c>
      <c r="M950" s="20" t="s">
        <v>27</v>
      </c>
      <c r="N950" s="22" t="s">
        <v>28</v>
      </c>
    </row>
    <row r="951" spans="1:14">
      <c r="A951" s="32">
        <v>43373</v>
      </c>
      <c r="B951" s="39" t="s">
        <v>843</v>
      </c>
      <c r="C951" s="22" t="s">
        <v>22</v>
      </c>
      <c r="D951" s="20" t="s">
        <v>40</v>
      </c>
      <c r="E951" s="39"/>
      <c r="F951" s="40">
        <v>1000</v>
      </c>
      <c r="G951" s="35">
        <f t="shared" si="28"/>
        <v>1.7815689565172466</v>
      </c>
      <c r="H951" s="36">
        <v>561.303</v>
      </c>
      <c r="I951" s="37">
        <f t="shared" si="29"/>
        <v>-420821</v>
      </c>
      <c r="J951" s="39" t="s">
        <v>45</v>
      </c>
      <c r="K951" s="39" t="s">
        <v>69</v>
      </c>
      <c r="L951" s="20" t="s">
        <v>42</v>
      </c>
      <c r="M951" s="20" t="s">
        <v>27</v>
      </c>
      <c r="N951" s="22" t="s">
        <v>28</v>
      </c>
    </row>
    <row r="952" spans="1:14">
      <c r="A952" s="32">
        <v>43373</v>
      </c>
      <c r="B952" s="39" t="s">
        <v>844</v>
      </c>
      <c r="C952" s="22" t="s">
        <v>22</v>
      </c>
      <c r="D952" s="20" t="s">
        <v>40</v>
      </c>
      <c r="E952" s="39"/>
      <c r="F952" s="40">
        <v>1000</v>
      </c>
      <c r="G952" s="35">
        <f t="shared" si="28"/>
        <v>1.7815689565172466</v>
      </c>
      <c r="H952" s="36">
        <v>561.303</v>
      </c>
      <c r="I952" s="37">
        <f t="shared" si="29"/>
        <v>-421821</v>
      </c>
      <c r="J952" s="39" t="s">
        <v>45</v>
      </c>
      <c r="K952" s="39" t="s">
        <v>69</v>
      </c>
      <c r="L952" s="20" t="s">
        <v>42</v>
      </c>
      <c r="M952" s="20" t="s">
        <v>27</v>
      </c>
      <c r="N952" s="22" t="s">
        <v>28</v>
      </c>
    </row>
    <row r="953" spans="1:14">
      <c r="A953" s="32">
        <v>43373</v>
      </c>
      <c r="B953" s="39" t="s">
        <v>845</v>
      </c>
      <c r="C953" s="33" t="s">
        <v>123</v>
      </c>
      <c r="D953" s="33" t="s">
        <v>72</v>
      </c>
      <c r="E953" s="39"/>
      <c r="F953" s="40">
        <v>5000</v>
      </c>
      <c r="G953" s="35">
        <f t="shared" si="28"/>
        <v>8.907844782586233</v>
      </c>
      <c r="H953" s="36">
        <v>561.303</v>
      </c>
      <c r="I953" s="37">
        <f t="shared" si="29"/>
        <v>-426821</v>
      </c>
      <c r="J953" s="39" t="s">
        <v>45</v>
      </c>
      <c r="K953" s="39" t="s">
        <v>69</v>
      </c>
      <c r="L953" s="20" t="s">
        <v>26</v>
      </c>
      <c r="M953" s="20" t="s">
        <v>27</v>
      </c>
      <c r="N953" s="22" t="s">
        <v>28</v>
      </c>
    </row>
    <row r="954" spans="1:14">
      <c r="A954" s="32">
        <v>43373</v>
      </c>
      <c r="B954" s="39" t="s">
        <v>846</v>
      </c>
      <c r="C954" s="22" t="s">
        <v>22</v>
      </c>
      <c r="D954" s="20" t="s">
        <v>40</v>
      </c>
      <c r="E954" s="39"/>
      <c r="F954" s="40">
        <v>2500</v>
      </c>
      <c r="G954" s="35">
        <f t="shared" si="28"/>
        <v>4.4539223912931165</v>
      </c>
      <c r="H954" s="36">
        <v>561.303</v>
      </c>
      <c r="I954" s="37">
        <f t="shared" si="29"/>
        <v>-429321</v>
      </c>
      <c r="J954" s="39" t="s">
        <v>45</v>
      </c>
      <c r="K954" s="39" t="s">
        <v>69</v>
      </c>
      <c r="L954" s="20" t="s">
        <v>42</v>
      </c>
      <c r="M954" s="20" t="s">
        <v>27</v>
      </c>
      <c r="N954" s="22" t="s">
        <v>28</v>
      </c>
    </row>
    <row r="955" spans="1:14">
      <c r="A955" s="32">
        <v>43373</v>
      </c>
      <c r="B955" s="39" t="s">
        <v>847</v>
      </c>
      <c r="C955" s="22" t="s">
        <v>22</v>
      </c>
      <c r="D955" s="20" t="s">
        <v>40</v>
      </c>
      <c r="E955" s="39"/>
      <c r="F955" s="40">
        <v>2500</v>
      </c>
      <c r="G955" s="35">
        <f t="shared" si="28"/>
        <v>4.4539223912931165</v>
      </c>
      <c r="H955" s="36">
        <v>561.303</v>
      </c>
      <c r="I955" s="37">
        <f t="shared" si="29"/>
        <v>-431821</v>
      </c>
      <c r="J955" s="39" t="s">
        <v>45</v>
      </c>
      <c r="K955" s="39" t="s">
        <v>69</v>
      </c>
      <c r="L955" s="20" t="s">
        <v>42</v>
      </c>
      <c r="M955" s="20" t="s">
        <v>27</v>
      </c>
      <c r="N955" s="22" t="s">
        <v>28</v>
      </c>
    </row>
    <row r="956" spans="1:14">
      <c r="A956" s="32">
        <v>43373</v>
      </c>
      <c r="B956" s="39" t="s">
        <v>868</v>
      </c>
      <c r="C956" s="22" t="s">
        <v>123</v>
      </c>
      <c r="D956" s="20" t="s">
        <v>72</v>
      </c>
      <c r="E956" s="39"/>
      <c r="F956" s="40">
        <v>5000</v>
      </c>
      <c r="G956" s="35">
        <f t="shared" si="28"/>
        <v>8.907844782586233</v>
      </c>
      <c r="H956" s="36">
        <v>561.303</v>
      </c>
      <c r="I956" s="37">
        <f t="shared" si="29"/>
        <v>-436821</v>
      </c>
      <c r="J956" s="39" t="s">
        <v>75</v>
      </c>
      <c r="K956" s="39" t="s">
        <v>25</v>
      </c>
      <c r="L956" s="20" t="s">
        <v>26</v>
      </c>
      <c r="M956" s="20" t="s">
        <v>27</v>
      </c>
      <c r="N956" s="22" t="s">
        <v>28</v>
      </c>
    </row>
    <row r="957" spans="1:14">
      <c r="A957" s="48"/>
      <c r="B957" s="48"/>
      <c r="C957" s="48"/>
      <c r="D957" s="48"/>
      <c r="E957" s="48"/>
      <c r="F957" s="49"/>
      <c r="G957" s="49"/>
      <c r="H957" s="49"/>
      <c r="I957" s="49"/>
      <c r="J957" s="48"/>
      <c r="K957" s="48"/>
      <c r="L957" s="48"/>
      <c r="M957" s="48"/>
      <c r="N957" s="48"/>
    </row>
  </sheetData>
  <autoFilter ref="A10:N956"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8"/>
  <sheetViews>
    <sheetView workbookViewId="0">
      <selection activeCell="I42" sqref="I42"/>
    </sheetView>
  </sheetViews>
  <sheetFormatPr baseColWidth="10" defaultRowHeight="15"/>
  <cols>
    <col min="1" max="1" width="11.85546875" customWidth="1"/>
    <col min="2" max="2" width="16.28515625" customWidth="1"/>
    <col min="3" max="3" width="14.7109375" customWidth="1"/>
    <col min="4" max="4" width="16" customWidth="1"/>
    <col min="6" max="6" width="13.28515625" customWidth="1"/>
    <col min="13" max="13" width="12.85546875" customWidth="1"/>
    <col min="14" max="14" width="13.42578125" customWidth="1"/>
    <col min="15" max="15" width="14.28515625" customWidth="1"/>
    <col min="17" max="17" width="18.5703125" customWidth="1"/>
    <col min="18" max="18" width="14.42578125" customWidth="1"/>
  </cols>
  <sheetData>
    <row r="1" spans="1:19" ht="16.5">
      <c r="A1" s="23"/>
      <c r="B1" s="23"/>
      <c r="C1" s="23"/>
      <c r="D1" s="23"/>
      <c r="E1" s="50" t="s">
        <v>869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6.5">
      <c r="A2" s="2" t="s">
        <v>870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8.75">
      <c r="A3" s="115" t="s">
        <v>900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51"/>
      <c r="Q3" s="51"/>
      <c r="R3" s="52"/>
      <c r="S3" s="52"/>
    </row>
    <row r="4" spans="1:19" ht="16.5">
      <c r="A4" s="53"/>
      <c r="B4" s="52"/>
      <c r="C4" s="54"/>
      <c r="D4" s="54"/>
      <c r="E4" s="54"/>
      <c r="F4" s="54"/>
      <c r="G4" s="54"/>
      <c r="H4" s="54"/>
      <c r="I4" s="54"/>
      <c r="J4" s="54"/>
      <c r="K4" s="54"/>
      <c r="L4" s="54"/>
      <c r="M4" s="52"/>
      <c r="N4" s="52"/>
      <c r="O4" s="52"/>
      <c r="P4" s="52"/>
      <c r="Q4" s="52"/>
      <c r="R4" s="52"/>
      <c r="S4" s="52"/>
    </row>
    <row r="5" spans="1:19" ht="18">
      <c r="A5" s="116" t="s">
        <v>871</v>
      </c>
      <c r="B5" s="118" t="s">
        <v>872</v>
      </c>
      <c r="C5" s="120" t="s">
        <v>901</v>
      </c>
      <c r="D5" s="120" t="s">
        <v>904</v>
      </c>
      <c r="E5" s="112" t="s">
        <v>873</v>
      </c>
      <c r="F5" s="113"/>
      <c r="G5" s="113"/>
      <c r="H5" s="113"/>
      <c r="I5" s="113"/>
      <c r="J5" s="113"/>
      <c r="K5" s="113"/>
      <c r="L5" s="114"/>
      <c r="M5" s="122" t="s">
        <v>874</v>
      </c>
      <c r="N5" s="124" t="s">
        <v>875</v>
      </c>
      <c r="O5" s="126" t="s">
        <v>902</v>
      </c>
      <c r="P5" s="55"/>
      <c r="Q5" s="109" t="s">
        <v>876</v>
      </c>
      <c r="R5" s="109"/>
      <c r="S5" s="109"/>
    </row>
    <row r="6" spans="1:19" ht="16.5">
      <c r="A6" s="117"/>
      <c r="B6" s="119"/>
      <c r="C6" s="121"/>
      <c r="D6" s="121"/>
      <c r="E6" s="56" t="s">
        <v>108</v>
      </c>
      <c r="F6" s="57" t="s">
        <v>68</v>
      </c>
      <c r="G6" s="56" t="s">
        <v>877</v>
      </c>
      <c r="H6" s="56" t="s">
        <v>910</v>
      </c>
      <c r="I6" s="56" t="s">
        <v>88</v>
      </c>
      <c r="J6" s="56" t="s">
        <v>371</v>
      </c>
      <c r="K6" s="56" t="s">
        <v>126</v>
      </c>
      <c r="L6" s="56" t="s">
        <v>220</v>
      </c>
      <c r="M6" s="123"/>
      <c r="N6" s="125"/>
      <c r="O6" s="127"/>
      <c r="P6" s="55"/>
      <c r="Q6" s="58" t="s">
        <v>878</v>
      </c>
      <c r="R6" s="59" t="s">
        <v>879</v>
      </c>
      <c r="S6" s="58" t="s">
        <v>880</v>
      </c>
    </row>
    <row r="7" spans="1:19" ht="16.5">
      <c r="A7" s="60"/>
      <c r="B7" s="61" t="s">
        <v>881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3"/>
      <c r="O7" s="64"/>
      <c r="P7" s="65"/>
      <c r="Q7" s="4"/>
      <c r="R7" s="66"/>
      <c r="S7" s="10"/>
    </row>
    <row r="8" spans="1:19" ht="16.5">
      <c r="A8" s="67" t="s">
        <v>899</v>
      </c>
      <c r="B8" s="69" t="s">
        <v>258</v>
      </c>
      <c r="C8" s="69"/>
      <c r="D8" s="69"/>
      <c r="E8" s="69"/>
      <c r="F8" s="69">
        <v>80000</v>
      </c>
      <c r="G8" s="69">
        <v>40000</v>
      </c>
      <c r="H8" s="69"/>
      <c r="I8" s="69"/>
      <c r="J8" s="69"/>
      <c r="K8" s="69"/>
      <c r="L8" s="69"/>
      <c r="M8" s="69"/>
      <c r="N8" s="69">
        <v>102000</v>
      </c>
      <c r="O8" s="69">
        <f>SUM(C8:L8)-(M8+N8)</f>
        <v>18000</v>
      </c>
      <c r="P8" s="65"/>
      <c r="Q8" s="72">
        <v>18000</v>
      </c>
      <c r="R8" s="66">
        <f>+O8-Q8</f>
        <v>0</v>
      </c>
      <c r="S8" s="10" t="s">
        <v>882</v>
      </c>
    </row>
    <row r="9" spans="1:19" ht="16.5">
      <c r="A9" s="67" t="s">
        <v>899</v>
      </c>
      <c r="B9" s="68" t="s">
        <v>220</v>
      </c>
      <c r="C9" s="74">
        <v>127350</v>
      </c>
      <c r="D9" s="69"/>
      <c r="E9" s="69"/>
      <c r="F9" s="69">
        <v>455000</v>
      </c>
      <c r="G9" s="69"/>
      <c r="H9" s="69"/>
      <c r="I9" s="69"/>
      <c r="J9" s="69"/>
      <c r="K9" s="69"/>
      <c r="L9" s="69"/>
      <c r="M9" s="70">
        <v>42500</v>
      </c>
      <c r="N9" s="71">
        <v>426500</v>
      </c>
      <c r="O9" s="69">
        <f t="shared" ref="O9:O28" si="0">SUM(C9:L9)-(M9+N9)</f>
        <v>113350</v>
      </c>
      <c r="P9" s="65"/>
      <c r="Q9" s="72">
        <v>113350</v>
      </c>
      <c r="R9" s="4">
        <f>+O9-Q9</f>
        <v>0</v>
      </c>
      <c r="S9" s="10" t="s">
        <v>882</v>
      </c>
    </row>
    <row r="10" spans="1:19" ht="16.5">
      <c r="A10" s="67" t="s">
        <v>899</v>
      </c>
      <c r="B10" s="68" t="s">
        <v>57</v>
      </c>
      <c r="C10" s="74">
        <v>40581</v>
      </c>
      <c r="D10" s="69"/>
      <c r="E10" s="69"/>
      <c r="F10" s="69">
        <v>78839</v>
      </c>
      <c r="G10" s="69"/>
      <c r="H10" s="69">
        <v>10000</v>
      </c>
      <c r="I10" s="69"/>
      <c r="J10" s="69"/>
      <c r="K10" s="69"/>
      <c r="L10" s="69"/>
      <c r="M10" s="70"/>
      <c r="N10" s="71">
        <v>40500</v>
      </c>
      <c r="O10" s="69">
        <f t="shared" si="0"/>
        <v>88920</v>
      </c>
      <c r="P10" s="65"/>
      <c r="Q10" s="72">
        <v>88920</v>
      </c>
      <c r="R10" s="4">
        <f t="shared" ref="R10:R28" si="1">+O10-Q10</f>
        <v>0</v>
      </c>
      <c r="S10" s="10" t="s">
        <v>882</v>
      </c>
    </row>
    <row r="11" spans="1:19" ht="16.5">
      <c r="A11" s="67" t="s">
        <v>899</v>
      </c>
      <c r="B11" s="68" t="s">
        <v>88</v>
      </c>
      <c r="C11" s="74">
        <v>143700</v>
      </c>
      <c r="D11" s="69"/>
      <c r="E11" s="69"/>
      <c r="F11" s="69">
        <v>280000</v>
      </c>
      <c r="G11" s="69">
        <v>80000</v>
      </c>
      <c r="H11" s="69"/>
      <c r="I11" s="69"/>
      <c r="J11" s="69"/>
      <c r="K11" s="69"/>
      <c r="L11" s="69"/>
      <c r="M11" s="70">
        <v>215000</v>
      </c>
      <c r="N11" s="71">
        <v>216400</v>
      </c>
      <c r="O11" s="69">
        <f t="shared" si="0"/>
        <v>72300</v>
      </c>
      <c r="P11" s="65"/>
      <c r="Q11" s="72">
        <v>72300</v>
      </c>
      <c r="R11" s="4">
        <f>+O11-Q11</f>
        <v>0</v>
      </c>
      <c r="S11" s="10" t="s">
        <v>882</v>
      </c>
    </row>
    <row r="12" spans="1:19" ht="16.5">
      <c r="A12" s="67" t="s">
        <v>899</v>
      </c>
      <c r="B12" s="68" t="s">
        <v>371</v>
      </c>
      <c r="C12" s="74">
        <v>16175</v>
      </c>
      <c r="D12" s="69"/>
      <c r="E12" s="69"/>
      <c r="F12" s="69">
        <v>460000</v>
      </c>
      <c r="G12" s="69">
        <v>370000</v>
      </c>
      <c r="H12" s="69"/>
      <c r="I12" s="69"/>
      <c r="J12" s="69"/>
      <c r="K12" s="69"/>
      <c r="L12" s="69"/>
      <c r="M12" s="70">
        <v>440000</v>
      </c>
      <c r="N12" s="71">
        <v>346760</v>
      </c>
      <c r="O12" s="69">
        <f t="shared" si="0"/>
        <v>59415</v>
      </c>
      <c r="P12" s="65"/>
      <c r="Q12" s="72">
        <v>59415</v>
      </c>
      <c r="R12" s="4">
        <f>+O12-Q12</f>
        <v>0</v>
      </c>
      <c r="S12" s="10" t="s">
        <v>882</v>
      </c>
    </row>
    <row r="13" spans="1:19" ht="16.5">
      <c r="A13" s="67" t="s">
        <v>899</v>
      </c>
      <c r="B13" s="68" t="s">
        <v>883</v>
      </c>
      <c r="C13" s="74">
        <v>1600</v>
      </c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69"/>
      <c r="O13" s="69">
        <f t="shared" si="0"/>
        <v>1600</v>
      </c>
      <c r="P13" s="65"/>
      <c r="Q13" s="72">
        <v>1600</v>
      </c>
      <c r="R13" s="4">
        <f>+O13-Q13</f>
        <v>0</v>
      </c>
      <c r="S13" s="10" t="s">
        <v>882</v>
      </c>
    </row>
    <row r="14" spans="1:19" ht="16.5">
      <c r="A14" s="67" t="s">
        <v>899</v>
      </c>
      <c r="B14" s="73" t="s">
        <v>884</v>
      </c>
      <c r="C14" s="74">
        <v>28905</v>
      </c>
      <c r="D14" s="74"/>
      <c r="E14" s="74"/>
      <c r="F14" s="74">
        <v>163000</v>
      </c>
      <c r="G14" s="74">
        <v>110000</v>
      </c>
      <c r="H14" s="74"/>
      <c r="I14" s="74"/>
      <c r="J14" s="74"/>
      <c r="K14" s="74"/>
      <c r="L14" s="74"/>
      <c r="M14" s="75">
        <v>100000</v>
      </c>
      <c r="N14" s="71">
        <v>169770</v>
      </c>
      <c r="O14" s="69">
        <f t="shared" si="0"/>
        <v>32135</v>
      </c>
      <c r="P14" s="65"/>
      <c r="Q14" s="72">
        <v>32135</v>
      </c>
      <c r="R14" s="4">
        <f t="shared" si="1"/>
        <v>0</v>
      </c>
      <c r="S14" s="10" t="s">
        <v>882</v>
      </c>
    </row>
    <row r="15" spans="1:19" ht="16.5">
      <c r="A15" s="67" t="s">
        <v>899</v>
      </c>
      <c r="B15" s="73" t="s">
        <v>885</v>
      </c>
      <c r="C15" s="74">
        <v>41500</v>
      </c>
      <c r="D15" s="74"/>
      <c r="E15" s="74"/>
      <c r="F15" s="74"/>
      <c r="G15" s="74"/>
      <c r="H15" s="74"/>
      <c r="I15" s="74"/>
      <c r="J15" s="74"/>
      <c r="K15" s="74"/>
      <c r="L15" s="74"/>
      <c r="M15" s="75"/>
      <c r="N15" s="71"/>
      <c r="O15" s="69">
        <f t="shared" si="0"/>
        <v>41500</v>
      </c>
      <c r="P15" s="65"/>
      <c r="Q15" s="72">
        <v>41500</v>
      </c>
      <c r="R15" s="4">
        <f t="shared" si="1"/>
        <v>0</v>
      </c>
      <c r="S15" s="10" t="s">
        <v>882</v>
      </c>
    </row>
    <row r="16" spans="1:19" ht="16.5">
      <c r="A16" s="67" t="s">
        <v>899</v>
      </c>
      <c r="B16" s="73" t="s">
        <v>886</v>
      </c>
      <c r="C16" s="74">
        <v>146306</v>
      </c>
      <c r="D16" s="74"/>
      <c r="E16" s="74"/>
      <c r="F16" s="74"/>
      <c r="G16" s="74"/>
      <c r="H16" s="74"/>
      <c r="I16" s="74">
        <v>140000</v>
      </c>
      <c r="J16" s="74"/>
      <c r="K16" s="74"/>
      <c r="L16" s="74"/>
      <c r="M16" s="75">
        <v>10000</v>
      </c>
      <c r="N16" s="71">
        <v>181800</v>
      </c>
      <c r="O16" s="69">
        <f t="shared" si="0"/>
        <v>94506</v>
      </c>
      <c r="P16" s="65"/>
      <c r="Q16" s="72">
        <v>94506</v>
      </c>
      <c r="R16" s="4">
        <f t="shared" si="1"/>
        <v>0</v>
      </c>
      <c r="S16" s="10" t="s">
        <v>882</v>
      </c>
    </row>
    <row r="17" spans="1:19" ht="16.5">
      <c r="A17" s="67" t="s">
        <v>899</v>
      </c>
      <c r="B17" s="73" t="s">
        <v>887</v>
      </c>
      <c r="C17" s="74">
        <v>34600</v>
      </c>
      <c r="D17" s="74"/>
      <c r="E17" s="74"/>
      <c r="F17" s="74"/>
      <c r="G17" s="74"/>
      <c r="H17" s="74"/>
      <c r="I17" s="74"/>
      <c r="J17" s="74"/>
      <c r="K17" s="74"/>
      <c r="L17" s="74"/>
      <c r="M17" s="75"/>
      <c r="N17" s="71"/>
      <c r="O17" s="69">
        <f t="shared" si="0"/>
        <v>34600</v>
      </c>
      <c r="P17" s="65"/>
      <c r="Q17" s="72">
        <v>34600</v>
      </c>
      <c r="R17" s="4">
        <f t="shared" si="1"/>
        <v>0</v>
      </c>
      <c r="S17" s="10" t="s">
        <v>882</v>
      </c>
    </row>
    <row r="18" spans="1:19" ht="16.5">
      <c r="A18" s="67" t="s">
        <v>899</v>
      </c>
      <c r="B18" s="73" t="s">
        <v>41</v>
      </c>
      <c r="C18" s="74">
        <v>150585</v>
      </c>
      <c r="D18" s="74"/>
      <c r="E18" s="74"/>
      <c r="F18" s="74">
        <v>315000</v>
      </c>
      <c r="G18" s="74">
        <v>60000</v>
      </c>
      <c r="H18" s="74"/>
      <c r="I18" s="74"/>
      <c r="J18" s="74">
        <v>440000</v>
      </c>
      <c r="K18" s="74"/>
      <c r="L18" s="74"/>
      <c r="M18" s="75"/>
      <c r="N18" s="71">
        <v>822800</v>
      </c>
      <c r="O18" s="69">
        <f t="shared" si="0"/>
        <v>142785</v>
      </c>
      <c r="P18" s="65"/>
      <c r="Q18" s="72">
        <v>142785</v>
      </c>
      <c r="R18" s="4">
        <f t="shared" si="1"/>
        <v>0</v>
      </c>
      <c r="S18" s="10" t="s">
        <v>882</v>
      </c>
    </row>
    <row r="19" spans="1:19" ht="16.5">
      <c r="A19" s="67" t="s">
        <v>899</v>
      </c>
      <c r="B19" s="73" t="s">
        <v>888</v>
      </c>
      <c r="C19" s="74">
        <v>249769</v>
      </c>
      <c r="D19" s="74"/>
      <c r="E19" s="74"/>
      <c r="F19" s="74"/>
      <c r="G19" s="74"/>
      <c r="H19" s="76"/>
      <c r="I19" s="76"/>
      <c r="J19" s="76"/>
      <c r="K19" s="76"/>
      <c r="L19" s="76"/>
      <c r="M19" s="75"/>
      <c r="N19" s="71"/>
      <c r="O19" s="69">
        <f t="shared" si="0"/>
        <v>249769</v>
      </c>
      <c r="P19" s="65"/>
      <c r="Q19" s="72">
        <v>249769</v>
      </c>
      <c r="R19" s="4">
        <f t="shared" si="1"/>
        <v>0</v>
      </c>
      <c r="S19" s="10" t="s">
        <v>882</v>
      </c>
    </row>
    <row r="20" spans="1:19" ht="16.5">
      <c r="A20" s="67" t="s">
        <v>899</v>
      </c>
      <c r="B20" s="73" t="s">
        <v>889</v>
      </c>
      <c r="C20" s="74">
        <v>233614</v>
      </c>
      <c r="D20" s="74"/>
      <c r="E20" s="74"/>
      <c r="F20" s="74"/>
      <c r="G20" s="74"/>
      <c r="H20" s="74"/>
      <c r="I20" s="74"/>
      <c r="J20" s="74"/>
      <c r="K20" s="74"/>
      <c r="L20" s="74"/>
      <c r="M20" s="75"/>
      <c r="N20" s="71"/>
      <c r="O20" s="69">
        <f t="shared" si="0"/>
        <v>233614</v>
      </c>
      <c r="P20" s="65"/>
      <c r="Q20" s="72">
        <v>233614</v>
      </c>
      <c r="R20" s="4">
        <f>+O20-Q20</f>
        <v>0</v>
      </c>
      <c r="S20" s="10" t="s">
        <v>882</v>
      </c>
    </row>
    <row r="21" spans="1:19" ht="16.5">
      <c r="A21" s="67" t="s">
        <v>899</v>
      </c>
      <c r="B21" s="73" t="s">
        <v>890</v>
      </c>
      <c r="C21" s="74">
        <v>150198</v>
      </c>
      <c r="D21" s="74"/>
      <c r="E21" s="74"/>
      <c r="F21" s="74">
        <v>350000</v>
      </c>
      <c r="G21" s="74">
        <v>230000</v>
      </c>
      <c r="H21" s="74"/>
      <c r="I21" s="74"/>
      <c r="J21" s="74"/>
      <c r="K21" s="74">
        <v>100000</v>
      </c>
      <c r="L21" s="74"/>
      <c r="M21" s="75"/>
      <c r="N21" s="71">
        <v>438400</v>
      </c>
      <c r="O21" s="69">
        <f t="shared" si="0"/>
        <v>391798</v>
      </c>
      <c r="P21" s="65"/>
      <c r="Q21" s="72">
        <v>391798</v>
      </c>
      <c r="R21" s="4">
        <f t="shared" si="1"/>
        <v>0</v>
      </c>
      <c r="S21" s="10" t="s">
        <v>882</v>
      </c>
    </row>
    <row r="22" spans="1:19" ht="16.5">
      <c r="A22" s="67" t="s">
        <v>899</v>
      </c>
      <c r="B22" s="73" t="s">
        <v>891</v>
      </c>
      <c r="C22" s="74">
        <v>104170</v>
      </c>
      <c r="D22" s="74"/>
      <c r="E22" s="74"/>
      <c r="F22" s="74">
        <v>427250</v>
      </c>
      <c r="G22" s="74"/>
      <c r="H22" s="74"/>
      <c r="I22" s="74"/>
      <c r="J22" s="74"/>
      <c r="K22" s="74"/>
      <c r="L22" s="74"/>
      <c r="M22" s="75"/>
      <c r="N22" s="71">
        <v>524225</v>
      </c>
      <c r="O22" s="69">
        <f t="shared" si="0"/>
        <v>7195</v>
      </c>
      <c r="P22" s="65"/>
      <c r="Q22" s="72">
        <v>7195</v>
      </c>
      <c r="R22" s="4">
        <f t="shared" si="1"/>
        <v>0</v>
      </c>
      <c r="S22" s="10" t="s">
        <v>882</v>
      </c>
    </row>
    <row r="23" spans="1:19" ht="16.5">
      <c r="A23" s="67" t="s">
        <v>899</v>
      </c>
      <c r="B23" s="77" t="s">
        <v>83</v>
      </c>
      <c r="C23" s="74">
        <v>27800</v>
      </c>
      <c r="D23" s="74"/>
      <c r="E23" s="74"/>
      <c r="F23" s="74">
        <v>445000</v>
      </c>
      <c r="G23" s="74">
        <v>150000</v>
      </c>
      <c r="H23" s="78"/>
      <c r="I23" s="78"/>
      <c r="J23" s="78"/>
      <c r="K23" s="78"/>
      <c r="L23" s="78"/>
      <c r="M23" s="79"/>
      <c r="N23" s="71">
        <v>515500</v>
      </c>
      <c r="O23" s="69">
        <f t="shared" si="0"/>
        <v>107300</v>
      </c>
      <c r="P23" s="65"/>
      <c r="Q23" s="72">
        <v>107300</v>
      </c>
      <c r="R23" s="4">
        <f t="shared" si="1"/>
        <v>0</v>
      </c>
      <c r="S23" s="10" t="s">
        <v>882</v>
      </c>
    </row>
    <row r="24" spans="1:19" ht="16.5">
      <c r="A24" s="67" t="s">
        <v>899</v>
      </c>
      <c r="B24" s="77" t="s">
        <v>892</v>
      </c>
      <c r="C24" s="74">
        <v>5112930</v>
      </c>
      <c r="D24" s="74"/>
      <c r="E24" s="74">
        <v>5000000</v>
      </c>
      <c r="F24" s="74"/>
      <c r="G24" s="74">
        <v>70000</v>
      </c>
      <c r="H24" s="78"/>
      <c r="I24" s="78">
        <v>75000</v>
      </c>
      <c r="J24" s="78"/>
      <c r="K24" s="78"/>
      <c r="L24" s="78"/>
      <c r="M24" s="79">
        <v>4714089</v>
      </c>
      <c r="N24" s="71">
        <v>1764181</v>
      </c>
      <c r="O24" s="69">
        <f t="shared" si="0"/>
        <v>3779660</v>
      </c>
      <c r="P24" s="65"/>
      <c r="Q24" s="72">
        <v>3779660</v>
      </c>
      <c r="R24" s="4">
        <f t="shared" si="1"/>
        <v>0</v>
      </c>
      <c r="S24" s="10" t="s">
        <v>882</v>
      </c>
    </row>
    <row r="25" spans="1:19" ht="16.5">
      <c r="A25" s="67" t="s">
        <v>899</v>
      </c>
      <c r="B25" s="73" t="s">
        <v>893</v>
      </c>
      <c r="C25" s="74">
        <v>97524</v>
      </c>
      <c r="D25" s="74"/>
      <c r="E25" s="74"/>
      <c r="F25" s="74">
        <v>100000</v>
      </c>
      <c r="G25" s="80"/>
      <c r="H25" s="80"/>
      <c r="I25" s="80"/>
      <c r="J25" s="80"/>
      <c r="K25" s="80"/>
      <c r="L25" s="80">
        <v>42500</v>
      </c>
      <c r="M25" s="75"/>
      <c r="N25" s="71">
        <v>294900</v>
      </c>
      <c r="O25" s="69">
        <f t="shared" si="0"/>
        <v>-54876</v>
      </c>
      <c r="P25" s="65"/>
      <c r="Q25" s="72">
        <v>-54876</v>
      </c>
      <c r="R25" s="4">
        <f t="shared" si="1"/>
        <v>0</v>
      </c>
      <c r="S25" s="10" t="s">
        <v>882</v>
      </c>
    </row>
    <row r="26" spans="1:19" ht="16.5">
      <c r="A26" s="67" t="s">
        <v>899</v>
      </c>
      <c r="B26" s="73" t="s">
        <v>894</v>
      </c>
      <c r="C26" s="74">
        <v>12624</v>
      </c>
      <c r="D26" s="74"/>
      <c r="E26" s="74"/>
      <c r="F26" s="74">
        <v>1260000</v>
      </c>
      <c r="G26" s="74"/>
      <c r="H26" s="74"/>
      <c r="I26" s="74"/>
      <c r="J26" s="74"/>
      <c r="K26" s="74"/>
      <c r="L26" s="74"/>
      <c r="M26" s="75">
        <v>1110000</v>
      </c>
      <c r="N26" s="71">
        <v>179000</v>
      </c>
      <c r="O26" s="69">
        <f t="shared" si="0"/>
        <v>-16376</v>
      </c>
      <c r="P26" s="65"/>
      <c r="Q26" s="72">
        <v>-16376</v>
      </c>
      <c r="R26" s="4">
        <f t="shared" si="1"/>
        <v>0</v>
      </c>
      <c r="S26" s="10" t="s">
        <v>882</v>
      </c>
    </row>
    <row r="27" spans="1:19" ht="16.5">
      <c r="A27" s="67" t="s">
        <v>899</v>
      </c>
      <c r="B27" s="73" t="s">
        <v>86</v>
      </c>
      <c r="C27" s="74">
        <v>14880</v>
      </c>
      <c r="D27" s="74"/>
      <c r="E27" s="74"/>
      <c r="F27" s="74">
        <v>300000</v>
      </c>
      <c r="G27" s="74"/>
      <c r="H27" s="74"/>
      <c r="I27" s="74"/>
      <c r="J27" s="74"/>
      <c r="K27" s="74"/>
      <c r="L27" s="74"/>
      <c r="M27" s="75"/>
      <c r="N27" s="71">
        <v>292700</v>
      </c>
      <c r="O27" s="69">
        <f t="shared" si="0"/>
        <v>22180</v>
      </c>
      <c r="P27" s="65"/>
      <c r="Q27" s="72">
        <v>22180</v>
      </c>
      <c r="R27" s="4">
        <f>+O27-Q27</f>
        <v>0</v>
      </c>
      <c r="S27" s="10" t="s">
        <v>882</v>
      </c>
    </row>
    <row r="28" spans="1:19" ht="16.5">
      <c r="A28" s="67" t="s">
        <v>899</v>
      </c>
      <c r="B28" s="73" t="s">
        <v>895</v>
      </c>
      <c r="C28" s="74">
        <v>35300</v>
      </c>
      <c r="D28" s="74"/>
      <c r="E28" s="74"/>
      <c r="F28" s="74"/>
      <c r="G28" s="74"/>
      <c r="H28" s="74"/>
      <c r="I28" s="74"/>
      <c r="J28" s="74"/>
      <c r="K28" s="74"/>
      <c r="L28" s="74"/>
      <c r="M28" s="75"/>
      <c r="N28" s="71"/>
      <c r="O28" s="69">
        <f t="shared" si="0"/>
        <v>35300</v>
      </c>
      <c r="P28" s="65"/>
      <c r="Q28" s="72">
        <v>35300</v>
      </c>
      <c r="R28" s="4">
        <f t="shared" si="1"/>
        <v>0</v>
      </c>
      <c r="S28" s="10" t="s">
        <v>882</v>
      </c>
    </row>
    <row r="29" spans="1:19" ht="16.5">
      <c r="A29" s="60"/>
      <c r="B29" s="61" t="s">
        <v>896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3"/>
      <c r="O29" s="63"/>
      <c r="P29" s="65"/>
      <c r="Q29" s="81"/>
      <c r="R29" s="82"/>
      <c r="S29" s="10" t="s">
        <v>882</v>
      </c>
    </row>
    <row r="30" spans="1:19" ht="16.5">
      <c r="A30" s="67" t="s">
        <v>899</v>
      </c>
      <c r="B30" s="83" t="s">
        <v>897</v>
      </c>
      <c r="C30" s="74">
        <v>9416326</v>
      </c>
      <c r="D30" s="74">
        <v>10908260</v>
      </c>
      <c r="E30" s="74"/>
      <c r="F30" s="74"/>
      <c r="G30" s="74"/>
      <c r="H30" s="74"/>
      <c r="I30" s="74"/>
      <c r="J30" s="74"/>
      <c r="K30" s="74"/>
      <c r="L30" s="74"/>
      <c r="M30" s="75">
        <v>5000000</v>
      </c>
      <c r="N30" s="75">
        <v>5029645</v>
      </c>
      <c r="O30" s="71">
        <f>+SUM(C30:L30)-(M30+N30)</f>
        <v>10294941</v>
      </c>
      <c r="P30" s="65"/>
      <c r="Q30" s="72">
        <v>10294941</v>
      </c>
      <c r="R30" s="66">
        <f>+O30-Q30</f>
        <v>0</v>
      </c>
      <c r="S30" s="10" t="s">
        <v>882</v>
      </c>
    </row>
    <row r="31" spans="1:19" ht="16.5">
      <c r="A31" s="110" t="s">
        <v>898</v>
      </c>
      <c r="B31" s="111"/>
      <c r="C31" s="84">
        <f>+SUM(C8:C30)</f>
        <v>16186437</v>
      </c>
      <c r="D31" s="84">
        <f>+SUM(D8:D30)</f>
        <v>10908260</v>
      </c>
      <c r="E31" s="84">
        <f t="shared" ref="E31:O31" si="2">+SUM(E8:E30)</f>
        <v>5000000</v>
      </c>
      <c r="F31" s="84">
        <f t="shared" si="2"/>
        <v>4714089</v>
      </c>
      <c r="G31" s="84">
        <f t="shared" si="2"/>
        <v>1110000</v>
      </c>
      <c r="H31" s="84">
        <f t="shared" si="2"/>
        <v>10000</v>
      </c>
      <c r="I31" s="84">
        <f t="shared" si="2"/>
        <v>215000</v>
      </c>
      <c r="J31" s="84">
        <f t="shared" si="2"/>
        <v>440000</v>
      </c>
      <c r="K31" s="84">
        <f t="shared" si="2"/>
        <v>100000</v>
      </c>
      <c r="L31" s="84">
        <f t="shared" si="2"/>
        <v>42500</v>
      </c>
      <c r="M31" s="84">
        <f t="shared" si="2"/>
        <v>11631589</v>
      </c>
      <c r="N31" s="84">
        <f t="shared" si="2"/>
        <v>11345081</v>
      </c>
      <c r="O31" s="84">
        <f t="shared" si="2"/>
        <v>15749616</v>
      </c>
      <c r="P31" s="86"/>
      <c r="Q31" s="87">
        <v>15749616</v>
      </c>
      <c r="R31" s="88">
        <f>+O31-Q31</f>
        <v>0</v>
      </c>
      <c r="S31" s="10" t="s">
        <v>882</v>
      </c>
    </row>
    <row r="32" spans="1:19" ht="16.5">
      <c r="A32" s="52"/>
      <c r="B32" s="52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2"/>
      <c r="N32" s="52"/>
      <c r="O32" s="82"/>
      <c r="P32" s="82"/>
      <c r="Q32" s="82"/>
      <c r="R32" s="3"/>
      <c r="S32" s="3"/>
    </row>
    <row r="33" spans="1:19" ht="16.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17.25" thickBot="1">
      <c r="A34" s="23"/>
      <c r="B34" s="52" t="s">
        <v>903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23"/>
      <c r="N34" s="23"/>
      <c r="O34" s="23"/>
      <c r="P34" s="23"/>
      <c r="Q34" s="23"/>
      <c r="R34" s="23"/>
      <c r="S34" s="23"/>
    </row>
    <row r="35" spans="1:19" ht="17.25" thickBot="1">
      <c r="A35" s="23"/>
      <c r="B35" s="89">
        <f>+C31</f>
        <v>16186437</v>
      </c>
      <c r="C35" s="90">
        <f>+D31</f>
        <v>10908260</v>
      </c>
      <c r="D35" s="90">
        <f>+N31</f>
        <v>11345081</v>
      </c>
      <c r="E35" s="91"/>
      <c r="F35" s="92">
        <f>+B35+C35-D35</f>
        <v>15749616</v>
      </c>
      <c r="G35" s="9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16.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45" spans="1:19" ht="16.5">
      <c r="M45" s="69"/>
    </row>
    <row r="46" spans="1:19" ht="16.5">
      <c r="M46" s="71"/>
    </row>
    <row r="47" spans="1:19" ht="16.5">
      <c r="M47" s="71"/>
    </row>
    <row r="48" spans="1:19" ht="16.5">
      <c r="M48" s="71"/>
    </row>
    <row r="49" spans="13:13" ht="16.5">
      <c r="M49" s="71"/>
    </row>
    <row r="50" spans="13:13" ht="16.5">
      <c r="M50" s="69"/>
    </row>
    <row r="51" spans="13:13" ht="16.5">
      <c r="M51" s="71"/>
    </row>
    <row r="52" spans="13:13" ht="16.5">
      <c r="M52" s="71"/>
    </row>
    <row r="53" spans="13:13" ht="16.5">
      <c r="M53" s="71"/>
    </row>
    <row r="54" spans="13:13" ht="16.5">
      <c r="M54" s="71"/>
    </row>
    <row r="55" spans="13:13" ht="16.5">
      <c r="M55" s="71"/>
    </row>
    <row r="56" spans="13:13" ht="16.5">
      <c r="M56" s="71"/>
    </row>
    <row r="57" spans="13:13" ht="16.5">
      <c r="M57" s="71"/>
    </row>
    <row r="58" spans="13:13" ht="16.5">
      <c r="M58" s="71"/>
    </row>
    <row r="59" spans="13:13" ht="16.5">
      <c r="M59" s="71"/>
    </row>
    <row r="60" spans="13:13" ht="16.5">
      <c r="M60" s="71"/>
    </row>
    <row r="61" spans="13:13" ht="16.5">
      <c r="M61" s="71"/>
    </row>
    <row r="62" spans="13:13" ht="16.5">
      <c r="M62" s="71"/>
    </row>
    <row r="63" spans="13:13" ht="16.5">
      <c r="M63" s="71"/>
    </row>
    <row r="64" spans="13:13" ht="16.5">
      <c r="M64" s="71"/>
    </row>
    <row r="65" spans="13:13" ht="16.5">
      <c r="M65" s="71"/>
    </row>
    <row r="66" spans="13:13" ht="16.5">
      <c r="M66" s="63"/>
    </row>
    <row r="67" spans="13:13" ht="16.5">
      <c r="M67" s="75"/>
    </row>
    <row r="68" spans="13:13" ht="16.5">
      <c r="M68" s="84"/>
    </row>
  </sheetData>
  <mergeCells count="11">
    <mergeCell ref="Q5:S5"/>
    <mergeCell ref="A31:B31"/>
    <mergeCell ref="E5:L5"/>
    <mergeCell ref="A3:O3"/>
    <mergeCell ref="A5:A6"/>
    <mergeCell ref="B5:B6"/>
    <mergeCell ref="C5:C6"/>
    <mergeCell ref="D5:D6"/>
    <mergeCell ref="M5:M6"/>
    <mergeCell ref="N5:N6"/>
    <mergeCell ref="O5:O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F13" sqref="F13"/>
    </sheetView>
  </sheetViews>
  <sheetFormatPr baseColWidth="10" defaultRowHeight="15"/>
  <cols>
    <col min="1" max="1" width="22.42578125" style="85" bestFit="1" customWidth="1"/>
    <col min="2" max="2" width="36.28515625" style="85" customWidth="1"/>
    <col min="3" max="3" width="21.28515625" style="85" customWidth="1"/>
    <col min="4" max="16384" width="11.42578125" style="85"/>
  </cols>
  <sheetData>
    <row r="1" spans="1:3">
      <c r="A1" s="100" t="s">
        <v>0</v>
      </c>
    </row>
    <row r="3" spans="1:3" ht="15.75">
      <c r="A3" s="108" t="s">
        <v>921</v>
      </c>
      <c r="B3" s="108"/>
      <c r="C3" s="108"/>
    </row>
    <row r="6" spans="1:3">
      <c r="A6" s="101" t="s">
        <v>913</v>
      </c>
      <c r="B6" s="101" t="s">
        <v>914</v>
      </c>
      <c r="C6" s="101"/>
    </row>
    <row r="7" spans="1:3">
      <c r="A7" s="101" t="s">
        <v>915</v>
      </c>
      <c r="B7" s="101" t="s">
        <v>916</v>
      </c>
      <c r="C7" s="102">
        <f>561.3</f>
        <v>561.29999999999995</v>
      </c>
    </row>
    <row r="8" spans="1:3">
      <c r="A8" s="104"/>
      <c r="B8" s="104"/>
      <c r="C8" s="105"/>
    </row>
    <row r="9" spans="1:3">
      <c r="A9" s="94"/>
      <c r="B9" s="95" t="s">
        <v>907</v>
      </c>
      <c r="C9" s="35"/>
    </row>
    <row r="10" spans="1:3">
      <c r="A10" s="95" t="s">
        <v>905</v>
      </c>
      <c r="B10" s="94" t="s">
        <v>908</v>
      </c>
      <c r="C10" s="35" t="s">
        <v>918</v>
      </c>
    </row>
    <row r="11" spans="1:3">
      <c r="A11" s="96" t="s">
        <v>40</v>
      </c>
      <c r="B11" s="94">
        <v>1727700</v>
      </c>
      <c r="C11" s="35">
        <v>3078.0166861748485</v>
      </c>
    </row>
    <row r="12" spans="1:3">
      <c r="A12" s="96" t="s">
        <v>23</v>
      </c>
      <c r="B12" s="94">
        <v>5550720</v>
      </c>
      <c r="C12" s="35">
        <v>9888.9904383194025</v>
      </c>
    </row>
    <row r="13" spans="1:3">
      <c r="A13" s="96" t="s">
        <v>67</v>
      </c>
      <c r="B13" s="94">
        <v>1137439</v>
      </c>
      <c r="C13" s="35">
        <v>2026.4260123320207</v>
      </c>
    </row>
    <row r="14" spans="1:3">
      <c r="A14" s="96" t="s">
        <v>116</v>
      </c>
      <c r="B14" s="94">
        <v>737000</v>
      </c>
      <c r="C14" s="35">
        <v>1313.0163209532109</v>
      </c>
    </row>
    <row r="15" spans="1:3">
      <c r="A15" s="96" t="s">
        <v>72</v>
      </c>
      <c r="B15" s="94">
        <v>2096297</v>
      </c>
      <c r="C15" s="35">
        <v>3734.6976588402354</v>
      </c>
    </row>
    <row r="16" spans="1:3">
      <c r="A16" s="96" t="s">
        <v>35</v>
      </c>
      <c r="B16" s="94">
        <v>95925</v>
      </c>
      <c r="C16" s="35">
        <v>170.89700215391687</v>
      </c>
    </row>
    <row r="17" spans="1:3" hidden="1">
      <c r="A17" s="96" t="s">
        <v>912</v>
      </c>
      <c r="B17" s="94"/>
      <c r="C17" s="35">
        <v>0</v>
      </c>
    </row>
    <row r="18" spans="1:3">
      <c r="A18" s="96" t="s">
        <v>906</v>
      </c>
      <c r="B18" s="94">
        <v>11345081</v>
      </c>
      <c r="C18" s="35">
        <v>20212.044118773636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</vt:lpstr>
      <vt:lpstr>Activistes and bank</vt:lpstr>
      <vt:lpstr>Datas</vt:lpstr>
      <vt:lpstr>Balance</vt:lpstr>
      <vt:lpstr>Départements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2018-10-12T11:51:08Z</dcterms:modified>
</cp:coreProperties>
</file>