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firstSheet="1" activeTab="1"/>
  </bookViews>
  <sheets>
    <sheet name="Feuil1" sheetId="1" state="hidden" r:id="rId1"/>
    <sheet name="Datas" sheetId="2" r:id="rId2"/>
    <sheet name="Tableau" sheetId="7" r:id="rId3"/>
    <sheet name="Balance" sheetId="4" r:id="rId4"/>
    <sheet name="Activistes and bank" sheetId="5" r:id="rId5"/>
  </sheets>
  <definedNames>
    <definedName name="_xlnm._FilterDatabase" localSheetId="1" hidden="1">Datas!$A$11:$S$975</definedName>
    <definedName name="_xlnm._FilterDatabase" localSheetId="0" hidden="1">Feuil1!$A$11:$L$1097</definedName>
  </definedNames>
  <calcPr calcId="124519"/>
  <pivotCaches>
    <pivotCache cacheId="0" r:id="rId6"/>
  </pivotCaches>
</workbook>
</file>

<file path=xl/calcChain.xml><?xml version="1.0" encoding="utf-8"?>
<calcChain xmlns="http://schemas.openxmlformats.org/spreadsheetml/2006/main">
  <c r="I13" i="2"/>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12"/>
  <c r="J910"/>
  <c r="J909"/>
  <c r="J908"/>
  <c r="J906"/>
  <c r="J905"/>
  <c r="J864"/>
  <c r="J863"/>
  <c r="J862"/>
  <c r="J861"/>
  <c r="J860"/>
  <c r="J859"/>
  <c r="J858"/>
  <c r="J857"/>
  <c r="J265"/>
  <c r="J263"/>
  <c r="J103"/>
  <c r="J975"/>
  <c r="J970"/>
  <c r="J969"/>
  <c r="J968"/>
  <c r="J967"/>
  <c r="J966"/>
  <c r="J965"/>
  <c r="J964"/>
  <c r="J963"/>
  <c r="J962"/>
  <c r="J961"/>
  <c r="J960"/>
  <c r="J959"/>
  <c r="J958"/>
  <c r="J957"/>
  <c r="J956"/>
  <c r="J955"/>
  <c r="J954"/>
  <c r="J953"/>
  <c r="J952"/>
  <c r="J951"/>
  <c r="J950"/>
  <c r="J949"/>
  <c r="J948"/>
  <c r="J947"/>
  <c r="J946"/>
  <c r="J941"/>
  <c r="J940"/>
  <c r="J939"/>
  <c r="J938"/>
  <c r="J937"/>
  <c r="J936"/>
  <c r="J935"/>
  <c r="J934"/>
  <c r="J933"/>
  <c r="J932"/>
  <c r="J931"/>
  <c r="J930"/>
  <c r="J929"/>
  <c r="J928"/>
  <c r="J927"/>
  <c r="J926"/>
  <c r="J925"/>
  <c r="J924"/>
  <c r="J923"/>
  <c r="J922"/>
  <c r="J921"/>
  <c r="J920"/>
  <c r="J919"/>
  <c r="J918"/>
  <c r="J912"/>
  <c r="J911"/>
  <c r="J907"/>
  <c r="J904"/>
  <c r="J903"/>
  <c r="J894"/>
  <c r="J893"/>
  <c r="J892"/>
  <c r="J891"/>
  <c r="J890"/>
  <c r="J889"/>
  <c r="J888"/>
  <c r="J887"/>
  <c r="J886"/>
  <c r="J885"/>
  <c r="J884"/>
  <c r="J883"/>
  <c r="J879"/>
  <c r="J878"/>
  <c r="J877"/>
  <c r="J876"/>
  <c r="J875"/>
  <c r="J874"/>
  <c r="J870"/>
  <c r="J869"/>
  <c r="J868"/>
  <c r="J867"/>
  <c r="J866"/>
  <c r="J865"/>
  <c r="J849"/>
  <c r="J848"/>
  <c r="J847"/>
  <c r="J846"/>
  <c r="J845"/>
  <c r="J844"/>
  <c r="J843"/>
  <c r="J842"/>
  <c r="J841"/>
  <c r="J840"/>
  <c r="J839"/>
  <c r="J838"/>
  <c r="J837"/>
  <c r="J836"/>
  <c r="J835"/>
  <c r="J834"/>
  <c r="J833"/>
  <c r="J832"/>
  <c r="J831"/>
  <c r="J830"/>
  <c r="J829"/>
  <c r="J828"/>
  <c r="J827"/>
  <c r="J823"/>
  <c r="J822"/>
  <c r="J821"/>
  <c r="J820"/>
  <c r="J819"/>
  <c r="J818"/>
  <c r="J817"/>
  <c r="J816"/>
  <c r="J815"/>
  <c r="J814"/>
  <c r="J813"/>
  <c r="J812"/>
  <c r="J811"/>
  <c r="J810"/>
  <c r="J808"/>
  <c r="J807"/>
  <c r="J806"/>
  <c r="J803"/>
  <c r="J793"/>
  <c r="J792"/>
  <c r="J791"/>
  <c r="J790"/>
  <c r="J789"/>
  <c r="J788"/>
  <c r="J787"/>
  <c r="J786"/>
  <c r="J785"/>
  <c r="J784"/>
  <c r="J783"/>
  <c r="J782"/>
  <c r="J781"/>
  <c r="J780"/>
  <c r="J779"/>
  <c r="J778"/>
  <c r="J772"/>
  <c r="J771"/>
  <c r="J770"/>
  <c r="J769"/>
  <c r="J768"/>
  <c r="J767"/>
  <c r="J766"/>
  <c r="J765"/>
  <c r="J764"/>
  <c r="J761"/>
  <c r="J760"/>
  <c r="J759"/>
  <c r="J748"/>
  <c r="J747"/>
  <c r="J741"/>
  <c r="J740"/>
  <c r="J739"/>
  <c r="J738"/>
  <c r="J737"/>
  <c r="J736"/>
  <c r="J735"/>
  <c r="J734"/>
  <c r="J733"/>
  <c r="J732"/>
  <c r="J731"/>
  <c r="J730"/>
  <c r="J729"/>
  <c r="J708"/>
  <c r="J707"/>
  <c r="J697"/>
  <c r="J696"/>
  <c r="J695"/>
  <c r="J694"/>
  <c r="J693"/>
  <c r="J692"/>
  <c r="J691"/>
  <c r="J690"/>
  <c r="J689"/>
  <c r="J688"/>
  <c r="J687"/>
  <c r="J686"/>
  <c r="J685"/>
  <c r="J684"/>
  <c r="J683"/>
  <c r="J682"/>
  <c r="J681"/>
  <c r="J680"/>
  <c r="J676"/>
  <c r="J675"/>
  <c r="J674"/>
  <c r="J673"/>
  <c r="J672"/>
  <c r="J671"/>
  <c r="J670"/>
  <c r="J669"/>
  <c r="J666"/>
  <c r="J665"/>
  <c r="J664"/>
  <c r="J663"/>
  <c r="J662"/>
  <c r="J661"/>
  <c r="J660"/>
  <c r="J659"/>
  <c r="J658"/>
  <c r="J657"/>
  <c r="J656"/>
  <c r="J655"/>
  <c r="J654"/>
  <c r="J653"/>
  <c r="J651"/>
  <c r="J650"/>
  <c r="J649"/>
  <c r="J648"/>
  <c r="J647"/>
  <c r="J646"/>
  <c r="J645"/>
  <c r="J644"/>
  <c r="J643"/>
  <c r="J642"/>
  <c r="J641"/>
  <c r="J640"/>
  <c r="J639"/>
  <c r="J630"/>
  <c r="J629"/>
  <c r="J628"/>
  <c r="J627"/>
  <c r="J626"/>
  <c r="J625"/>
  <c r="J624"/>
  <c r="J623"/>
  <c r="J622"/>
  <c r="J621"/>
  <c r="J620"/>
  <c r="J619"/>
  <c r="J618"/>
  <c r="J617"/>
  <c r="J606"/>
  <c r="J605"/>
  <c r="J604"/>
  <c r="J603"/>
  <c r="J591"/>
  <c r="J590"/>
  <c r="J589"/>
  <c r="J588"/>
  <c r="J587"/>
  <c r="J586"/>
  <c r="J585"/>
  <c r="J584"/>
  <c r="J583"/>
  <c r="J582"/>
  <c r="J581"/>
  <c r="J580"/>
  <c r="J579"/>
  <c r="J578"/>
  <c r="J577"/>
  <c r="J576"/>
  <c r="J575"/>
  <c r="J574"/>
  <c r="J573"/>
  <c r="J572"/>
  <c r="J571"/>
  <c r="J554"/>
  <c r="J553"/>
  <c r="J552"/>
  <c r="J544"/>
  <c r="J543"/>
  <c r="J542"/>
  <c r="J541"/>
  <c r="J540"/>
  <c r="J539"/>
  <c r="J538"/>
  <c r="J537"/>
  <c r="J536"/>
  <c r="J535"/>
  <c r="J534"/>
  <c r="J533"/>
  <c r="J532"/>
  <c r="J531"/>
  <c r="J530"/>
  <c r="J529"/>
  <c r="J528"/>
  <c r="J527"/>
  <c r="J525"/>
  <c r="J524"/>
  <c r="J523"/>
  <c r="J522"/>
  <c r="J521"/>
  <c r="J520"/>
  <c r="J519"/>
  <c r="J518"/>
  <c r="J517"/>
  <c r="J516"/>
  <c r="J515"/>
  <c r="J514"/>
  <c r="J513"/>
  <c r="J512"/>
  <c r="J511"/>
  <c r="J510"/>
  <c r="J509"/>
  <c r="J484"/>
  <c r="J483"/>
  <c r="J482"/>
  <c r="J481"/>
  <c r="J480"/>
  <c r="J479"/>
  <c r="J478"/>
  <c r="J477"/>
  <c r="J476"/>
  <c r="J475"/>
  <c r="J474"/>
  <c r="J473"/>
  <c r="J472"/>
  <c r="J471"/>
  <c r="J470"/>
  <c r="J469"/>
  <c r="J468"/>
  <c r="J467"/>
  <c r="J466"/>
  <c r="J465"/>
  <c r="J464"/>
  <c r="J463"/>
  <c r="J462"/>
  <c r="J461"/>
  <c r="J460"/>
  <c r="J455"/>
  <c r="J454"/>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89"/>
  <c r="J388"/>
  <c r="J387"/>
  <c r="J377"/>
  <c r="J376"/>
  <c r="J374"/>
  <c r="J373"/>
  <c r="J372"/>
  <c r="J371"/>
  <c r="J370"/>
  <c r="J369"/>
  <c r="J368"/>
  <c r="J367"/>
  <c r="J366"/>
  <c r="J365"/>
  <c r="J364"/>
  <c r="J363"/>
  <c r="J362"/>
  <c r="J361"/>
  <c r="J360"/>
  <c r="J359"/>
  <c r="J358"/>
  <c r="J355"/>
  <c r="J354"/>
  <c r="J353"/>
  <c r="J352"/>
  <c r="J351"/>
  <c r="J350"/>
  <c r="J349"/>
  <c r="J348"/>
  <c r="J347"/>
  <c r="J346"/>
  <c r="J332"/>
  <c r="J331"/>
  <c r="J330"/>
  <c r="J329"/>
  <c r="J328"/>
  <c r="J327"/>
  <c r="J316"/>
  <c r="J315"/>
  <c r="J314"/>
  <c r="J313"/>
  <c r="J312"/>
  <c r="J309"/>
  <c r="J308"/>
  <c r="J307"/>
  <c r="J306"/>
  <c r="J305"/>
  <c r="J304"/>
  <c r="J303"/>
  <c r="J302"/>
  <c r="J301"/>
  <c r="J300"/>
  <c r="J299"/>
  <c r="J298"/>
  <c r="J297"/>
  <c r="J296"/>
  <c r="J295"/>
  <c r="J294"/>
  <c r="J293"/>
  <c r="J292"/>
  <c r="J291"/>
  <c r="J290"/>
  <c r="J289"/>
  <c r="J288"/>
  <c r="J287"/>
  <c r="J283"/>
  <c r="J279"/>
  <c r="J277"/>
  <c r="J276"/>
  <c r="J275"/>
  <c r="J274"/>
  <c r="J273"/>
  <c r="J272"/>
  <c r="J271"/>
  <c r="J270"/>
  <c r="J269"/>
  <c r="J268"/>
  <c r="J267"/>
  <c r="J266"/>
  <c r="J261"/>
  <c r="J260"/>
  <c r="J259"/>
  <c r="J258"/>
  <c r="J257"/>
  <c r="J256"/>
  <c r="J255"/>
  <c r="J254"/>
  <c r="J253"/>
  <c r="J252"/>
  <c r="J251"/>
  <c r="J250"/>
  <c r="J249"/>
  <c r="J248"/>
  <c r="J247"/>
  <c r="J246"/>
  <c r="J245"/>
  <c r="J244"/>
  <c r="J243"/>
  <c r="J242"/>
  <c r="J241"/>
  <c r="J240"/>
  <c r="J239"/>
  <c r="J238"/>
  <c r="J237"/>
  <c r="J236"/>
  <c r="J235"/>
  <c r="J234"/>
  <c r="J233"/>
  <c r="J232"/>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3"/>
  <c r="J182"/>
  <c r="J181"/>
  <c r="J180"/>
  <c r="J179"/>
  <c r="J174"/>
  <c r="J173"/>
  <c r="J172"/>
  <c r="J171"/>
  <c r="J170"/>
  <c r="J169"/>
  <c r="J168"/>
  <c r="J167"/>
  <c r="J166"/>
  <c r="J165"/>
  <c r="J164"/>
  <c r="J163"/>
  <c r="J162"/>
  <c r="J161"/>
  <c r="J160"/>
  <c r="J159"/>
  <c r="J158"/>
  <c r="J157"/>
  <c r="J156"/>
  <c r="J151"/>
  <c r="J140"/>
  <c r="J139"/>
  <c r="J138"/>
  <c r="J117"/>
  <c r="J116"/>
  <c r="J115"/>
  <c r="J114"/>
  <c r="J113"/>
  <c r="J112"/>
  <c r="J104"/>
  <c r="J102"/>
  <c r="J101"/>
  <c r="J87"/>
  <c r="J86"/>
  <c r="J85"/>
  <c r="J84"/>
  <c r="J83"/>
  <c r="J78"/>
  <c r="J77"/>
  <c r="J76"/>
  <c r="J75"/>
  <c r="J74"/>
  <c r="J73"/>
  <c r="J72"/>
  <c r="J68"/>
  <c r="J57"/>
  <c r="J56"/>
  <c r="J55"/>
  <c r="J54"/>
  <c r="J53"/>
  <c r="J52"/>
  <c r="J46"/>
  <c r="J45"/>
  <c r="J44"/>
  <c r="J43"/>
  <c r="J42"/>
  <c r="J41"/>
  <c r="J40"/>
  <c r="J39"/>
  <c r="J38"/>
  <c r="J37"/>
  <c r="J36"/>
  <c r="J32"/>
  <c r="J31"/>
  <c r="J30"/>
  <c r="J29" l="1"/>
  <c r="C38" i="4"/>
  <c r="B38"/>
  <c r="M33"/>
  <c r="J13"/>
  <c r="M13" s="1"/>
  <c r="J8"/>
  <c r="M8" s="1"/>
  <c r="J9"/>
  <c r="M9" s="1"/>
  <c r="J10"/>
  <c r="J11"/>
  <c r="M11" s="1"/>
  <c r="J12"/>
  <c r="M12" s="1"/>
  <c r="J14"/>
  <c r="M14" s="1"/>
  <c r="J15"/>
  <c r="J16"/>
  <c r="M16" s="1"/>
  <c r="J17"/>
  <c r="M17" s="1"/>
  <c r="J18"/>
  <c r="M18" s="1"/>
  <c r="J19"/>
  <c r="J20"/>
  <c r="M20" s="1"/>
  <c r="J21"/>
  <c r="M21" s="1"/>
  <c r="J22"/>
  <c r="J23"/>
  <c r="J24"/>
  <c r="M24" s="1"/>
  <c r="J25"/>
  <c r="M25" s="1"/>
  <c r="J26"/>
  <c r="J27"/>
  <c r="M27" s="1"/>
  <c r="J28"/>
  <c r="M28" s="1"/>
  <c r="J29"/>
  <c r="J30"/>
  <c r="M30" s="1"/>
  <c r="J31"/>
  <c r="J32"/>
  <c r="J33"/>
  <c r="J7"/>
  <c r="D34"/>
  <c r="E34"/>
  <c r="G34"/>
  <c r="H34"/>
  <c r="I34"/>
  <c r="D38" s="1"/>
  <c r="E38" s="1"/>
  <c r="C34"/>
  <c r="M31"/>
  <c r="M29"/>
  <c r="M26"/>
  <c r="M23"/>
  <c r="M22"/>
  <c r="M15"/>
  <c r="M10"/>
  <c r="M7"/>
  <c r="F34" l="1"/>
  <c r="J34"/>
  <c r="C6" i="2" l="1"/>
  <c r="K12"/>
  <c r="K13" s="1"/>
  <c r="K14" s="1"/>
  <c r="K15" s="1"/>
  <c r="K16" s="1"/>
  <c r="K17" s="1"/>
  <c r="K18" s="1"/>
  <c r="K19" s="1"/>
  <c r="K20" s="1"/>
  <c r="K21" s="1"/>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K81" s="1"/>
  <c r="K82" s="1"/>
  <c r="K83" s="1"/>
  <c r="K84" s="1"/>
  <c r="K85" s="1"/>
  <c r="K86" s="1"/>
  <c r="K87" s="1"/>
  <c r="K88" s="1"/>
  <c r="K89" s="1"/>
  <c r="K90" s="1"/>
  <c r="K91" s="1"/>
  <c r="K92" s="1"/>
  <c r="K93" s="1"/>
  <c r="K94" s="1"/>
  <c r="K95" s="1"/>
  <c r="K96" s="1"/>
  <c r="K97" s="1"/>
  <c r="K98" s="1"/>
  <c r="K99" s="1"/>
  <c r="K100" s="1"/>
  <c r="K101" s="1"/>
  <c r="K102" s="1"/>
  <c r="K103" s="1"/>
  <c r="K104" s="1"/>
  <c r="K105" s="1"/>
  <c r="K106" s="1"/>
  <c r="K107" s="1"/>
  <c r="K108" s="1"/>
  <c r="K109" s="1"/>
  <c r="K110" s="1"/>
  <c r="K111" s="1"/>
  <c r="K112" s="1"/>
  <c r="K113" s="1"/>
  <c r="K114" s="1"/>
  <c r="K115" s="1"/>
  <c r="K116" s="1"/>
  <c r="K117" s="1"/>
  <c r="K118" s="1"/>
  <c r="K119" s="1"/>
  <c r="K120" s="1"/>
  <c r="K121" s="1"/>
  <c r="K122" s="1"/>
  <c r="K123" s="1"/>
  <c r="K124" s="1"/>
  <c r="K125" s="1"/>
  <c r="K126" s="1"/>
  <c r="K127" s="1"/>
  <c r="K128" s="1"/>
  <c r="K129" s="1"/>
  <c r="K130" s="1"/>
  <c r="K131" s="1"/>
  <c r="K132" s="1"/>
  <c r="K133" s="1"/>
  <c r="K134" s="1"/>
  <c r="K135" s="1"/>
  <c r="K136" s="1"/>
  <c r="K137" s="1"/>
  <c r="K138" s="1"/>
  <c r="K139" s="1"/>
  <c r="K140" s="1"/>
  <c r="K141" s="1"/>
  <c r="K142" s="1"/>
  <c r="K143" s="1"/>
  <c r="K144" s="1"/>
  <c r="K145" s="1"/>
  <c r="K146" s="1"/>
  <c r="K147" s="1"/>
  <c r="K148" s="1"/>
  <c r="K149" s="1"/>
  <c r="K150" s="1"/>
  <c r="K151" s="1"/>
  <c r="K152" s="1"/>
  <c r="K153" s="1"/>
  <c r="K154" s="1"/>
  <c r="K155" s="1"/>
  <c r="K156" s="1"/>
  <c r="K157" s="1"/>
  <c r="K158" s="1"/>
  <c r="K159" s="1"/>
  <c r="K160" s="1"/>
  <c r="K161" s="1"/>
  <c r="K162" s="1"/>
  <c r="K163" s="1"/>
  <c r="K164" s="1"/>
  <c r="K165" s="1"/>
  <c r="K166" s="1"/>
  <c r="K167" s="1"/>
  <c r="K168" s="1"/>
  <c r="K169" s="1"/>
  <c r="K170" s="1"/>
  <c r="K171" s="1"/>
  <c r="K172" s="1"/>
  <c r="K173" s="1"/>
  <c r="K174" s="1"/>
  <c r="K175" s="1"/>
  <c r="K176" s="1"/>
  <c r="K177" s="1"/>
  <c r="K178" s="1"/>
  <c r="K179" s="1"/>
  <c r="K180" s="1"/>
  <c r="K181" s="1"/>
  <c r="K182" s="1"/>
  <c r="K183" s="1"/>
  <c r="K184" s="1"/>
  <c r="K185" s="1"/>
  <c r="K186" s="1"/>
  <c r="K187" s="1"/>
  <c r="K188" s="1"/>
  <c r="K189" s="1"/>
  <c r="K190" s="1"/>
  <c r="K191" s="1"/>
  <c r="K192" s="1"/>
  <c r="K193" s="1"/>
  <c r="K194" s="1"/>
  <c r="K195" s="1"/>
  <c r="K196" s="1"/>
  <c r="K197" s="1"/>
  <c r="K198" s="1"/>
  <c r="K199" s="1"/>
  <c r="K200" s="1"/>
  <c r="K201" s="1"/>
  <c r="K202" s="1"/>
  <c r="K203" s="1"/>
  <c r="K204" s="1"/>
  <c r="K205" s="1"/>
  <c r="K206" s="1"/>
  <c r="K207" s="1"/>
  <c r="K208" s="1"/>
  <c r="K209" s="1"/>
  <c r="K210" s="1"/>
  <c r="K211" s="1"/>
  <c r="K212" s="1"/>
  <c r="K213" s="1"/>
  <c r="K214" s="1"/>
  <c r="K215" s="1"/>
  <c r="K216" s="1"/>
  <c r="K217" s="1"/>
  <c r="K218" s="1"/>
  <c r="K219" s="1"/>
  <c r="K220" s="1"/>
  <c r="K221" s="1"/>
  <c r="K222" s="1"/>
  <c r="K223" s="1"/>
  <c r="K224" s="1"/>
  <c r="K225" s="1"/>
  <c r="K226" s="1"/>
  <c r="K227" s="1"/>
  <c r="K228" s="1"/>
  <c r="K229" s="1"/>
  <c r="K230" s="1"/>
  <c r="K231" s="1"/>
  <c r="K232" s="1"/>
  <c r="K233" s="1"/>
  <c r="K234" s="1"/>
  <c r="K235" s="1"/>
  <c r="K236" s="1"/>
  <c r="K237" s="1"/>
  <c r="K238" s="1"/>
  <c r="K239" s="1"/>
  <c r="K240" s="1"/>
  <c r="K241" s="1"/>
  <c r="K242" s="1"/>
  <c r="K243" s="1"/>
  <c r="K244" s="1"/>
  <c r="K245" s="1"/>
  <c r="K246" s="1"/>
  <c r="K247" s="1"/>
  <c r="K248" s="1"/>
  <c r="K249" s="1"/>
  <c r="K250" s="1"/>
  <c r="K251" s="1"/>
  <c r="K252" s="1"/>
  <c r="K253" s="1"/>
  <c r="K254" s="1"/>
  <c r="K255" s="1"/>
  <c r="K256" s="1"/>
  <c r="K257" s="1"/>
  <c r="K258" s="1"/>
  <c r="K259" s="1"/>
  <c r="K260" s="1"/>
  <c r="K261" s="1"/>
  <c r="K262" s="1"/>
  <c r="K263" s="1"/>
  <c r="K264" s="1"/>
  <c r="K265" s="1"/>
  <c r="K266" s="1"/>
  <c r="K267" s="1"/>
  <c r="K268" s="1"/>
  <c r="K269" s="1"/>
  <c r="K270" s="1"/>
  <c r="K271" s="1"/>
  <c r="K272" s="1"/>
  <c r="K273" s="1"/>
  <c r="K274" s="1"/>
  <c r="K275" s="1"/>
  <c r="K276" s="1"/>
  <c r="K277" s="1"/>
  <c r="K278" s="1"/>
  <c r="K279" s="1"/>
  <c r="K280" s="1"/>
  <c r="K281" s="1"/>
  <c r="K282" s="1"/>
  <c r="K283" s="1"/>
  <c r="K284" s="1"/>
  <c r="K285" s="1"/>
  <c r="K286" s="1"/>
  <c r="K287" s="1"/>
  <c r="K288" s="1"/>
  <c r="K289" s="1"/>
  <c r="K290" s="1"/>
  <c r="K291" s="1"/>
  <c r="K292" s="1"/>
  <c r="K293" s="1"/>
  <c r="K294" s="1"/>
  <c r="K295" s="1"/>
  <c r="K296" s="1"/>
  <c r="K297" s="1"/>
  <c r="K298" s="1"/>
  <c r="K299" s="1"/>
  <c r="K300" s="1"/>
  <c r="K301" s="1"/>
  <c r="K302" s="1"/>
  <c r="K303" s="1"/>
  <c r="K304" s="1"/>
  <c r="K305" s="1"/>
  <c r="K306" s="1"/>
  <c r="K307" s="1"/>
  <c r="K308" s="1"/>
  <c r="K309" s="1"/>
  <c r="K310" s="1"/>
  <c r="K311" s="1"/>
  <c r="K312" s="1"/>
  <c r="K313" s="1"/>
  <c r="K314" s="1"/>
  <c r="K315" s="1"/>
  <c r="K316" s="1"/>
  <c r="K317" s="1"/>
  <c r="K318" s="1"/>
  <c r="K319" s="1"/>
  <c r="K320" s="1"/>
  <c r="K321" s="1"/>
  <c r="K322" s="1"/>
  <c r="K323" s="1"/>
  <c r="K324" s="1"/>
  <c r="K325" s="1"/>
  <c r="K326" s="1"/>
  <c r="K327" s="1"/>
  <c r="K328" s="1"/>
  <c r="K329" s="1"/>
  <c r="K330" s="1"/>
  <c r="K331" s="1"/>
  <c r="K332" s="1"/>
  <c r="K333" s="1"/>
  <c r="K334" s="1"/>
  <c r="K335" s="1"/>
  <c r="K336" s="1"/>
  <c r="K337" s="1"/>
  <c r="K338" s="1"/>
  <c r="K339" s="1"/>
  <c r="K340" s="1"/>
  <c r="K341" s="1"/>
  <c r="K342" s="1"/>
  <c r="K343" s="1"/>
  <c r="K344" s="1"/>
  <c r="K345" s="1"/>
  <c r="K346" s="1"/>
  <c r="K347" s="1"/>
  <c r="K348" s="1"/>
  <c r="K349" s="1"/>
  <c r="K350" s="1"/>
  <c r="K351" s="1"/>
  <c r="K352" s="1"/>
  <c r="K353" s="1"/>
  <c r="K354" s="1"/>
  <c r="K355" s="1"/>
  <c r="K356" s="1"/>
  <c r="K357" s="1"/>
  <c r="K358" s="1"/>
  <c r="K359" s="1"/>
  <c r="K360" s="1"/>
  <c r="K361" s="1"/>
  <c r="K362" s="1"/>
  <c r="K363" s="1"/>
  <c r="K364" s="1"/>
  <c r="K365" s="1"/>
  <c r="K366" s="1"/>
  <c r="K367" s="1"/>
  <c r="K368" s="1"/>
  <c r="K369" s="1"/>
  <c r="K370" s="1"/>
  <c r="K371" s="1"/>
  <c r="K372" s="1"/>
  <c r="K373" s="1"/>
  <c r="K374" s="1"/>
  <c r="K375" s="1"/>
  <c r="K376" s="1"/>
  <c r="K377" s="1"/>
  <c r="K378" s="1"/>
  <c r="K379" s="1"/>
  <c r="K380" s="1"/>
  <c r="K381" s="1"/>
  <c r="K382" s="1"/>
  <c r="K383" s="1"/>
  <c r="K384" s="1"/>
  <c r="K385" s="1"/>
  <c r="K386" s="1"/>
  <c r="K387" s="1"/>
  <c r="K388" s="1"/>
  <c r="K389" s="1"/>
  <c r="K390" s="1"/>
  <c r="K391" s="1"/>
  <c r="K392" s="1"/>
  <c r="K393" s="1"/>
  <c r="K394" s="1"/>
  <c r="K395" s="1"/>
  <c r="K396" s="1"/>
  <c r="K397" s="1"/>
  <c r="K398" s="1"/>
  <c r="K399" s="1"/>
  <c r="K400" s="1"/>
  <c r="K401" s="1"/>
  <c r="K402" s="1"/>
  <c r="K403" s="1"/>
  <c r="K404" s="1"/>
  <c r="K405" s="1"/>
  <c r="K406" s="1"/>
  <c r="K407" s="1"/>
  <c r="K408" s="1"/>
  <c r="K409" s="1"/>
  <c r="K410" s="1"/>
  <c r="K411" s="1"/>
  <c r="K412" s="1"/>
  <c r="K413" s="1"/>
  <c r="K414" s="1"/>
  <c r="K415" s="1"/>
  <c r="K416" s="1"/>
  <c r="K417" s="1"/>
  <c r="K418" s="1"/>
  <c r="K419" s="1"/>
  <c r="K420" s="1"/>
  <c r="K421" s="1"/>
  <c r="K422" s="1"/>
  <c r="K423" s="1"/>
  <c r="K424" s="1"/>
  <c r="K425" s="1"/>
  <c r="K426" s="1"/>
  <c r="K427" s="1"/>
  <c r="K428" s="1"/>
  <c r="K429" s="1"/>
  <c r="K430" s="1"/>
  <c r="K431" s="1"/>
  <c r="K432" s="1"/>
  <c r="K433" s="1"/>
  <c r="K434" s="1"/>
  <c r="K435" s="1"/>
  <c r="K436" s="1"/>
  <c r="K437" s="1"/>
  <c r="K438" s="1"/>
  <c r="K439" s="1"/>
  <c r="K440" s="1"/>
  <c r="K441" s="1"/>
  <c r="K442" s="1"/>
  <c r="K443" s="1"/>
  <c r="K444" s="1"/>
  <c r="K445" s="1"/>
  <c r="K446" s="1"/>
  <c r="K447" s="1"/>
  <c r="K448" s="1"/>
  <c r="K449" s="1"/>
  <c r="K450" s="1"/>
  <c r="K451" s="1"/>
  <c r="K452" s="1"/>
  <c r="K453" s="1"/>
  <c r="K454" s="1"/>
  <c r="K455" s="1"/>
  <c r="K456" s="1"/>
  <c r="K457" s="1"/>
  <c r="K458" s="1"/>
  <c r="K459" s="1"/>
  <c r="K460" s="1"/>
  <c r="K461" s="1"/>
  <c r="K462" s="1"/>
  <c r="K463" s="1"/>
  <c r="K464" s="1"/>
  <c r="K465" s="1"/>
  <c r="K466" s="1"/>
  <c r="K467" s="1"/>
  <c r="K468" s="1"/>
  <c r="K469" s="1"/>
  <c r="K470" s="1"/>
  <c r="K471" s="1"/>
  <c r="K472" s="1"/>
  <c r="K473" s="1"/>
  <c r="K474" s="1"/>
  <c r="K475" s="1"/>
  <c r="K476" s="1"/>
  <c r="K477" s="1"/>
  <c r="K478" s="1"/>
  <c r="K479" s="1"/>
  <c r="K480" s="1"/>
  <c r="K481" s="1"/>
  <c r="K482" s="1"/>
  <c r="K483" s="1"/>
  <c r="K484" s="1"/>
  <c r="K485" s="1"/>
  <c r="K486" s="1"/>
  <c r="K487" s="1"/>
  <c r="K488" s="1"/>
  <c r="K489" s="1"/>
  <c r="K490" s="1"/>
  <c r="K491" s="1"/>
  <c r="K492" s="1"/>
  <c r="K493" s="1"/>
  <c r="K494" s="1"/>
  <c r="K495" s="1"/>
  <c r="K496" s="1"/>
  <c r="K497" s="1"/>
  <c r="K498" s="1"/>
  <c r="K499" s="1"/>
  <c r="K500" s="1"/>
  <c r="K501" s="1"/>
  <c r="K502" s="1"/>
  <c r="K503" s="1"/>
  <c r="K504" s="1"/>
  <c r="K505" s="1"/>
  <c r="K506" s="1"/>
  <c r="K507" s="1"/>
  <c r="K508" s="1"/>
  <c r="K509" s="1"/>
  <c r="K510" s="1"/>
  <c r="K511" s="1"/>
  <c r="K512" s="1"/>
  <c r="K513" s="1"/>
  <c r="K514" s="1"/>
  <c r="K515" s="1"/>
  <c r="K516" s="1"/>
  <c r="K517" s="1"/>
  <c r="K518" s="1"/>
  <c r="K519" s="1"/>
  <c r="K520" s="1"/>
  <c r="K521" s="1"/>
  <c r="K522" s="1"/>
  <c r="K523" s="1"/>
  <c r="K524" s="1"/>
  <c r="K525" s="1"/>
  <c r="K526" s="1"/>
  <c r="K527" s="1"/>
  <c r="K528" s="1"/>
  <c r="K529" s="1"/>
  <c r="K530" s="1"/>
  <c r="K531" s="1"/>
  <c r="K532" s="1"/>
  <c r="K533" s="1"/>
  <c r="K534" s="1"/>
  <c r="K535" s="1"/>
  <c r="K536" s="1"/>
  <c r="K537" s="1"/>
  <c r="K538" s="1"/>
  <c r="K539" s="1"/>
  <c r="K540" s="1"/>
  <c r="K541" s="1"/>
  <c r="K542" s="1"/>
  <c r="K543" s="1"/>
  <c r="K544" s="1"/>
  <c r="K545" s="1"/>
  <c r="K546" s="1"/>
  <c r="K547" s="1"/>
  <c r="K548" s="1"/>
  <c r="K549" s="1"/>
  <c r="K550" s="1"/>
  <c r="K551" s="1"/>
  <c r="K552" s="1"/>
  <c r="K553" s="1"/>
  <c r="K554" s="1"/>
  <c r="K555" s="1"/>
  <c r="K556" s="1"/>
  <c r="K557" s="1"/>
  <c r="K558" s="1"/>
  <c r="K559" s="1"/>
  <c r="K560" s="1"/>
  <c r="K561" s="1"/>
  <c r="K562" s="1"/>
  <c r="K563" s="1"/>
  <c r="K564" s="1"/>
  <c r="K565" s="1"/>
  <c r="K566" s="1"/>
  <c r="K567" s="1"/>
  <c r="K568" s="1"/>
  <c r="K569" s="1"/>
  <c r="K570" s="1"/>
  <c r="K571" s="1"/>
  <c r="K572" s="1"/>
  <c r="K573" s="1"/>
  <c r="K574" s="1"/>
  <c r="K575" s="1"/>
  <c r="K576" s="1"/>
  <c r="K577" s="1"/>
  <c r="K578" s="1"/>
  <c r="K579" s="1"/>
  <c r="K580" s="1"/>
  <c r="K581" s="1"/>
  <c r="K582" s="1"/>
  <c r="K583" s="1"/>
  <c r="K584" s="1"/>
  <c r="K585" s="1"/>
  <c r="K586" s="1"/>
  <c r="K587" s="1"/>
  <c r="K588" s="1"/>
  <c r="K589" s="1"/>
  <c r="K590" s="1"/>
  <c r="K591" s="1"/>
  <c r="K592" s="1"/>
  <c r="K593" s="1"/>
  <c r="K594" s="1"/>
  <c r="K595" s="1"/>
  <c r="K596" s="1"/>
  <c r="K597" s="1"/>
  <c r="K598" s="1"/>
  <c r="K599" s="1"/>
  <c r="K600" s="1"/>
  <c r="K601" s="1"/>
  <c r="K602" s="1"/>
  <c r="K603" s="1"/>
  <c r="K604" s="1"/>
  <c r="K605" s="1"/>
  <c r="K606" s="1"/>
  <c r="K607" s="1"/>
  <c r="K608" s="1"/>
  <c r="K609" s="1"/>
  <c r="K610" s="1"/>
  <c r="K611" s="1"/>
  <c r="K612" s="1"/>
  <c r="K613" s="1"/>
  <c r="K614" s="1"/>
  <c r="K615" s="1"/>
  <c r="K616" s="1"/>
  <c r="K617" s="1"/>
  <c r="K618" s="1"/>
  <c r="K619" s="1"/>
  <c r="K620" s="1"/>
  <c r="K621" s="1"/>
  <c r="K622" s="1"/>
  <c r="K623" s="1"/>
  <c r="K624" s="1"/>
  <c r="K625" s="1"/>
  <c r="K626" s="1"/>
  <c r="K627" s="1"/>
  <c r="K628" s="1"/>
  <c r="K629" s="1"/>
  <c r="K630" s="1"/>
  <c r="K631" s="1"/>
  <c r="K632" s="1"/>
  <c r="K633" s="1"/>
  <c r="K634" s="1"/>
  <c r="K635" s="1"/>
  <c r="K636" s="1"/>
  <c r="K637" s="1"/>
  <c r="K638" s="1"/>
  <c r="K639" s="1"/>
  <c r="K640" s="1"/>
  <c r="K641" s="1"/>
  <c r="K642" s="1"/>
  <c r="K643" s="1"/>
  <c r="K644" s="1"/>
  <c r="K645" s="1"/>
  <c r="K646" s="1"/>
  <c r="K647" s="1"/>
  <c r="K648" s="1"/>
  <c r="K649" s="1"/>
  <c r="K650" s="1"/>
  <c r="K651" s="1"/>
  <c r="K652" s="1"/>
  <c r="K653" s="1"/>
  <c r="K654" s="1"/>
  <c r="K655" s="1"/>
  <c r="K656" s="1"/>
  <c r="K657" s="1"/>
  <c r="K658" s="1"/>
  <c r="K659" s="1"/>
  <c r="K660" s="1"/>
  <c r="K661" s="1"/>
  <c r="K662" s="1"/>
  <c r="K663" s="1"/>
  <c r="K664" s="1"/>
  <c r="K665" s="1"/>
  <c r="K666" s="1"/>
  <c r="K667" s="1"/>
  <c r="K668" s="1"/>
  <c r="K669" s="1"/>
  <c r="K670" s="1"/>
  <c r="K671" s="1"/>
  <c r="K672" s="1"/>
  <c r="K673" s="1"/>
  <c r="K674" s="1"/>
  <c r="K675" s="1"/>
  <c r="K676" s="1"/>
  <c r="K677" s="1"/>
  <c r="K678" s="1"/>
  <c r="K679" s="1"/>
  <c r="K680" s="1"/>
  <c r="K681" s="1"/>
  <c r="K682" s="1"/>
  <c r="K683" s="1"/>
  <c r="K684" s="1"/>
  <c r="K685" s="1"/>
  <c r="K686" s="1"/>
  <c r="K687" s="1"/>
  <c r="K688" s="1"/>
  <c r="K689" s="1"/>
  <c r="K690" s="1"/>
  <c r="K691" s="1"/>
  <c r="K692" s="1"/>
  <c r="K693" s="1"/>
  <c r="K694" s="1"/>
  <c r="K695" s="1"/>
  <c r="K696" s="1"/>
  <c r="K697" s="1"/>
  <c r="K698" s="1"/>
  <c r="K699" s="1"/>
  <c r="K700" s="1"/>
  <c r="K701" s="1"/>
  <c r="K702" s="1"/>
  <c r="K703" s="1"/>
  <c r="K704" s="1"/>
  <c r="K705" s="1"/>
  <c r="K706" s="1"/>
  <c r="K707" s="1"/>
  <c r="K708" s="1"/>
  <c r="K709" s="1"/>
  <c r="K710" s="1"/>
  <c r="K711" s="1"/>
  <c r="K712" s="1"/>
  <c r="K713" s="1"/>
  <c r="K714" s="1"/>
  <c r="K715" s="1"/>
  <c r="K716" s="1"/>
  <c r="K717" s="1"/>
  <c r="K718" s="1"/>
  <c r="K719" s="1"/>
  <c r="K720" s="1"/>
  <c r="K721" s="1"/>
  <c r="K722" s="1"/>
  <c r="K723" s="1"/>
  <c r="K724" s="1"/>
  <c r="K725" s="1"/>
  <c r="K726" s="1"/>
  <c r="K727" s="1"/>
  <c r="K728" s="1"/>
  <c r="K729" s="1"/>
  <c r="K730" s="1"/>
  <c r="K731" s="1"/>
  <c r="K732" s="1"/>
  <c r="K733" s="1"/>
  <c r="K734" s="1"/>
  <c r="K735" s="1"/>
  <c r="K736" s="1"/>
  <c r="K737" s="1"/>
  <c r="K738" s="1"/>
  <c r="K739" s="1"/>
  <c r="K740" s="1"/>
  <c r="K741" s="1"/>
  <c r="K742" s="1"/>
  <c r="K743" s="1"/>
  <c r="K744" s="1"/>
  <c r="K745" s="1"/>
  <c r="K746" s="1"/>
  <c r="K747" s="1"/>
  <c r="K748" s="1"/>
  <c r="K749" s="1"/>
  <c r="K750" s="1"/>
  <c r="K751" s="1"/>
  <c r="K752" s="1"/>
  <c r="K753" s="1"/>
  <c r="K754" s="1"/>
  <c r="K755" s="1"/>
  <c r="K756" s="1"/>
  <c r="K757" s="1"/>
  <c r="K758" s="1"/>
  <c r="K759" s="1"/>
  <c r="K760" s="1"/>
  <c r="K761" s="1"/>
  <c r="K762" s="1"/>
  <c r="K763" s="1"/>
  <c r="K764" s="1"/>
  <c r="K765" s="1"/>
  <c r="K766" s="1"/>
  <c r="K767" s="1"/>
  <c r="K768" s="1"/>
  <c r="K769" s="1"/>
  <c r="K770" s="1"/>
  <c r="K771" s="1"/>
  <c r="K772" s="1"/>
  <c r="K773" s="1"/>
  <c r="K774" s="1"/>
  <c r="K775" s="1"/>
  <c r="K776" s="1"/>
  <c r="K777" s="1"/>
  <c r="K778" s="1"/>
  <c r="K779" s="1"/>
  <c r="K780" s="1"/>
  <c r="K781" s="1"/>
  <c r="K782" s="1"/>
  <c r="K783" s="1"/>
  <c r="K784" s="1"/>
  <c r="K785" s="1"/>
  <c r="K786" s="1"/>
  <c r="K787" s="1"/>
  <c r="K788" s="1"/>
  <c r="K789" s="1"/>
  <c r="K790" s="1"/>
  <c r="K791" s="1"/>
  <c r="K792" s="1"/>
  <c r="K793" s="1"/>
  <c r="K794" s="1"/>
  <c r="K795" s="1"/>
  <c r="K796" s="1"/>
  <c r="K797" s="1"/>
  <c r="K798" s="1"/>
  <c r="K799" s="1"/>
  <c r="K800" s="1"/>
  <c r="K801" s="1"/>
  <c r="K802" s="1"/>
  <c r="K803" s="1"/>
  <c r="K804" s="1"/>
  <c r="K805" s="1"/>
  <c r="K806" s="1"/>
  <c r="K807" s="1"/>
  <c r="K808" s="1"/>
  <c r="K809" s="1"/>
  <c r="K810" s="1"/>
  <c r="K811" s="1"/>
  <c r="K812" s="1"/>
  <c r="K813" s="1"/>
  <c r="K814" s="1"/>
  <c r="K815" s="1"/>
  <c r="K816" s="1"/>
  <c r="K817" s="1"/>
  <c r="K818" s="1"/>
  <c r="K819" s="1"/>
  <c r="K820" s="1"/>
  <c r="K821" s="1"/>
  <c r="K822" s="1"/>
  <c r="K823" s="1"/>
  <c r="K824" s="1"/>
  <c r="K825" s="1"/>
  <c r="K826" s="1"/>
  <c r="K827" s="1"/>
  <c r="K828" s="1"/>
  <c r="K829" s="1"/>
  <c r="K830" s="1"/>
  <c r="K831" s="1"/>
  <c r="K832" s="1"/>
  <c r="K833" s="1"/>
  <c r="K834" s="1"/>
  <c r="K835" s="1"/>
  <c r="K836" s="1"/>
  <c r="K837" s="1"/>
  <c r="K838" s="1"/>
  <c r="K839" s="1"/>
  <c r="K840" s="1"/>
  <c r="K841" s="1"/>
  <c r="K842" s="1"/>
  <c r="K843" s="1"/>
  <c r="K844" s="1"/>
  <c r="K845" s="1"/>
  <c r="K846" s="1"/>
  <c r="K847" s="1"/>
  <c r="K848" s="1"/>
  <c r="K849" s="1"/>
  <c r="K850" s="1"/>
  <c r="K851" s="1"/>
  <c r="K852" s="1"/>
  <c r="K853" s="1"/>
  <c r="K854" s="1"/>
  <c r="K855" s="1"/>
  <c r="K856" s="1"/>
  <c r="K857" s="1"/>
  <c r="K858" s="1"/>
  <c r="K859" s="1"/>
  <c r="K860" s="1"/>
  <c r="K861" s="1"/>
  <c r="K862" s="1"/>
  <c r="K863" s="1"/>
  <c r="K864" s="1"/>
  <c r="K865" s="1"/>
  <c r="K866" s="1"/>
  <c r="K867" s="1"/>
  <c r="K868" s="1"/>
  <c r="K869" s="1"/>
  <c r="K870" s="1"/>
  <c r="K871" s="1"/>
  <c r="K872" s="1"/>
  <c r="K873" s="1"/>
  <c r="K874" s="1"/>
  <c r="K875" s="1"/>
  <c r="K876" s="1"/>
  <c r="K877" s="1"/>
  <c r="K878" s="1"/>
  <c r="K879" s="1"/>
  <c r="K880" s="1"/>
  <c r="K881" s="1"/>
  <c r="K882" s="1"/>
  <c r="K883" s="1"/>
  <c r="K884" s="1"/>
  <c r="K885" s="1"/>
  <c r="K886" s="1"/>
  <c r="K887" s="1"/>
  <c r="K888" s="1"/>
  <c r="K889" s="1"/>
  <c r="K890" s="1"/>
  <c r="K891" s="1"/>
  <c r="K892" s="1"/>
  <c r="K893" s="1"/>
  <c r="K894" s="1"/>
  <c r="K895" s="1"/>
  <c r="K896" s="1"/>
  <c r="K897" s="1"/>
  <c r="K898" s="1"/>
  <c r="K899" s="1"/>
  <c r="K900" s="1"/>
  <c r="K901" s="1"/>
  <c r="K902" s="1"/>
  <c r="K903" s="1"/>
  <c r="K904" s="1"/>
  <c r="K905" s="1"/>
  <c r="K906" s="1"/>
  <c r="K907" s="1"/>
  <c r="K908" s="1"/>
  <c r="K909" s="1"/>
  <c r="K910" s="1"/>
  <c r="K911" s="1"/>
  <c r="K912" s="1"/>
  <c r="K913" s="1"/>
  <c r="K914" s="1"/>
  <c r="K915" s="1"/>
  <c r="K916" s="1"/>
  <c r="K917" s="1"/>
  <c r="K918" s="1"/>
  <c r="K919" s="1"/>
  <c r="K920" s="1"/>
  <c r="K921" s="1"/>
  <c r="K922" s="1"/>
  <c r="K923" s="1"/>
  <c r="K924" s="1"/>
  <c r="K925" s="1"/>
  <c r="K926" s="1"/>
  <c r="K927" s="1"/>
  <c r="K928" s="1"/>
  <c r="K929" s="1"/>
  <c r="K930" s="1"/>
  <c r="K931" s="1"/>
  <c r="K932" s="1"/>
  <c r="K933" s="1"/>
  <c r="K934" s="1"/>
  <c r="K935" s="1"/>
  <c r="K936" s="1"/>
  <c r="K937" s="1"/>
  <c r="K938" s="1"/>
  <c r="K939" s="1"/>
  <c r="K940" s="1"/>
  <c r="K941" s="1"/>
  <c r="K942" s="1"/>
  <c r="K943" s="1"/>
  <c r="K944" s="1"/>
  <c r="K945" s="1"/>
  <c r="K946" s="1"/>
  <c r="K947" s="1"/>
  <c r="K948" s="1"/>
  <c r="K949" s="1"/>
  <c r="K950" s="1"/>
  <c r="K951" s="1"/>
  <c r="K952" s="1"/>
  <c r="K953" s="1"/>
  <c r="K954" s="1"/>
  <c r="K955" s="1"/>
  <c r="K956" s="1"/>
  <c r="K957" s="1"/>
  <c r="K958" s="1"/>
  <c r="K959" s="1"/>
  <c r="K960" s="1"/>
  <c r="K961" s="1"/>
  <c r="K962" s="1"/>
  <c r="K963" s="1"/>
  <c r="K964" s="1"/>
  <c r="K965" s="1"/>
  <c r="K966" s="1"/>
  <c r="K967" s="1"/>
  <c r="K968" s="1"/>
  <c r="K969" s="1"/>
  <c r="K970" s="1"/>
  <c r="K971" s="1"/>
  <c r="K972" s="1"/>
  <c r="K973" s="1"/>
  <c r="K974" s="1"/>
  <c r="K975" s="1"/>
  <c r="C5"/>
  <c r="G12" i="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G123" s="1"/>
  <c r="G124" s="1"/>
  <c r="G125" s="1"/>
  <c r="G126" s="1"/>
  <c r="G127" s="1"/>
  <c r="G128" s="1"/>
  <c r="G129" s="1"/>
  <c r="G130" s="1"/>
  <c r="G131" s="1"/>
  <c r="G132" s="1"/>
  <c r="G133" s="1"/>
  <c r="G134" s="1"/>
  <c r="G135" s="1"/>
  <c r="G136" s="1"/>
  <c r="G137" s="1"/>
  <c r="G138" s="1"/>
  <c r="G139" s="1"/>
  <c r="G140" s="1"/>
  <c r="G141" s="1"/>
  <c r="G142" s="1"/>
  <c r="G143" s="1"/>
  <c r="G144" s="1"/>
  <c r="G145" s="1"/>
  <c r="G146" s="1"/>
  <c r="G147" s="1"/>
  <c r="G148" s="1"/>
  <c r="G149" s="1"/>
  <c r="G150" s="1"/>
  <c r="G151" s="1"/>
  <c r="G152" s="1"/>
  <c r="G153" s="1"/>
  <c r="G154" s="1"/>
  <c r="G155" s="1"/>
  <c r="G156" s="1"/>
  <c r="G157" s="1"/>
  <c r="G158" s="1"/>
  <c r="G159" s="1"/>
  <c r="G160" s="1"/>
  <c r="G161" s="1"/>
  <c r="G162" s="1"/>
  <c r="G163" s="1"/>
  <c r="G164" s="1"/>
  <c r="G165" s="1"/>
  <c r="G166" s="1"/>
  <c r="G167" s="1"/>
  <c r="G168" s="1"/>
  <c r="G169" s="1"/>
  <c r="G170" s="1"/>
  <c r="G171" s="1"/>
  <c r="G172" s="1"/>
  <c r="G173" s="1"/>
  <c r="G174" s="1"/>
  <c r="G175" s="1"/>
  <c r="G176" s="1"/>
  <c r="G177" s="1"/>
  <c r="G178" s="1"/>
  <c r="G179" s="1"/>
  <c r="G180" s="1"/>
  <c r="G181" s="1"/>
  <c r="G182" s="1"/>
  <c r="G183" s="1"/>
  <c r="G184" s="1"/>
  <c r="G185" s="1"/>
  <c r="G186" s="1"/>
  <c r="G187" s="1"/>
  <c r="G188" s="1"/>
  <c r="G189" s="1"/>
  <c r="G190" s="1"/>
  <c r="G191" s="1"/>
  <c r="G192" s="1"/>
  <c r="G193" s="1"/>
  <c r="G194" s="1"/>
  <c r="G195" s="1"/>
  <c r="G196" s="1"/>
  <c r="G197" s="1"/>
  <c r="G198" s="1"/>
  <c r="G199" s="1"/>
  <c r="G200" s="1"/>
  <c r="G201" s="1"/>
  <c r="G202" s="1"/>
  <c r="G203" s="1"/>
  <c r="G204" s="1"/>
  <c r="G205" s="1"/>
  <c r="G206" s="1"/>
  <c r="G207" s="1"/>
  <c r="G208" s="1"/>
  <c r="G209" s="1"/>
  <c r="G210" s="1"/>
  <c r="G211" s="1"/>
  <c r="G212" s="1"/>
  <c r="G213" s="1"/>
  <c r="G214" s="1"/>
  <c r="G215" s="1"/>
  <c r="G216" s="1"/>
  <c r="G217" s="1"/>
  <c r="G218" s="1"/>
  <c r="G219" s="1"/>
  <c r="G220" s="1"/>
  <c r="G221" s="1"/>
  <c r="G222" s="1"/>
  <c r="G223" s="1"/>
  <c r="G224" s="1"/>
  <c r="G225" s="1"/>
  <c r="G226" s="1"/>
  <c r="G227" s="1"/>
  <c r="G228" s="1"/>
  <c r="G229" s="1"/>
  <c r="G230" s="1"/>
  <c r="G231" s="1"/>
  <c r="G232" s="1"/>
  <c r="G233" s="1"/>
  <c r="G234" s="1"/>
  <c r="G235" s="1"/>
  <c r="G236" s="1"/>
  <c r="G237" s="1"/>
  <c r="G238" s="1"/>
  <c r="G239" s="1"/>
  <c r="G240" s="1"/>
  <c r="G241" s="1"/>
  <c r="G242" s="1"/>
  <c r="G243" s="1"/>
  <c r="G244" s="1"/>
  <c r="G245" s="1"/>
  <c r="G246" s="1"/>
  <c r="G247" s="1"/>
  <c r="G248" s="1"/>
  <c r="G249" s="1"/>
  <c r="G250" s="1"/>
  <c r="G251" s="1"/>
  <c r="G252" s="1"/>
  <c r="G253" s="1"/>
  <c r="G254" s="1"/>
  <c r="G255" s="1"/>
  <c r="G256" s="1"/>
  <c r="G257" s="1"/>
  <c r="G258" s="1"/>
  <c r="G259" s="1"/>
  <c r="G260" s="1"/>
  <c r="G261" s="1"/>
  <c r="G262" s="1"/>
  <c r="G263" s="1"/>
  <c r="G264" s="1"/>
  <c r="G265" s="1"/>
  <c r="G266" s="1"/>
  <c r="G267" s="1"/>
  <c r="G268" s="1"/>
  <c r="G269" s="1"/>
  <c r="G270" s="1"/>
  <c r="G271" s="1"/>
  <c r="G272" s="1"/>
  <c r="G273" s="1"/>
  <c r="G274" s="1"/>
  <c r="G275" s="1"/>
  <c r="G276" s="1"/>
  <c r="G277" s="1"/>
  <c r="G278" s="1"/>
  <c r="G279" s="1"/>
  <c r="G280" s="1"/>
  <c r="G281" s="1"/>
  <c r="G282" s="1"/>
  <c r="G283" s="1"/>
  <c r="G284" s="1"/>
  <c r="G285" s="1"/>
  <c r="G286" s="1"/>
  <c r="G287" s="1"/>
  <c r="G288" s="1"/>
  <c r="G289" s="1"/>
  <c r="G290" s="1"/>
  <c r="G291" s="1"/>
  <c r="G292" s="1"/>
  <c r="G293" s="1"/>
  <c r="G294" s="1"/>
  <c r="G295" s="1"/>
  <c r="G296" s="1"/>
  <c r="G297" s="1"/>
  <c r="G298" s="1"/>
  <c r="G299" s="1"/>
  <c r="G300" s="1"/>
  <c r="G301" s="1"/>
  <c r="G302" s="1"/>
  <c r="G303" s="1"/>
  <c r="G304" s="1"/>
  <c r="G305" s="1"/>
  <c r="G307" s="1"/>
  <c r="G308" s="1"/>
  <c r="G309" s="1"/>
  <c r="G310" s="1"/>
  <c r="G311" s="1"/>
  <c r="G312" s="1"/>
  <c r="G313" s="1"/>
  <c r="G314" s="1"/>
  <c r="G315" s="1"/>
  <c r="G316" s="1"/>
  <c r="G317" s="1"/>
  <c r="G318" s="1"/>
  <c r="G319" s="1"/>
  <c r="G320" s="1"/>
  <c r="G321" s="1"/>
  <c r="G322" s="1"/>
  <c r="G323" s="1"/>
  <c r="G324" s="1"/>
  <c r="G325" s="1"/>
  <c r="G326" s="1"/>
  <c r="G327" s="1"/>
  <c r="G328" s="1"/>
  <c r="G329" s="1"/>
  <c r="G330" s="1"/>
  <c r="G331" s="1"/>
  <c r="G332" s="1"/>
  <c r="G333" s="1"/>
  <c r="G334" s="1"/>
  <c r="G335" s="1"/>
  <c r="G336" s="1"/>
  <c r="G337" s="1"/>
  <c r="G338" s="1"/>
  <c r="G339" s="1"/>
  <c r="G340" s="1"/>
  <c r="G341" s="1"/>
  <c r="G342" s="1"/>
  <c r="G343" s="1"/>
  <c r="G344" s="1"/>
  <c r="G345" s="1"/>
  <c r="G346" s="1"/>
  <c r="G347" s="1"/>
  <c r="G348" s="1"/>
  <c r="G349" s="1"/>
  <c r="G350" s="1"/>
  <c r="G351" s="1"/>
  <c r="G352" s="1"/>
  <c r="G353" s="1"/>
  <c r="G354" s="1"/>
  <c r="G355" s="1"/>
  <c r="G356" s="1"/>
  <c r="G357" s="1"/>
  <c r="G358" s="1"/>
  <c r="G359" s="1"/>
  <c r="G360" s="1"/>
  <c r="G361" s="1"/>
  <c r="G362" s="1"/>
  <c r="G363" s="1"/>
  <c r="G364" s="1"/>
  <c r="G365" s="1"/>
  <c r="G366" s="1"/>
  <c r="G367" s="1"/>
  <c r="G368" s="1"/>
  <c r="G369" s="1"/>
  <c r="G370" s="1"/>
  <c r="G371" s="1"/>
  <c r="G372" s="1"/>
  <c r="G373" s="1"/>
  <c r="G374" s="1"/>
  <c r="G375" s="1"/>
  <c r="G376" s="1"/>
  <c r="G377" s="1"/>
  <c r="G378" s="1"/>
  <c r="G379" s="1"/>
  <c r="G380" s="1"/>
  <c r="G381" s="1"/>
  <c r="G382" s="1"/>
  <c r="G383" s="1"/>
  <c r="G384" s="1"/>
  <c r="G385" s="1"/>
  <c r="G386" s="1"/>
  <c r="G387" s="1"/>
  <c r="G388" s="1"/>
  <c r="G389" s="1"/>
  <c r="G390" s="1"/>
  <c r="G391" s="1"/>
  <c r="G392" s="1"/>
  <c r="G393" s="1"/>
  <c r="G394" s="1"/>
  <c r="G395" s="1"/>
  <c r="G396" s="1"/>
  <c r="G397" s="1"/>
  <c r="G398" s="1"/>
  <c r="G399" s="1"/>
  <c r="G400" s="1"/>
  <c r="G401" s="1"/>
  <c r="G402" s="1"/>
  <c r="G403" s="1"/>
  <c r="G404" s="1"/>
  <c r="G405" s="1"/>
  <c r="G406" s="1"/>
  <c r="G407" s="1"/>
  <c r="G408" s="1"/>
  <c r="G409" s="1"/>
  <c r="G410" s="1"/>
  <c r="G411" s="1"/>
  <c r="G412" s="1"/>
  <c r="G413" s="1"/>
  <c r="G414" s="1"/>
  <c r="G415" s="1"/>
  <c r="G416" s="1"/>
  <c r="G417" s="1"/>
  <c r="G418" s="1"/>
  <c r="G419" s="1"/>
  <c r="G420" s="1"/>
  <c r="G421" s="1"/>
  <c r="G422" s="1"/>
  <c r="G423" s="1"/>
  <c r="G424" s="1"/>
  <c r="G425" s="1"/>
  <c r="G426" s="1"/>
  <c r="G427" s="1"/>
  <c r="G428" s="1"/>
  <c r="G429" s="1"/>
  <c r="G430" s="1"/>
  <c r="G431" s="1"/>
  <c r="G432" s="1"/>
  <c r="G433" s="1"/>
  <c r="G434" s="1"/>
  <c r="G435" s="1"/>
  <c r="G436" s="1"/>
  <c r="G437" s="1"/>
  <c r="G438" s="1"/>
  <c r="G439" s="1"/>
  <c r="G440" s="1"/>
  <c r="G441" s="1"/>
  <c r="G442" s="1"/>
  <c r="G443" s="1"/>
  <c r="G444" s="1"/>
  <c r="G445" s="1"/>
  <c r="G446" s="1"/>
  <c r="G447" s="1"/>
  <c r="G448" s="1"/>
  <c r="G449" s="1"/>
  <c r="G450" s="1"/>
  <c r="G451" s="1"/>
  <c r="G452" s="1"/>
  <c r="G453" s="1"/>
  <c r="G454" s="1"/>
  <c r="G455" s="1"/>
  <c r="G456" s="1"/>
  <c r="G457" s="1"/>
  <c r="G458" s="1"/>
  <c r="G459" s="1"/>
  <c r="G460" s="1"/>
  <c r="G461" s="1"/>
  <c r="G462" s="1"/>
  <c r="G463" s="1"/>
  <c r="G464" s="1"/>
  <c r="G465" s="1"/>
  <c r="G466" s="1"/>
  <c r="G467" s="1"/>
  <c r="G468" s="1"/>
  <c r="G469" s="1"/>
  <c r="G470" s="1"/>
  <c r="G471" s="1"/>
  <c r="G472" s="1"/>
  <c r="G473" s="1"/>
  <c r="G474" s="1"/>
  <c r="G475" s="1"/>
  <c r="G476" s="1"/>
  <c r="G477" s="1"/>
  <c r="G478" s="1"/>
  <c r="G479" s="1"/>
  <c r="G480" s="1"/>
  <c r="G481" s="1"/>
  <c r="G482" s="1"/>
  <c r="G483" s="1"/>
  <c r="G484" s="1"/>
  <c r="G485" s="1"/>
  <c r="G486" s="1"/>
  <c r="G487" s="1"/>
  <c r="G488" s="1"/>
  <c r="G489" s="1"/>
  <c r="G490" s="1"/>
  <c r="G491" s="1"/>
  <c r="G492" s="1"/>
  <c r="G493" s="1"/>
  <c r="G494" s="1"/>
  <c r="G495" s="1"/>
  <c r="G496" s="1"/>
  <c r="G497" s="1"/>
  <c r="G498" s="1"/>
  <c r="G499" s="1"/>
  <c r="G500" s="1"/>
  <c r="G501" s="1"/>
  <c r="G502" s="1"/>
  <c r="G503" s="1"/>
  <c r="G504" s="1"/>
  <c r="G505" s="1"/>
  <c r="G506" s="1"/>
  <c r="G507" s="1"/>
  <c r="G508" s="1"/>
  <c r="G509" s="1"/>
  <c r="G510" s="1"/>
  <c r="G511" s="1"/>
  <c r="G512" s="1"/>
  <c r="G513" s="1"/>
  <c r="G514" s="1"/>
  <c r="G515" s="1"/>
  <c r="G516" s="1"/>
  <c r="G517" s="1"/>
  <c r="G518" s="1"/>
  <c r="G519" s="1"/>
  <c r="G520" s="1"/>
  <c r="G521" s="1"/>
  <c r="G522" s="1"/>
  <c r="G523" s="1"/>
  <c r="G524" s="1"/>
  <c r="G525" s="1"/>
  <c r="G526" s="1"/>
  <c r="G527" s="1"/>
  <c r="G528" s="1"/>
  <c r="G529" s="1"/>
  <c r="G530" s="1"/>
  <c r="G531" s="1"/>
  <c r="G532" s="1"/>
  <c r="G533" s="1"/>
  <c r="G534" s="1"/>
  <c r="G535" s="1"/>
  <c r="G536" s="1"/>
  <c r="G537" s="1"/>
  <c r="G538" s="1"/>
  <c r="G539" s="1"/>
  <c r="G540" s="1"/>
  <c r="G541" s="1"/>
  <c r="G542" s="1"/>
  <c r="G543" s="1"/>
  <c r="G544" s="1"/>
  <c r="G545" s="1"/>
  <c r="G546" s="1"/>
  <c r="G547" s="1"/>
  <c r="G548" s="1"/>
  <c r="G549" s="1"/>
  <c r="G550" s="1"/>
  <c r="G551" s="1"/>
  <c r="G552" s="1"/>
  <c r="G553" s="1"/>
  <c r="G554" s="1"/>
  <c r="G555" s="1"/>
  <c r="G556" s="1"/>
  <c r="G557" s="1"/>
  <c r="G558" s="1"/>
  <c r="G559" s="1"/>
  <c r="G560" s="1"/>
  <c r="G561" s="1"/>
  <c r="G562" s="1"/>
  <c r="G563" s="1"/>
  <c r="G564" s="1"/>
  <c r="G565" s="1"/>
  <c r="G566" s="1"/>
  <c r="G567" s="1"/>
  <c r="G568" s="1"/>
  <c r="G569" s="1"/>
  <c r="G570" s="1"/>
  <c r="G571" s="1"/>
  <c r="G572" s="1"/>
  <c r="G573" s="1"/>
  <c r="G574" s="1"/>
  <c r="G575" s="1"/>
  <c r="G576" s="1"/>
  <c r="G577" s="1"/>
  <c r="G578" s="1"/>
  <c r="G579" s="1"/>
  <c r="G580" s="1"/>
  <c r="G581" s="1"/>
  <c r="G582" s="1"/>
  <c r="G583" s="1"/>
  <c r="G584" s="1"/>
  <c r="G585" s="1"/>
  <c r="G586" s="1"/>
  <c r="G587" s="1"/>
  <c r="G588" s="1"/>
  <c r="G589" s="1"/>
  <c r="G590" s="1"/>
  <c r="G591" s="1"/>
  <c r="G592" s="1"/>
  <c r="G593" s="1"/>
  <c r="G594" s="1"/>
  <c r="G595" s="1"/>
  <c r="G596" s="1"/>
  <c r="G597" s="1"/>
  <c r="G598" s="1"/>
  <c r="G599" s="1"/>
  <c r="G600" s="1"/>
  <c r="G601" s="1"/>
  <c r="G602" s="1"/>
  <c r="G603" s="1"/>
  <c r="G604" s="1"/>
  <c r="G605" s="1"/>
  <c r="G606" s="1"/>
  <c r="G607" s="1"/>
  <c r="G608" s="1"/>
  <c r="G609" s="1"/>
  <c r="G610" s="1"/>
  <c r="G611" s="1"/>
  <c r="G612" s="1"/>
  <c r="G613" s="1"/>
  <c r="G614" s="1"/>
  <c r="G615" s="1"/>
  <c r="G616" s="1"/>
  <c r="G617" s="1"/>
  <c r="G618" s="1"/>
  <c r="G619" s="1"/>
  <c r="G620" s="1"/>
  <c r="G621" s="1"/>
  <c r="G622" s="1"/>
  <c r="G623" s="1"/>
  <c r="G624" s="1"/>
  <c r="G625" s="1"/>
  <c r="G626" s="1"/>
  <c r="G627" s="1"/>
  <c r="G628" s="1"/>
  <c r="G629" s="1"/>
  <c r="G630" s="1"/>
  <c r="G631" s="1"/>
  <c r="G632" s="1"/>
  <c r="G633" s="1"/>
  <c r="G634" s="1"/>
  <c r="G635" s="1"/>
  <c r="G636" s="1"/>
  <c r="G637" s="1"/>
  <c r="G638" s="1"/>
  <c r="G639" s="1"/>
  <c r="G640" s="1"/>
  <c r="G641" s="1"/>
  <c r="G642" s="1"/>
  <c r="G643" s="1"/>
  <c r="G644" s="1"/>
  <c r="G645" s="1"/>
  <c r="G646" s="1"/>
  <c r="G647" s="1"/>
  <c r="G648" s="1"/>
  <c r="G649" s="1"/>
  <c r="G650" s="1"/>
  <c r="G651" s="1"/>
  <c r="G652" s="1"/>
  <c r="G653" s="1"/>
  <c r="G654" s="1"/>
  <c r="G655" s="1"/>
  <c r="G656" s="1"/>
  <c r="G657" s="1"/>
  <c r="G658" s="1"/>
  <c r="G659" s="1"/>
  <c r="G660" s="1"/>
  <c r="G661" s="1"/>
  <c r="G662" s="1"/>
  <c r="G663" s="1"/>
  <c r="G664" s="1"/>
  <c r="G665" s="1"/>
  <c r="G666" s="1"/>
  <c r="G667" s="1"/>
  <c r="G668" s="1"/>
  <c r="G669" s="1"/>
  <c r="G670" s="1"/>
  <c r="G671" s="1"/>
  <c r="G672" s="1"/>
  <c r="G673" s="1"/>
  <c r="G674" s="1"/>
  <c r="G675" s="1"/>
  <c r="G676" s="1"/>
  <c r="G677" s="1"/>
  <c r="G678" s="1"/>
  <c r="G679" s="1"/>
  <c r="G680" s="1"/>
  <c r="G681" s="1"/>
  <c r="G682" s="1"/>
  <c r="G683" s="1"/>
  <c r="G684" s="1"/>
  <c r="G685" s="1"/>
  <c r="G686" s="1"/>
  <c r="G687" s="1"/>
  <c r="G688" s="1"/>
  <c r="G689" s="1"/>
  <c r="G690" s="1"/>
  <c r="G691" s="1"/>
  <c r="G692" s="1"/>
  <c r="G693" s="1"/>
  <c r="G694" s="1"/>
  <c r="G695" s="1"/>
  <c r="G696" s="1"/>
  <c r="G697" s="1"/>
  <c r="G698" s="1"/>
  <c r="G699" s="1"/>
  <c r="G700" s="1"/>
  <c r="G701" s="1"/>
  <c r="G702" s="1"/>
  <c r="G703" s="1"/>
  <c r="G704" s="1"/>
  <c r="G705" s="1"/>
  <c r="G706" s="1"/>
  <c r="G707" s="1"/>
  <c r="G708" s="1"/>
  <c r="G709" s="1"/>
  <c r="G710" s="1"/>
  <c r="G711" s="1"/>
  <c r="G712" s="1"/>
  <c r="G713" s="1"/>
  <c r="G714" s="1"/>
  <c r="G715" s="1"/>
  <c r="G716" s="1"/>
  <c r="G717" s="1"/>
  <c r="G718" s="1"/>
  <c r="G719" s="1"/>
  <c r="G720" s="1"/>
  <c r="G721" s="1"/>
  <c r="G722" s="1"/>
  <c r="G723" s="1"/>
  <c r="G724" s="1"/>
  <c r="G725" s="1"/>
  <c r="G726" s="1"/>
  <c r="G727" s="1"/>
  <c r="G728" s="1"/>
  <c r="G729" s="1"/>
  <c r="G730" s="1"/>
  <c r="G731" s="1"/>
  <c r="G732" s="1"/>
  <c r="G733" s="1"/>
  <c r="G734" s="1"/>
  <c r="G735" s="1"/>
  <c r="G736" s="1"/>
  <c r="G737" s="1"/>
  <c r="G738" s="1"/>
  <c r="G739" s="1"/>
  <c r="G740" s="1"/>
  <c r="G741" s="1"/>
  <c r="G742" s="1"/>
  <c r="G743" s="1"/>
  <c r="G744" s="1"/>
  <c r="G745" s="1"/>
  <c r="G746" s="1"/>
  <c r="G747" s="1"/>
  <c r="G748" s="1"/>
  <c r="G749" s="1"/>
  <c r="G750" s="1"/>
  <c r="G751" s="1"/>
  <c r="G752" s="1"/>
  <c r="G753" s="1"/>
  <c r="G754" s="1"/>
  <c r="G755" s="1"/>
  <c r="G756" s="1"/>
  <c r="G757" s="1"/>
  <c r="G758" s="1"/>
  <c r="G759" s="1"/>
  <c r="G760" s="1"/>
  <c r="G761" s="1"/>
  <c r="G762" s="1"/>
  <c r="G763" s="1"/>
  <c r="G764" s="1"/>
  <c r="G765" s="1"/>
  <c r="G766" s="1"/>
  <c r="G767" s="1"/>
  <c r="G768" s="1"/>
  <c r="G769" s="1"/>
  <c r="G770" s="1"/>
  <c r="G771" s="1"/>
  <c r="G772" s="1"/>
  <c r="G773" s="1"/>
  <c r="G774" s="1"/>
  <c r="G775" s="1"/>
  <c r="G776" s="1"/>
  <c r="G777" s="1"/>
  <c r="G778" s="1"/>
  <c r="G779" s="1"/>
  <c r="G780" s="1"/>
  <c r="G781" s="1"/>
  <c r="G782" s="1"/>
  <c r="G783" s="1"/>
  <c r="G784" s="1"/>
  <c r="G785" s="1"/>
  <c r="G786" s="1"/>
  <c r="G787" s="1"/>
  <c r="G788" s="1"/>
  <c r="G789" s="1"/>
  <c r="G790" s="1"/>
  <c r="G791" s="1"/>
  <c r="G792" s="1"/>
  <c r="G793" s="1"/>
  <c r="G794" s="1"/>
  <c r="G795" s="1"/>
  <c r="G796" s="1"/>
  <c r="G797" s="1"/>
  <c r="G798" s="1"/>
  <c r="G799" s="1"/>
  <c r="G800" s="1"/>
  <c r="G801" s="1"/>
  <c r="G802" s="1"/>
  <c r="G803" s="1"/>
  <c r="G804" s="1"/>
  <c r="G805" s="1"/>
  <c r="G806" s="1"/>
  <c r="G807" s="1"/>
  <c r="G808" s="1"/>
  <c r="G809" s="1"/>
  <c r="G810" s="1"/>
  <c r="G811" s="1"/>
  <c r="G812" s="1"/>
  <c r="G813" s="1"/>
  <c r="G814" s="1"/>
  <c r="G815" s="1"/>
  <c r="G816" s="1"/>
  <c r="G817" s="1"/>
  <c r="G818" s="1"/>
  <c r="G819" s="1"/>
  <c r="G820" s="1"/>
  <c r="G821" s="1"/>
  <c r="G822" s="1"/>
  <c r="G823" s="1"/>
  <c r="G824" s="1"/>
  <c r="G825" s="1"/>
  <c r="G826" s="1"/>
  <c r="G827" s="1"/>
  <c r="G828" s="1"/>
  <c r="G829" s="1"/>
  <c r="G830" s="1"/>
  <c r="G831" s="1"/>
  <c r="G832" s="1"/>
  <c r="G833" s="1"/>
  <c r="G834" s="1"/>
  <c r="G835" s="1"/>
  <c r="G836" s="1"/>
  <c r="G837" s="1"/>
  <c r="G838" s="1"/>
  <c r="G839" s="1"/>
  <c r="G840" s="1"/>
  <c r="G841" s="1"/>
  <c r="G842" s="1"/>
  <c r="G843" s="1"/>
  <c r="G844" s="1"/>
  <c r="G845" s="1"/>
  <c r="G846" s="1"/>
  <c r="G847" s="1"/>
  <c r="G848" s="1"/>
  <c r="G849" s="1"/>
  <c r="G850" s="1"/>
  <c r="G851" s="1"/>
  <c r="G852" s="1"/>
  <c r="G853" s="1"/>
  <c r="G854" s="1"/>
  <c r="G855" s="1"/>
  <c r="G856" s="1"/>
  <c r="G857" s="1"/>
  <c r="G858" s="1"/>
  <c r="G859" s="1"/>
  <c r="G860" s="1"/>
  <c r="G861" s="1"/>
  <c r="G862" s="1"/>
  <c r="G863" s="1"/>
  <c r="G864" s="1"/>
  <c r="G865" s="1"/>
  <c r="G866" s="1"/>
  <c r="G867" s="1"/>
  <c r="G868" s="1"/>
  <c r="G869" s="1"/>
  <c r="G870" s="1"/>
  <c r="G871" s="1"/>
  <c r="G872" s="1"/>
  <c r="G873" s="1"/>
  <c r="G874" s="1"/>
  <c r="G875" s="1"/>
  <c r="G876" s="1"/>
  <c r="G877" s="1"/>
  <c r="G878" s="1"/>
  <c r="G879" s="1"/>
  <c r="G880" s="1"/>
  <c r="G881" s="1"/>
  <c r="G882" s="1"/>
  <c r="G883" s="1"/>
  <c r="G884" s="1"/>
  <c r="G885" s="1"/>
  <c r="G886" s="1"/>
  <c r="G887" s="1"/>
  <c r="G888" s="1"/>
  <c r="G889" s="1"/>
  <c r="G890" s="1"/>
  <c r="G891" s="1"/>
  <c r="G892" s="1"/>
  <c r="G893" s="1"/>
  <c r="G894" s="1"/>
  <c r="G895" s="1"/>
  <c r="G896" s="1"/>
  <c r="G897" s="1"/>
  <c r="G898" s="1"/>
  <c r="G899" s="1"/>
  <c r="G900" s="1"/>
  <c r="G901" s="1"/>
  <c r="G902" s="1"/>
  <c r="G903" s="1"/>
  <c r="G904" s="1"/>
  <c r="G905" s="1"/>
  <c r="G906" s="1"/>
  <c r="G907" s="1"/>
  <c r="G908" s="1"/>
  <c r="G909" s="1"/>
  <c r="G910" s="1"/>
  <c r="G911" s="1"/>
  <c r="G912" s="1"/>
  <c r="G913" s="1"/>
  <c r="G914" s="1"/>
  <c r="G915" s="1"/>
  <c r="G916" s="1"/>
  <c r="G917" s="1"/>
  <c r="G918" s="1"/>
  <c r="G919" s="1"/>
  <c r="G920" s="1"/>
  <c r="G921" s="1"/>
  <c r="G922" s="1"/>
  <c r="G923" s="1"/>
  <c r="G924" s="1"/>
  <c r="G925" s="1"/>
  <c r="G926" s="1"/>
  <c r="G927" s="1"/>
  <c r="G928" s="1"/>
  <c r="G929" s="1"/>
  <c r="G930" s="1"/>
  <c r="G931" s="1"/>
  <c r="G932" s="1"/>
  <c r="G933" s="1"/>
  <c r="G934" s="1"/>
  <c r="G935" s="1"/>
  <c r="G936" s="1"/>
  <c r="G937" s="1"/>
  <c r="G938" s="1"/>
  <c r="G939" s="1"/>
  <c r="G940" s="1"/>
  <c r="G941" s="1"/>
  <c r="G942" s="1"/>
  <c r="G943" s="1"/>
  <c r="G944" s="1"/>
  <c r="G945" s="1"/>
  <c r="G946" s="1"/>
  <c r="G947" s="1"/>
  <c r="G948" s="1"/>
  <c r="G949" s="1"/>
  <c r="G950" s="1"/>
  <c r="G951" s="1"/>
  <c r="G952" s="1"/>
  <c r="G953" s="1"/>
  <c r="G954" s="1"/>
  <c r="G955" s="1"/>
  <c r="G956" s="1"/>
  <c r="G957" s="1"/>
  <c r="G958" s="1"/>
  <c r="G959" s="1"/>
  <c r="G960" s="1"/>
  <c r="G961" s="1"/>
  <c r="G962" s="1"/>
  <c r="G963" s="1"/>
  <c r="G964" s="1"/>
  <c r="G965" s="1"/>
  <c r="G966" s="1"/>
  <c r="G967" s="1"/>
  <c r="G968" s="1"/>
  <c r="G969" s="1"/>
  <c r="G970" s="1"/>
  <c r="G971" s="1"/>
  <c r="G972" s="1"/>
  <c r="G973" s="1"/>
  <c r="G974" s="1"/>
  <c r="G975" s="1"/>
  <c r="G976" s="1"/>
  <c r="G977" s="1"/>
  <c r="G978" s="1"/>
  <c r="G979" s="1"/>
  <c r="G980" s="1"/>
  <c r="G981" s="1"/>
  <c r="G982" s="1"/>
  <c r="G983" s="1"/>
  <c r="G984" s="1"/>
  <c r="G985" s="1"/>
  <c r="G986" s="1"/>
  <c r="G987" s="1"/>
  <c r="G988" s="1"/>
  <c r="G989" s="1"/>
  <c r="G990" s="1"/>
  <c r="G991" s="1"/>
  <c r="G992" s="1"/>
  <c r="G993" s="1"/>
  <c r="G994" s="1"/>
  <c r="G995" s="1"/>
  <c r="G996" s="1"/>
  <c r="G997" s="1"/>
  <c r="G998" s="1"/>
  <c r="G999" s="1"/>
  <c r="G1000" s="1"/>
  <c r="G1001" s="1"/>
  <c r="G1002" s="1"/>
  <c r="G1003" s="1"/>
  <c r="G1004" s="1"/>
  <c r="G1005" s="1"/>
  <c r="G1006" s="1"/>
  <c r="G1007" s="1"/>
  <c r="G1008" s="1"/>
  <c r="G1009" s="1"/>
  <c r="G1010" s="1"/>
  <c r="G1011" s="1"/>
  <c r="G1012" s="1"/>
  <c r="G1013" s="1"/>
  <c r="G1014" s="1"/>
  <c r="G1015" s="1"/>
  <c r="G1016" s="1"/>
  <c r="G1017" s="1"/>
  <c r="G1018" s="1"/>
  <c r="G1019" s="1"/>
  <c r="G1020" s="1"/>
  <c r="G1021" s="1"/>
  <c r="G1022" s="1"/>
  <c r="G1023" s="1"/>
  <c r="G1024" s="1"/>
  <c r="G1025" s="1"/>
  <c r="G1026" s="1"/>
  <c r="G1027" s="1"/>
  <c r="G1028" s="1"/>
  <c r="G1029" s="1"/>
  <c r="G1030" s="1"/>
  <c r="G1031" s="1"/>
  <c r="G1032" s="1"/>
  <c r="G1033" s="1"/>
  <c r="G1034" s="1"/>
  <c r="G1035" s="1"/>
  <c r="G1036" s="1"/>
  <c r="G1037" s="1"/>
  <c r="G1038" s="1"/>
  <c r="G1039" s="1"/>
  <c r="G1040" s="1"/>
  <c r="G1041" s="1"/>
  <c r="G1042" s="1"/>
  <c r="G1043" s="1"/>
  <c r="G1044" s="1"/>
  <c r="G1045" s="1"/>
  <c r="G1046" s="1"/>
  <c r="G1047" s="1"/>
  <c r="G1048" s="1"/>
  <c r="G1049" s="1"/>
  <c r="G1050" s="1"/>
  <c r="G1051" s="1"/>
  <c r="G1052" s="1"/>
  <c r="G1053" s="1"/>
  <c r="G1054" s="1"/>
  <c r="G1055" s="1"/>
  <c r="G1056" s="1"/>
  <c r="G1057" s="1"/>
  <c r="G1058" s="1"/>
  <c r="G1059" s="1"/>
  <c r="G1060" s="1"/>
  <c r="G1061" s="1"/>
  <c r="G1062" s="1"/>
  <c r="G1063" s="1"/>
  <c r="G1064" s="1"/>
  <c r="G1065" s="1"/>
  <c r="G1066" s="1"/>
  <c r="G1067" s="1"/>
  <c r="G1068" s="1"/>
  <c r="G1069" s="1"/>
  <c r="G1070" s="1"/>
  <c r="G1071" s="1"/>
  <c r="G1072" s="1"/>
  <c r="G1073" s="1"/>
  <c r="G1074" s="1"/>
  <c r="G1075" s="1"/>
  <c r="G1076" s="1"/>
  <c r="G1077" s="1"/>
  <c r="G1078" s="1"/>
  <c r="G1079" s="1"/>
  <c r="G1080" s="1"/>
  <c r="G1081" s="1"/>
  <c r="G1082" s="1"/>
  <c r="G1083" s="1"/>
  <c r="G1084" s="1"/>
  <c r="G1085" s="1"/>
  <c r="G1086" s="1"/>
  <c r="G1087" s="1"/>
  <c r="G1088" s="1"/>
  <c r="G1089" s="1"/>
  <c r="G1090" s="1"/>
  <c r="G1091" s="1"/>
  <c r="G1092" s="1"/>
  <c r="G1093" s="1"/>
  <c r="G1094" s="1"/>
  <c r="G1095" s="1"/>
  <c r="G1096" s="1"/>
  <c r="G1097" s="1"/>
  <c r="C7" i="2" l="1"/>
  <c r="C6" i="1"/>
  <c r="C5"/>
  <c r="C7" l="1"/>
</calcChain>
</file>

<file path=xl/sharedStrings.xml><?xml version="1.0" encoding="utf-8"?>
<sst xmlns="http://schemas.openxmlformats.org/spreadsheetml/2006/main" count="15296" uniqueCount="1027">
  <si>
    <r>
      <t xml:space="preserve">Monnaie de tenue de compte: </t>
    </r>
    <r>
      <rPr>
        <b/>
        <sz val="11"/>
        <color theme="5"/>
        <rFont val="Arial Narrow"/>
        <family val="2"/>
      </rPr>
      <t>XAF</t>
    </r>
  </si>
  <si>
    <t>Rubriques</t>
  </si>
  <si>
    <t>Montant en FCFA Centrale</t>
  </si>
  <si>
    <t>Montant en USD</t>
  </si>
  <si>
    <t>Total montant reçu</t>
  </si>
  <si>
    <t>Total montant dépensé</t>
  </si>
  <si>
    <t>Solde</t>
  </si>
  <si>
    <t>Date</t>
  </si>
  <si>
    <t>Details</t>
  </si>
  <si>
    <t>Type de dépenses</t>
  </si>
  <si>
    <t>Departement</t>
  </si>
  <si>
    <t>Received</t>
  </si>
  <si>
    <t>Spent</t>
  </si>
  <si>
    <t>Balance</t>
  </si>
  <si>
    <t>Name</t>
  </si>
  <si>
    <t>Receipt</t>
  </si>
  <si>
    <t>Donor</t>
  </si>
  <si>
    <t>Country</t>
  </si>
  <si>
    <t>Contrôle</t>
  </si>
  <si>
    <t>Rapport financier PALF-JANVIER 2019</t>
  </si>
  <si>
    <t>Transport</t>
  </si>
  <si>
    <t>Investigations</t>
  </si>
  <si>
    <t>ci64</t>
  </si>
  <si>
    <t>décharge</t>
  </si>
  <si>
    <t>Lekana centre-Kebara-Lekana centre</t>
  </si>
  <si>
    <t>Mavy</t>
  </si>
  <si>
    <t>oui</t>
  </si>
  <si>
    <t>Taxi bureau-Moungali-bureau</t>
  </si>
  <si>
    <t>Transfert</t>
  </si>
  <si>
    <t>Taxi bureau-aéroport-moungali</t>
  </si>
  <si>
    <t>Taxi la poudriére- AON Liberté</t>
  </si>
  <si>
    <t xml:space="preserve">Mavy </t>
  </si>
  <si>
    <t>Legal</t>
  </si>
  <si>
    <t>Crépin</t>
  </si>
  <si>
    <t>Décharge</t>
  </si>
  <si>
    <t>CONGO</t>
  </si>
  <si>
    <t>Taxi: MEF-Cabinet maître Anicet pour signature du contrat lié à l'affaire Arthur et transmission du dossier relatif à la même affaire.</t>
  </si>
  <si>
    <t>Taxi: Cabinet maitre Anicet-Bureau</t>
  </si>
  <si>
    <t>Taxi: Bureau-Marché total pour achat balai</t>
  </si>
  <si>
    <t>Office Materials</t>
  </si>
  <si>
    <t>OUI</t>
  </si>
  <si>
    <t>Taxi: Marché Total-Bureau</t>
  </si>
  <si>
    <t>Taxi: Domicile-Agence Océan du Nord de la liberté</t>
  </si>
  <si>
    <t>Taxi moto: Marché-Gendarmerie</t>
  </si>
  <si>
    <t>Ration du détenu</t>
  </si>
  <si>
    <t>Jail visit</t>
  </si>
  <si>
    <t>Taxi moto: Gendarmerie-Gare routière Oyo</t>
  </si>
  <si>
    <t>Taxi moto: Charden Farell-Restaurant</t>
  </si>
  <si>
    <t>Taxi moto: DDEF-Cour d'Appel</t>
  </si>
  <si>
    <t>Taxi moto: Cour d'Appel-Restaurant</t>
  </si>
  <si>
    <t xml:space="preserve">Ration des détenus </t>
  </si>
  <si>
    <t>Taxi moto: commissariat-Maison d'arrêt</t>
  </si>
  <si>
    <t>Ration des détenus à Owando</t>
  </si>
  <si>
    <t>Taxi moto: Marché-BEAC où, ma course a été intérompue pour rencontrer le procureur avant la visite geôle</t>
  </si>
  <si>
    <t>Taxi moto: BEAC-Parquet</t>
  </si>
  <si>
    <t>Taxi moto: Parquet-Gendarmerie</t>
  </si>
  <si>
    <t>Food Allowance du 13 au 16/05/2019 à Oyo et Owando</t>
  </si>
  <si>
    <t>Travel subsistence</t>
  </si>
  <si>
    <t>Taxi: Parking Coaster Mikalou-Domicile mayanga, maison blanche après l'OMS</t>
  </si>
  <si>
    <t>Taxi: TGI-Bureau</t>
  </si>
  <si>
    <t>Taxi Bureau-BUROTOP-BCI</t>
  </si>
  <si>
    <t>Management</t>
  </si>
  <si>
    <t>Alexis</t>
  </si>
  <si>
    <t>Amenophys</t>
  </si>
  <si>
    <t>Achat billet d'avion BZV-IMPFONDO/Dalia OYONTSIO</t>
  </si>
  <si>
    <t>Flight</t>
  </si>
  <si>
    <t>Achat billet d'avion BZV-IMPFONDO/Me Severin BIYOUDI</t>
  </si>
  <si>
    <t>Lawyer fees</t>
  </si>
  <si>
    <t>Achat fournitures de bureau PALF à BUROTOP</t>
  </si>
  <si>
    <t>Office</t>
  </si>
  <si>
    <t>CI64</t>
  </si>
  <si>
    <t>Frais de transfert à CI64/LEKANA</t>
  </si>
  <si>
    <t>Transfer fees</t>
  </si>
  <si>
    <t>I23c</t>
  </si>
  <si>
    <t>Frais de transfert à i23c/OYO</t>
  </si>
  <si>
    <t>IT87</t>
  </si>
  <si>
    <t>Frais de transfert à IT87/OWANDO</t>
  </si>
  <si>
    <t>Dalia(budget de mission IMPFONDO- Me Severin)</t>
  </si>
  <si>
    <t>Dalia</t>
  </si>
  <si>
    <t>Personnel</t>
  </si>
  <si>
    <t>Team Building</t>
  </si>
  <si>
    <t>Perrine</t>
  </si>
  <si>
    <t>BCI</t>
  </si>
  <si>
    <t>Taxi Bureau-BCI</t>
  </si>
  <si>
    <t>Evariste</t>
  </si>
  <si>
    <t>Media</t>
  </si>
  <si>
    <t>09/GCF</t>
  </si>
  <si>
    <t>Frais de transfert à Dalia/IMPFONDO</t>
  </si>
  <si>
    <t>Bonus</t>
  </si>
  <si>
    <t>Mésange</t>
  </si>
  <si>
    <t>28/GCF</t>
  </si>
  <si>
    <t>Frais de transfert à Alexis/PNR</t>
  </si>
  <si>
    <t>I23C</t>
  </si>
  <si>
    <t>Odile FIELO (la ménagère)-prestation avril 2019</t>
  </si>
  <si>
    <t>Services</t>
  </si>
  <si>
    <t>IT87(renouvellement carte de séjour)</t>
  </si>
  <si>
    <t>Frais de transfert à CI64</t>
  </si>
  <si>
    <t>Frais de transfert à IT87</t>
  </si>
  <si>
    <t>Frais de transfert à Amenophys</t>
  </si>
  <si>
    <t>i23c</t>
  </si>
  <si>
    <t>Me MALONGA MBOKO Audrey-frais de mission du 14 au 16 mai 2019</t>
  </si>
  <si>
    <t>16/GCF</t>
  </si>
  <si>
    <t>Frais de transfert à Crépin/OWANDO</t>
  </si>
  <si>
    <t>Rent &amp;utilities</t>
  </si>
  <si>
    <t>Office materials</t>
  </si>
  <si>
    <t>Gaudet</t>
  </si>
  <si>
    <t>Frais de transfert à i23c/RDC</t>
  </si>
  <si>
    <t>Taxi Bureau-Agence Batignolles Moneygram-agence centre ville vers DST-agence centre ville city center-Bureau</t>
  </si>
  <si>
    <t>18/GCF</t>
  </si>
  <si>
    <t>Frais de transfert à Amenophys/OWANDO</t>
  </si>
  <si>
    <t>GCF</t>
  </si>
  <si>
    <t>Frais de transfert à Me MALONGA/OUESSO</t>
  </si>
  <si>
    <t>Taxi Bureau-ONEMO-BCI/Achat carte de travail et certificat medical pour CI64</t>
  </si>
  <si>
    <t>Achat billet BZV-OYO/KAYA Jospin</t>
  </si>
  <si>
    <t>Jospin</t>
  </si>
  <si>
    <t>it87</t>
  </si>
  <si>
    <t>Taxi Bureau-ONEMO-BCI/Achat carte de travail et certificat medical pour Amenophys et dépôt dossier pour CI64</t>
  </si>
  <si>
    <t>Alexis (Billets d'avion Me Séverin et Alexis pour IMPFONDO)</t>
  </si>
  <si>
    <t>Taxi bureau-BCI</t>
  </si>
  <si>
    <t>Frais de transfert à CI64/DJAMBALA</t>
  </si>
  <si>
    <t>Frais de transfert à i23c/MAKOUA</t>
  </si>
  <si>
    <t>Frais de transfert à it87/OUESSO</t>
  </si>
  <si>
    <t>Frais de transfert à Alexis/IMPFONDO</t>
  </si>
  <si>
    <t>Frais de transfert à Dalia/DOLISIE</t>
  </si>
  <si>
    <t>Reçu de Mavy</t>
  </si>
  <si>
    <t>personnel</t>
  </si>
  <si>
    <t>NON</t>
  </si>
  <si>
    <t>Ration du  detenu à Ouesso du 10 au 14 Avril 2019 soient 05 jours</t>
  </si>
  <si>
    <t>Food allowance à Ouesso du 08 au 16 Avril 2019 soient 08 jours</t>
  </si>
  <si>
    <t xml:space="preserve"> Achat du billet,en effet suite à la non consommation du billet de ouesso pour bzv où il m'a été demandé de descendre sur owando sur instruction de la cordination en attendant une eventuelle operation à ouesso qui helas n'avait pas aboutie.Apres avoir fait un briefing au chef d'agence d'owando,ce dernier aurait compris et m'avait demander de completer 2000 pour effectuer le voyage d'owando pour bzv.Proposition approuvée par la cordination</t>
  </si>
  <si>
    <t>Taxi: bureau-BCI pour signature convention avec Perrine/ aller retour</t>
  </si>
  <si>
    <t>Taxi:bureau-pharmacie, aller-retour</t>
  </si>
  <si>
    <t xml:space="preserve">Taxi: MEF-bureau </t>
  </si>
  <si>
    <t>Taxi: bureau-CJJ pour réunion aller-retour</t>
  </si>
  <si>
    <t>Taxi:bureau-mamati pour reunion avec Vincent PARAISO/ aller-retour</t>
  </si>
  <si>
    <t>Taxi: bureau-inspection du travail/ aller-retour</t>
  </si>
  <si>
    <t>Taxi: Mamati-charden farell après entretien</t>
  </si>
  <si>
    <t xml:space="preserve">Reçu de Mavy </t>
  </si>
  <si>
    <t xml:space="preserve">Management </t>
  </si>
  <si>
    <t>Perrine Odier</t>
  </si>
  <si>
    <t xml:space="preserve">commande de 100 cartes de visite "Be lucky consulting" </t>
  </si>
  <si>
    <t>n°052919</t>
  </si>
  <si>
    <t>Taxi Bureau PALF-Ministère de l'Economie Forestière</t>
  </si>
  <si>
    <t>Taxi Ministère de l'Economie Forestière-ES TV</t>
  </si>
  <si>
    <t>Taxi ES TV-Radio Rurale</t>
  </si>
  <si>
    <t>Taxi Radio Rurale-TOP TV</t>
  </si>
  <si>
    <t>Taxi TOP TV-Radio Liberté</t>
  </si>
  <si>
    <t>Taxi Radio Liberté-Bureau PALF</t>
  </si>
  <si>
    <t>Taxi Bureau PALF-Banque BCI</t>
  </si>
  <si>
    <t>Taxi Banque BCI-Radio Rurale</t>
  </si>
  <si>
    <t>Taxi Radio Rurale-La Semaine Africaine</t>
  </si>
  <si>
    <t>Taxi La Semaine Africaine-Firstmediac.com</t>
  </si>
  <si>
    <t>Taxi Firstmediac.com-TOP TV</t>
  </si>
  <si>
    <t>Taxi TOP TV-Vox.cg</t>
  </si>
  <si>
    <t>Taxi Vox.cg-Radio Liberté</t>
  </si>
  <si>
    <t>Taxi Radio liberté-Groupecongomédias</t>
  </si>
  <si>
    <t>Taxi Groupecongomedias-ES TV</t>
  </si>
  <si>
    <t>Taxi ES TV-Bureau PALF</t>
  </si>
  <si>
    <t>Oui</t>
  </si>
  <si>
    <t>Taxi Bureau PALF-Radio Rurale</t>
  </si>
  <si>
    <t>Taxi Radio Rurale-ES TV</t>
  </si>
  <si>
    <t>Taxi ES TV-TOP TV</t>
  </si>
  <si>
    <t>Taxi Bureau PALF-ES TV</t>
  </si>
  <si>
    <t xml:space="preserve">Taxi ES TV-Radio Liberté </t>
  </si>
  <si>
    <t>Taxi Radio Liberté-Radio Rurale</t>
  </si>
  <si>
    <t>Taxi Radio Rurale-Super Marché Casino</t>
  </si>
  <si>
    <t>Achat papier toilette pour le bureau</t>
  </si>
  <si>
    <t>Taxi Super Marché Casino-Bureau PALF</t>
  </si>
  <si>
    <t>Taxi Banque BCI-ES TV</t>
  </si>
  <si>
    <t>Taxi ES TV-vox.cg</t>
  </si>
  <si>
    <t>Taxi vox.cg-Radio Rurale</t>
  </si>
  <si>
    <t>Taxi Radio Rurale-Groupecongomedias</t>
  </si>
  <si>
    <t>Taxi Groupecongomedias-Radio Liberté</t>
  </si>
  <si>
    <t>Taxi Radio Liberté-firstmediac</t>
  </si>
  <si>
    <t>Taxi firstmediac-Bureau PALF</t>
  </si>
  <si>
    <t>Taxi Ministère de l'Economie Forestière-Bureau PALF</t>
  </si>
  <si>
    <t>Taxi Radio Liberté-Inspection du travail</t>
  </si>
  <si>
    <t>Achat Panadol Advance à la Pharmacie pour le bureau</t>
  </si>
  <si>
    <t>Taxi Inspection du travail-Bureau PALF</t>
  </si>
  <si>
    <t>Taxi Banque BCI-La Semaine Africaine</t>
  </si>
  <si>
    <t>Taxi La Semaine Africaine-Radio Rurale</t>
  </si>
  <si>
    <t>Taxi Radio Rurale-Vox.cg</t>
  </si>
  <si>
    <t>Taxi Vox.cg-Groupecongomedias.com</t>
  </si>
  <si>
    <t>Taxi groupecongomedias.com-Le Patriote</t>
  </si>
  <si>
    <t>Taxi Le Patriote-ES TV</t>
  </si>
  <si>
    <t>Taxi Radio Liberté-firstmediac.com</t>
  </si>
  <si>
    <t>Taxi firstmediac.com-Bureau PALF</t>
  </si>
  <si>
    <t>Taxi Radio Rurale-Radio Liberté</t>
  </si>
  <si>
    <t>Taxi Banque BCI-Bureau PALF</t>
  </si>
  <si>
    <t>Taxi Radio Rurale-Firstmediac.com</t>
  </si>
  <si>
    <t>Taxi Firstmediac.com-La Semaine Africaine</t>
  </si>
  <si>
    <t>Taxi La Semaine Africaine-Groupecongomedias</t>
  </si>
  <si>
    <t>Taxi Groupecongomedias.com-Radio Liberté</t>
  </si>
  <si>
    <t>Taxi Radio Liberté-panoramik-actu.com</t>
  </si>
  <si>
    <t>Taxi panoramik-actu.com-Bureau PALF</t>
  </si>
  <si>
    <t>Taxi hôtel-Grand marché-Chez Kamba-Chez didas (prospection et rencontre avec les cibles)</t>
  </si>
  <si>
    <t>Trust building</t>
  </si>
  <si>
    <t>Taxi chez Didas-coin de tchiam-marché du port-grande avenue (rencontre et investigation sur terrain)</t>
  </si>
  <si>
    <t>Taxi grande avenue-Place rouge-Derrière A33-Hôtel (investigation et retour à l'hôtel)</t>
  </si>
  <si>
    <t>Taxi hôtel-Grand marché-Bouleverd-marché du port (investigation sur terrain)</t>
  </si>
  <si>
    <t>Taxi Marché-Chez Didas-Chez Kamba-Gare de tchikapika (rencontre avec les cibles et investigation sur terrain)</t>
  </si>
  <si>
    <t>Taxi gare tchikapika-Hôpital de base-place rouge-Hôtel (prospection sur terrain)</t>
  </si>
  <si>
    <t>Achat boisson (rencontre avec une cible)</t>
  </si>
  <si>
    <t>Taxi hôtel-Port-Grand marché-Place rouge (investigation sur le terrain)</t>
  </si>
  <si>
    <t>Taxi Place rouge-Vers chez dramane-Hôtel (investigation et retour à l'hôtel pour mettre à jour la base ics)</t>
  </si>
  <si>
    <t>Taxi hôtel-grande avenue-Chez Didas-Boulevard (rencontre et prospection)</t>
  </si>
  <si>
    <t>Taxi Boulevard-Chez kamba-Gare routière-A33-Hôtel (investigation et retourà l'hôtel)</t>
  </si>
  <si>
    <t>Taxi hôtel-Grande avenue-Port-Chez Didas-Boulevard (prospection sur terrain)</t>
  </si>
  <si>
    <t>Taxi boulevard-hôpital de base-Chez mary-Chez Dramane (investigation sur terrain)</t>
  </si>
  <si>
    <t>Taxi chez Dramane-Port-Place rouge-Charden farell (rencontre et retour à l'hôtel)</t>
  </si>
  <si>
    <t>Taxi Charden-gare océan-gare stelimac-gare routière oyo-Port autobome (investigation sur terrain)</t>
  </si>
  <si>
    <t>Taxi port-Place rouge-Chez Kamba-A33-Hôtel (investigation et retour à l'hôtel)</t>
  </si>
  <si>
    <t>Taxi hôtel-Grand marché-Marché du port-Chez Didas (dernière rencontre avec les cibles)</t>
  </si>
  <si>
    <t>Taxi Chez Didas-Chez Kamba-Chez Abel-Gare océan (dernières rencontres avec les cibles)</t>
  </si>
  <si>
    <t>Achat boisson (dernières rencontres avec 3 cibles)</t>
  </si>
  <si>
    <t>Achat billet Oyo-Brazzaville (retour à Brazzaville)</t>
  </si>
  <si>
    <t>Taxi hôtel-gare routière (départ pour Brazzaville)</t>
  </si>
  <si>
    <t>Taxi Plateau-Mikalou-Casis (arrivé à Brazzaville)</t>
  </si>
  <si>
    <t>Taxi Casis-Talangai-Beach (départ pour Kinshasa)</t>
  </si>
  <si>
    <t>Achat billet Brazzaville-Kinshasa (cannot rapide)</t>
  </si>
  <si>
    <t>Service immigration (cachet sur le passeport)</t>
  </si>
  <si>
    <t>Taxi Beach-Forescom-24 (arrivé à kinshasa)</t>
  </si>
  <si>
    <t>Achat carte sim (déjà identifiée)</t>
  </si>
  <si>
    <t>Achat crédit (activation internet pour 15 jours)</t>
  </si>
  <si>
    <t>Taxi 24-Kintambo-Delvaux-Victoire (recherche de l'hôtel)</t>
  </si>
  <si>
    <t>Taxi Victoire-Huilerie-Mont des arts (recherche de l'hôtel)</t>
  </si>
  <si>
    <t>Taxi Hôtel-Grand marché-marché royal-place des artistes (investigation sur terrain)</t>
  </si>
  <si>
    <t>Taxi Place des artistes-Huillerie-Hôtel (investigation et retour à l'hôtel)</t>
  </si>
  <si>
    <t>Taxi Hôtel-Victoire-Matété (investigation sur terrain)</t>
  </si>
  <si>
    <t>Taxi Matété-Pont Njili-Limeté Salongo-Liberté (investigation sur terraion et rencontre)</t>
  </si>
  <si>
    <t>Taxi Liberté-Chez Louis-Victoire-Foire nationale (rencontre et investigation sur terrain)</t>
  </si>
  <si>
    <t>Taxi Foire nationale-Huilerie-Hôtel (rencontre et retour à l'hôtel)</t>
  </si>
  <si>
    <t>Achat boisson (rencontre avec les cibles)</t>
  </si>
  <si>
    <t>Achat crédit (Trust building appel des cibles de Ouesso)</t>
  </si>
  <si>
    <t>Taxi hôtel-Huilerie-Victoire-Pont Ndjili (investigation et rencontre avec une cible)</t>
  </si>
  <si>
    <t>Taxi Pont Ndjili-Lemba-Foire nationale (investigation et rencontre)</t>
  </si>
  <si>
    <t>Taxi Foire nationale-Chez Louis-Victoire (investigation sur terrain)</t>
  </si>
  <si>
    <t>Achat boisson (rencontre avec les sculpteurs)</t>
  </si>
  <si>
    <t>Taxi victoire-Centre ville-Huilerie (faire le retrait d'argent)</t>
  </si>
  <si>
    <t>Taxi Huilerie-Hôtel (retour à l'hôtel)</t>
  </si>
  <si>
    <t>Taxi hôtel-Huilerie-Victoire-marché de la liberté (investigation et rencontre avec une cible)</t>
  </si>
  <si>
    <t>Taxi moto marché de la liberté-Chez Dieu-Marché (déplacement avec la cible pour voir les produits)</t>
  </si>
  <si>
    <t>Taxi Marché-Q1-Chez Louis (investigation et rencontre avec une cible)</t>
  </si>
  <si>
    <t>Taxi victoire-pond Ngaba-Matete (investigation sur terrain)</t>
  </si>
  <si>
    <t>Taxi Matete-Ngaba-Victoire-huilerie (investigation et départ pour l'hôtel)</t>
  </si>
  <si>
    <t>Achat boisson (rencontre avec 2 cibles pour voir les produits)</t>
  </si>
  <si>
    <t>Taxi hôtel-Huierie-Victoire (investigation et rencontre avec les cibles)</t>
  </si>
  <si>
    <t>Taxi moto Victoire-chez Pierre-Victoire (rencontre avec la cible)</t>
  </si>
  <si>
    <t>Taxi victoire-Limeté-Marché de la liberté (rencontre avec la cible des crânes)</t>
  </si>
  <si>
    <t>Taxi marché de la liberté-Foire internationale-Chez John (rencontre et investigation)</t>
  </si>
  <si>
    <t>Achat crédit téléphonique</t>
  </si>
  <si>
    <t>Taxi Hôtel-Huilerie-Beach (départ pour Brazzaville)</t>
  </si>
  <si>
    <t>Achat billet Kinshasa-Brazzaville (formalité de départ)</t>
  </si>
  <si>
    <t>Cachet de sorti (frais d'immigration)</t>
  </si>
  <si>
    <t>Redevance portuaire (formalités coté Brazzaville)</t>
  </si>
  <si>
    <t>Cachet d'entrée (formalité d'arrivé immigration)</t>
  </si>
  <si>
    <t>Taxi Beach-Bureau (participation à la formation)</t>
  </si>
  <si>
    <t>Food allowance mission Kinshasa du 14 au 20 mai 2019</t>
  </si>
  <si>
    <t>Taxi Casis-Agence Stelimac (départ pour Makoua)</t>
  </si>
  <si>
    <t>Taxi Hôtel-Chez Cédric-Hôtel (rencontre avec une cible)</t>
  </si>
  <si>
    <t>Achat boisson (rencontre avec la cible)</t>
  </si>
  <si>
    <t>Taxi hôtel-Marché-Sortie de la ville (investigation sur terrain)</t>
  </si>
  <si>
    <t>Taxi sortie de la ville-La gare-Chez cédric (investigation et rencontre avec la cible)</t>
  </si>
  <si>
    <t>Taxi Chez Cédric-Hôtel (retour à l'hôtel)</t>
  </si>
  <si>
    <t>Taxi Hôtel-marché-derrière sainte anne (investigation sur terrain)</t>
  </si>
  <si>
    <t>Taxi sainte anne-Hôtel-la gare (investigation sur terrain)</t>
  </si>
  <si>
    <t>Taxi hôtel-Marché-Chez la cible (investigation et rencontre)</t>
  </si>
  <si>
    <t>Achat repas (rencontre avec les 2 cibles)</t>
  </si>
  <si>
    <t>Taxi Chez Cédric-Charden farell-la gare (retrait et investigation)</t>
  </si>
  <si>
    <t>Taxi la gare-Hôtel-Chez Cédric-Hôtel (rnecontre avec les cibles)</t>
  </si>
  <si>
    <t>Taxi Hôtel-la gare-Marché-Chez Cédric (investigation et rencontre avec les cibles)</t>
  </si>
  <si>
    <t>Taxi Chez Cédric-Place rouge-Marché sur la RN (investigation sur terrain)</t>
  </si>
  <si>
    <t>Taxi Marché sur la RN-Marché-Place rouge-Hôtel (investigation et retour à l'hôtel)</t>
  </si>
  <si>
    <t>Taxi hôtel-Stade-Marché-Hôtel (investigation sur terrain)</t>
  </si>
  <si>
    <t>Taxi Hôtel-La gare-Hôtel (achat billet Makoua-Brazzaville)</t>
  </si>
  <si>
    <t>Taxi hôtel-la gare (départ pour Brazzaville)</t>
  </si>
  <si>
    <t>Taxi Gare routière-Casis (arrivé à Brazzaville)</t>
  </si>
  <si>
    <t>Food allowance mission Makoua du 25 au 31 mai 2019</t>
  </si>
  <si>
    <t>Taxi: Bureau-TGI de Brazzaville pour la verification du dossier Arthur</t>
  </si>
  <si>
    <t xml:space="preserve">Transport </t>
  </si>
  <si>
    <t>Stone</t>
  </si>
  <si>
    <t>Taxi: TGI Brazzaville-Bureau</t>
  </si>
  <si>
    <t>Taxi: Burotop-Bureau</t>
  </si>
  <si>
    <t>Taxi: Bureau-Direction départementale de l'économie forestière remettre la convocation du DD</t>
  </si>
  <si>
    <t>Taxi: Direction départementale de l'économie forestière-Bureau</t>
  </si>
  <si>
    <t>Taxi: Bureau-Journal officiel</t>
  </si>
  <si>
    <t>Taxi: Journal officile-Bureau</t>
  </si>
  <si>
    <t>Ration pour les détenus</t>
  </si>
  <si>
    <t>Taxi: Ambassade de la RD Congo-Bureau</t>
  </si>
  <si>
    <t>Taxi: Bureau-Ambassade de la RD Congo prendre le numéro de téléphone du chargé des visas</t>
  </si>
  <si>
    <t>Taxi: Ambassade-Bureau</t>
  </si>
  <si>
    <t>Taxi: Bureau-Gendarmerie pour se renseigner concernant la procédure du cas Arthur</t>
  </si>
  <si>
    <t>Taxi: Gendarmerie-Bureau</t>
  </si>
  <si>
    <t xml:space="preserve">Taxi: bureau-Boutique Congo Copy Acheter les deux clés USB                                                        </t>
  </si>
  <si>
    <t>Taxi: Boutique Congo Copy- Bureau</t>
  </si>
  <si>
    <t xml:space="preserve">Achat de deux clés USB </t>
  </si>
  <si>
    <t>Taxi: Inspection du travail-Bureau</t>
  </si>
  <si>
    <t>legal</t>
  </si>
  <si>
    <t>Taxi gendarmerie-bureau</t>
  </si>
  <si>
    <t xml:space="preserve">Taxi agence de talangai-angola libre pour modifier le billet de Dalia à destination de Dolisie </t>
  </si>
  <si>
    <t>Taxi agence angola libre-bureau</t>
  </si>
  <si>
    <t xml:space="preserve">Taxi domicile -agence océan du nord de Talangai </t>
  </si>
  <si>
    <t xml:space="preserve">Taxi à oyo gare routière océan du nord -hôtel </t>
  </si>
  <si>
    <t xml:space="preserve">Taxi à OYO hôtel -marché pour l'achat de la nourriture du détenu </t>
  </si>
  <si>
    <t xml:space="preserve">Taxi à Oyo marché -gendarmerie pour la visite geôle </t>
  </si>
  <si>
    <t xml:space="preserve">Taxi à Oyo gendarmerie -hôtel </t>
  </si>
  <si>
    <t xml:space="preserve">Jail visit </t>
  </si>
  <si>
    <t xml:space="preserve">transport </t>
  </si>
  <si>
    <t>Taxi oyo -Owando</t>
  </si>
  <si>
    <t xml:space="preserve">Taxi moto à Owando gare routière -hôtel </t>
  </si>
  <si>
    <t xml:space="preserve">Taxi moto hôtel -DDEF,  civilités à la DD et rencontre avec le chef faune </t>
  </si>
  <si>
    <t xml:space="preserve">Taxi moto TGI-DDEF pour compte rendu de la rencontre avec le juge d'instruction </t>
  </si>
  <si>
    <t xml:space="preserve">Taxi moto DDEF-hôtel </t>
  </si>
  <si>
    <t xml:space="preserve">Taxi moto hôtel -maison d'arrêt pour la visite geôle </t>
  </si>
  <si>
    <t xml:space="preserve">Taxi moto maison d'arrêt -commissariat de police pour la visite geôle </t>
  </si>
  <si>
    <t xml:space="preserve">Taxi moto commissariat de police -hôtel </t>
  </si>
  <si>
    <t xml:space="preserve">Taxi moto à Owando hôtel -maison d'arrêt pour la visite geôle </t>
  </si>
  <si>
    <t>Taxi moto Maison d'arrêt -marché pour la photocopie d'un document portant sur l'ordre de mise en liberté de Abdou Sali</t>
  </si>
  <si>
    <t xml:space="preserve">Taxi moto marché -maison d'arrêt </t>
  </si>
  <si>
    <t>Taxi hôtel -TGI pour la rencontre avec le procureur concernant le cas Abdou Sali</t>
  </si>
  <si>
    <t xml:space="preserve">Taxi moto TGI-hôtel </t>
  </si>
  <si>
    <t xml:space="preserve">Taxi moto hôtel -gare routière </t>
  </si>
  <si>
    <t xml:space="preserve">Taxi à Oyo agence océan du nord -hôtel </t>
  </si>
  <si>
    <t xml:space="preserve">Taxi hôtel -marché pour acheter la nourriture du détenu </t>
  </si>
  <si>
    <t xml:space="preserve">Taxi marché -gendarmerie d'oyo pour la visite geôle </t>
  </si>
  <si>
    <t xml:space="preserve">Taxi gendarmerie -hôtel </t>
  </si>
  <si>
    <t xml:space="preserve">Achat billet retour à Brazzaville </t>
  </si>
  <si>
    <t>Ration du détenu à Oyo</t>
  </si>
  <si>
    <t>Taxi bureau-cabinet de Maitre severin</t>
  </si>
  <si>
    <t>Maitre Severin</t>
  </si>
  <si>
    <t>Taxi cabinet de maitre Séverin-bureau</t>
  </si>
  <si>
    <t>Taxi domicile-aéroport</t>
  </si>
  <si>
    <t>Ration des prévenus</t>
  </si>
  <si>
    <t>Jail Visit</t>
  </si>
  <si>
    <t xml:space="preserve">Transfert </t>
  </si>
  <si>
    <t>Taxi domicile-agence océan du nord angola libre</t>
  </si>
  <si>
    <t>Taxi Ddef-CA à dolisie</t>
  </si>
  <si>
    <t>Taxi CA-Ddef à dolisie</t>
  </si>
  <si>
    <t>Taxi Dolisie-Sibiti</t>
  </si>
  <si>
    <t>Taxi moto grand marché - rue boundji pour prospection</t>
  </si>
  <si>
    <t>Taxi moto rue Boundji - rue Makoua pour investigation</t>
  </si>
  <si>
    <t>Taxi moto rue Makoua - rue Kelle pour investigation</t>
  </si>
  <si>
    <t>Taxi moto rue Kelle - rue Mwene Okemba pour rencontrer une cible</t>
  </si>
  <si>
    <t>Trust Building</t>
  </si>
  <si>
    <t>Taxi moto rue Mwene Okemba - hôtel retour du rendez vous avec la cible</t>
  </si>
  <si>
    <t>Taxi moto hôtel - grand marché pour investigation</t>
  </si>
  <si>
    <t>Taxi moto grand marché - stade Marien Ngouabi pour investigation</t>
  </si>
  <si>
    <t>Taxi moto stade Marien Ngouabi - av sangmelima pour investigation</t>
  </si>
  <si>
    <t>Taxi moto av sangmelima - av Mwene Sondjo pour investigation</t>
  </si>
  <si>
    <t>Taxi moto av Mwene Sondzo - rue Owassa pour investigation</t>
  </si>
  <si>
    <t>Taxi moto rue Owassa - Charden Farell pour retrait d'argent</t>
  </si>
  <si>
    <t>Taxi moto Charden Farell - Rue Owassa rencontrer une cible</t>
  </si>
  <si>
    <t>Taxi moto rue Owassa - hôtel retour du terrain</t>
  </si>
  <si>
    <t>Taxi moto grand marché - gare routière pour investigation</t>
  </si>
  <si>
    <t>Taxi moto gare routière - rue monseigneur pour investigation</t>
  </si>
  <si>
    <t>Taxi moto rue monseigneur - rue Ingoulou voir une cible</t>
  </si>
  <si>
    <t>Taxi moto rue Ingoulou - rue Assoko pour investigation</t>
  </si>
  <si>
    <t>Taxi moto rue Assoko - rue Dongou pour investigation</t>
  </si>
  <si>
    <t>Taxi moto rue Dongou - rue Mbamou pour investigation</t>
  </si>
  <si>
    <t>Taxi moto rue Mbamou - rue Allebou pour investigation</t>
  </si>
  <si>
    <t>Taxi moto rue Allebou - rue Boundji pour investigation</t>
  </si>
  <si>
    <t>Taxi moto rue Boundji - rue Dolisie pour investigation</t>
  </si>
  <si>
    <t>Taxi moto rue Dolisie - hôtel retour du terrain</t>
  </si>
  <si>
    <t>Taxi moto hôtel - rue Djambala pour investigation</t>
  </si>
  <si>
    <t>Taxi moto rue Djambala - rue Ibaka pour investigation</t>
  </si>
  <si>
    <t>Taxi moto rue Ibaka - gare routière pour investigation</t>
  </si>
  <si>
    <t>Taxi moto gare routière - hôtel pour charger phones</t>
  </si>
  <si>
    <t>Taxi moto hôtel - rue bacongo pour rencontrer une cible</t>
  </si>
  <si>
    <t>Taxi moto rue bas congo - rue Impfondo pour investigation</t>
  </si>
  <si>
    <t>Taxi moto rue Impfondo - av Sangmelima pour investigation</t>
  </si>
  <si>
    <t>Taxi moto av Sangmelima - hôtel retour du terrain</t>
  </si>
  <si>
    <t>Taxi moto grand marché - rue Djambala pour investigation</t>
  </si>
  <si>
    <t>Taxi moto marché - gare routière pour achat du billet retour de mission</t>
  </si>
  <si>
    <t>Achat billet Owando - BZV pour retour de mission</t>
  </si>
  <si>
    <t>Taxi moto gare routière - stade marien Ngouabi pour invest</t>
  </si>
  <si>
    <t>Taxi moto Stade Marien Ngouabi - hôtel retour du terrain</t>
  </si>
  <si>
    <t>Taxi moto hôtel - gare routière pour retour de mission</t>
  </si>
  <si>
    <t>Taxi gare routière - domicile retour de mission de Owando</t>
  </si>
  <si>
    <t>Food Allowance mission d'Owando du 30/04/2019 au 06/05/2019</t>
  </si>
  <si>
    <t>Taxi domicile - gare routière pour mission d'investigation sur Ouesso</t>
  </si>
  <si>
    <t>Taxi gare routière - hôtel mission de Ouesso</t>
  </si>
  <si>
    <t>Taxi hôtel - rue Gilbert Nabodebe pour prospection</t>
  </si>
  <si>
    <t>Taxi rue Gilbert Nabodebe - av Berthe Doukoro pour prospection</t>
  </si>
  <si>
    <t xml:space="preserve">Taxi av Berthe Doukoro - hôtel </t>
  </si>
  <si>
    <t>Taxi hôtel - place rouge pour prospection</t>
  </si>
  <si>
    <t>Taxi rue Sembe - hôtel retour du terrain</t>
  </si>
  <si>
    <t>Taxi hôtel - place rouge pour investigations sur terrain</t>
  </si>
  <si>
    <t>Taxi place rouge - Qtier Ngongo pour investigation</t>
  </si>
  <si>
    <t>Taxi rue Ewalo - Charden Farell pour retrait d'argent</t>
  </si>
  <si>
    <t>Taxi Charden Farell - hôtel retour du terrain</t>
  </si>
  <si>
    <t>Taxi hôtel - gare routière pour prospection</t>
  </si>
  <si>
    <t>Taxi gare routière - Nzalangoye pour prospection</t>
  </si>
  <si>
    <t xml:space="preserve">Taxi Nzalangoye - hôtel </t>
  </si>
  <si>
    <t>Taxi hôtel - Mboma rencontrer une cible</t>
  </si>
  <si>
    <t>Taxi Mboma - av Berthe Doukoro rencontrer une autre cible</t>
  </si>
  <si>
    <t>Taxi av Berthe Doukoro - rue Sembe pour prospection</t>
  </si>
  <si>
    <t>Taxi hôtel - av Daniel Abibi pour prospection</t>
  </si>
  <si>
    <t>Taxi av Daniel Abibi - port frontière Congo-Cameroun pour investigation</t>
  </si>
  <si>
    <t>Taxi port frontière Congo-Cameroun - av Charles Assemekang pour investigation</t>
  </si>
  <si>
    <t>Taxi av Charles Assemekang - place rouge pour prospection</t>
  </si>
  <si>
    <t xml:space="preserve">Taxi place rouge - Ngongo pour prospection </t>
  </si>
  <si>
    <t>Taxi Ngongo - rue Souanké pour prospection</t>
  </si>
  <si>
    <t>Taxi av Daniel Abibi - hôtel retour du terrain</t>
  </si>
  <si>
    <t>Taxi hôtel - rue Elapa chez les cibles pour verification des produits</t>
  </si>
  <si>
    <t>Taxi av Bomouali - hôtel retour du terrain</t>
  </si>
  <si>
    <t>Taxi hôtel - port de sclog pour prospection</t>
  </si>
  <si>
    <t>Taxi port sclog - port secondaire pour prospection</t>
  </si>
  <si>
    <t>Taxi aeroport - av Bassela pour prospection</t>
  </si>
  <si>
    <t>Taxi av Bassela - gare routière pour achat billet Ouesso-BZV</t>
  </si>
  <si>
    <t>Achat billet ocean Ouesso-BZV pour retour de mission</t>
  </si>
  <si>
    <t>Taxi gare routière - hôtel retour du terrain</t>
  </si>
  <si>
    <t>Taxi hôtel - gare routière ocean pour retour de mission de Ouesso</t>
  </si>
  <si>
    <t>Taxi gare routière - domicile retour de la mission de Ouesso</t>
  </si>
  <si>
    <t>Food Allowance mission de Ouesso du 11 au 17/05/2019</t>
  </si>
  <si>
    <t>Achat du billet BZV-Ouesso pour mission d'investigation</t>
  </si>
  <si>
    <t>Taxi ocean du nord Moungali - Stelimac Mikalou pour achat du billet BZV-Makoua de i23c</t>
  </si>
  <si>
    <t>Achat du billet Stelimac BZV-Ouesso pour mission d'investigation</t>
  </si>
  <si>
    <t>Taxi Stelimac Mikalou - bureau retour d'achat des billets de mission</t>
  </si>
  <si>
    <t>Taxi Domicile - gare routière ocean du nord talangai pour mission de Ouesso</t>
  </si>
  <si>
    <t>Taxi gare routière ocean du nord ouesso - hôtel pour mission d'investigation</t>
  </si>
  <si>
    <t>Taxi hôtel - Lycée Agricole pour investigation</t>
  </si>
  <si>
    <t>Taxi Lycée Agricole - Avenue du stade pour investigation</t>
  </si>
  <si>
    <t>Taxi Avenue du stade - place rouge pour investigation</t>
  </si>
  <si>
    <t>Taxi place rouge - chez Vanella rencontrer les cibles</t>
  </si>
  <si>
    <t>Taxi chez Vanella - avenue Sembe pour investigation</t>
  </si>
  <si>
    <t>Taxi avenue Sembe - hôtel retour du terrain</t>
  </si>
  <si>
    <t>Taxi hôtel -  place rouge pour prospection</t>
  </si>
  <si>
    <t>Taxi place rouge - marché pour rencontrer les cibles</t>
  </si>
  <si>
    <t>Taxi hôtel - Ketta pour emprunter un vehicule pour Makoua</t>
  </si>
  <si>
    <t>Taxi moto gare routière - hôtel  sur Makoua</t>
  </si>
  <si>
    <t>Taxi moto Charden Farell - marché pour prospection</t>
  </si>
  <si>
    <t>Taxi moto gare routière - hôtel retour d'achat du billet</t>
  </si>
  <si>
    <t>Taxi moto hôtel - gare routière pour voyage sur Oyo</t>
  </si>
  <si>
    <t>Taxi gare routière ocean - hôtel arrivé a Oyo</t>
  </si>
  <si>
    <t>Taxi hôtel - boulevard pour prospection</t>
  </si>
  <si>
    <t>Taxi boulevard - stade pour prospection</t>
  </si>
  <si>
    <t>Taxi hôtel - Meddy chance pour rencontrer une cible</t>
  </si>
  <si>
    <t>Taxi Edou - av Denis Sassou Nguesso retour du domicile d'une cible</t>
  </si>
  <si>
    <t>Taxi av Denis Sassou Nguesso - gare routière ocean pour achat du billet Oyo-BZV</t>
  </si>
  <si>
    <t>Achat du billet ocean Oyo-BZV pour retour de mission</t>
  </si>
  <si>
    <t>Taxi hôtel - ocean pour retour de mission</t>
  </si>
  <si>
    <t>Taxi ocean Talangai Liberté - domicile retour de mission</t>
  </si>
  <si>
    <t>Food Allowance mission de Ouesso du 25 au 31/05/2019</t>
  </si>
  <si>
    <t>Herick</t>
  </si>
  <si>
    <t xml:space="preserve">Décharge </t>
  </si>
  <si>
    <t>Relevé</t>
  </si>
  <si>
    <t>AGIOS DU 31/03/19 AU 30/04/19</t>
  </si>
  <si>
    <t>Maitre Séverin BIYOUDI MIAKASSISSA contrat d'engagement d'avocat du  2019  /CHQ N 03635116</t>
  </si>
  <si>
    <t>FRAIS RET.DEPLACE Chq n°03635116</t>
  </si>
  <si>
    <t>Salaire du mois d'Avril 2019-Jospin Mésach KAYA DAMBA/CHQ N 3635110</t>
  </si>
  <si>
    <t>FRAIS RET.DEPLACE Chq n°3635110</t>
  </si>
  <si>
    <t>Ordre de virement</t>
  </si>
  <si>
    <t>V.P EMIS Mlle LENDO LEPERS Jewel (Mr LENDO Rodrigue via compte bancaire de sa fille) pour le paiement du loyer de PNR-AVRIL 2019</t>
  </si>
  <si>
    <t>Règlement facture bonus média portant sur la l'arrestation d'un trafiquant d'ivoire le 26 Avril 2019 à BZV/CHQ N°3635118</t>
  </si>
  <si>
    <t>FRAIS RET.DEPLACE Chq n°03635118</t>
  </si>
  <si>
    <t>FRAIS CER/CHQ N° 3635119</t>
  </si>
  <si>
    <t>Règlement facture ENERGIE ELECTRIQUE DU CONGO chèque N°03635119 EEC/ Mars-Avril 2019</t>
  </si>
  <si>
    <t>FRAIS RET.DEPLACE Chq n°3635120</t>
  </si>
  <si>
    <t>Mavy, RETRAIT ESPECES CHEQUE N°3635120 pour appro caisse PALF</t>
  </si>
  <si>
    <t>FRAIS EXTRAIT DE COMPTE SIEGE BCI CONGO</t>
  </si>
  <si>
    <t>FRAIS RET.DEPLACE Chq n°3635121</t>
  </si>
  <si>
    <t>Honoraires de consultation i23c-AVRIL 2019/CHQ N 3635121</t>
  </si>
  <si>
    <t>FRAIS RET.DEPLACE Chq n°3635122</t>
  </si>
  <si>
    <t>Honoraires de consultation IT87-AVRIL 2019/CHQ N 3635122</t>
  </si>
  <si>
    <t>Reglement facture Congo Telecom-AVRIL 2019/CHQ n°3635124</t>
  </si>
  <si>
    <t>Règlement facture bonus média portant sur les audiences du 08 et 13 mai 2019 à la cour d'appel de Pointe Noire et au TGI de Brazzaville/CHQ N°3635125</t>
  </si>
  <si>
    <t>FRAIS RET.DEPLACE Chq n°03635125</t>
  </si>
  <si>
    <t>FRAIS RET.DEPLACE Chq n°3635127</t>
  </si>
  <si>
    <t>Mavy, RETRAIT ESPECES CHEQUE N°3635127 pour appro caisse PALF</t>
  </si>
  <si>
    <t>Maitre Anicet MOUSSAHOU GOMA contrat d'engagement d'avocat du  2019  /CHQ N 03635126</t>
  </si>
  <si>
    <t>FRAIS RET.DEPLACE Chq n°03635126</t>
  </si>
  <si>
    <t>Règlement facture bonus média portant sur le verdict du TGI de Brazzaville du 13 mai 2019, condamnant deux trafiquants de produits de faune/CHQ N°3635128</t>
  </si>
  <si>
    <t>FRAIS RET.DEPLACE Chq n°03635128</t>
  </si>
  <si>
    <t>COTISATION WEB BANK</t>
  </si>
  <si>
    <t>FRAIS RET.DEPLACE Chq n°3635129</t>
  </si>
  <si>
    <t>Mavy, RETRAIT ESPECES CHEQUE N°3635129 pour appro caisse PALF</t>
  </si>
  <si>
    <t>Virement salaire Mai 2019-Mésange CIGNAS</t>
  </si>
  <si>
    <t>Virement salaire Mai 2019-Evariste LELOUSSI</t>
  </si>
  <si>
    <t>Virement salaire Mai 2019-Gaudet Stone MALANDA</t>
  </si>
  <si>
    <t>Virement salaire Mai 2019-Herick TCHICAYA</t>
  </si>
  <si>
    <t>Virement salaire Mai 2019-Crépin IBOUILI</t>
  </si>
  <si>
    <t>Virement salaire Mai 2019-Dalia Palyga KOUNINGANGA OYONTSIO</t>
  </si>
  <si>
    <t>Virement salaire Mai 2019- NZENGOMONA NTADI Pricille Déborah (suite à la procuration de Mr Jack Bénisson MALONGA MERSY en mission en RCA)</t>
  </si>
  <si>
    <t>Virement salaire Mai 2019-Mavy Dierre Aimerel MALELA</t>
  </si>
  <si>
    <t>FRAIS S/VIRT SALAIRE MAI 2019</t>
  </si>
  <si>
    <t>Achat crédit Télephonique AIRTEL, relatif au budget prévisionnel mensuel du mois de JUIN 2019/CHQ N 3635131</t>
  </si>
  <si>
    <t>FRAIS RET.DEPLACE Chq n°3635131</t>
  </si>
  <si>
    <t>Achat crédit Télephonique MTN, relatif au budget prévisionnel mensuel du mois de JUIN 2019/CHQ N 3635130</t>
  </si>
  <si>
    <t>Règlement facture bonus média portant sur les audiences du 31/05/2019 aux TGI d'IMPFONDO et SIBITI/CHQ N°3635132</t>
  </si>
  <si>
    <t>FRAIS RET.DEPLACE Chq n°03635132</t>
  </si>
  <si>
    <t>Taxi Moto hôtel-gare routière</t>
  </si>
  <si>
    <t>Taxi Djambala-Lekana</t>
  </si>
  <si>
    <t>Taxi moto gare routière Lekana-Hôtel</t>
  </si>
  <si>
    <t>Taxi moto hôtel-marché</t>
  </si>
  <si>
    <t>Taxi Hôtel-Marché</t>
  </si>
  <si>
    <t>Taxi Marché-quartier 1</t>
  </si>
  <si>
    <t>Taxi Quartier 1-Hôtel</t>
  </si>
  <si>
    <t xml:space="preserve">Taxi Hôtel-Marché-Hôtel </t>
  </si>
  <si>
    <t>Achat boisson pour la cible en renforcement de la confiance</t>
  </si>
  <si>
    <t>Taxi Moto Lekana centre-Djambala</t>
  </si>
  <si>
    <t>Taxi Gare routière Djambala-Hôtel</t>
  </si>
  <si>
    <t>Achat Billet Djambala - BZV</t>
  </si>
  <si>
    <t>Taxi Hôtel-Zone Mairie de Djambala</t>
  </si>
  <si>
    <t>Taxi Zone Mairie Djambala-Hôtel</t>
  </si>
  <si>
    <t xml:space="preserve">Taxi Hôtel-Gare routière </t>
  </si>
  <si>
    <t>Taxi agence Océan du nord Mikalou-La frontière</t>
  </si>
  <si>
    <t>Paiement frais d'hôtel pour 06 Nuitées</t>
  </si>
  <si>
    <t>Food allowance pour 06 Nuitées en mission</t>
  </si>
  <si>
    <t xml:space="preserve">Achat deux billets Océan du nord pour Ouesso </t>
  </si>
  <si>
    <t>Achat un billet Océan du nord pour Oyo</t>
  </si>
  <si>
    <t xml:space="preserve">Pénalité pour l'annulation du billet Océan du nord </t>
  </si>
  <si>
    <t>Taxi moungali-bureau</t>
  </si>
  <si>
    <t>Achat billet d'avion BZV-Ouesso (Air congo)</t>
  </si>
  <si>
    <t>Taxi AON Ouesso-Hôtel</t>
  </si>
  <si>
    <t>Taxi Hôtel-Débarcadaire Ouesso</t>
  </si>
  <si>
    <t>Traversée du fleuve en mission</t>
  </si>
  <si>
    <t>Taxi Ouesso-Pokola</t>
  </si>
  <si>
    <t>Taxi Gare Routière Pokola-Hôtel</t>
  </si>
  <si>
    <t>Taxi Marché-Zone Eglise Catholique</t>
  </si>
  <si>
    <t>Taxi Zone Eglise catholique-Hôtel</t>
  </si>
  <si>
    <t>Taxi Gare routière-Marché</t>
  </si>
  <si>
    <t>Taxi Marché-Hôtel</t>
  </si>
  <si>
    <t>Taxi Hôtel-marché</t>
  </si>
  <si>
    <t>Taxi marché -hotel</t>
  </si>
  <si>
    <t>Taxi hôtel-Zone Eglise Catholique</t>
  </si>
  <si>
    <t>Taxi Zone Eglise Catholique-Hôtel</t>
  </si>
  <si>
    <t>Achat boisson pour les cibles en renforcement de la confiance</t>
  </si>
  <si>
    <t xml:space="preserve">Taxi Pokola-Ouesso </t>
  </si>
  <si>
    <t>Taxi Débarcadaire-Hôtel</t>
  </si>
  <si>
    <t>Taxi Hôtel- AON Ouesso</t>
  </si>
  <si>
    <t>Taxi Hôtel-AON Ouesso</t>
  </si>
  <si>
    <t>Taxi AON Liberté-La poudriére</t>
  </si>
  <si>
    <t>Taxi ONEMO-Bureau</t>
  </si>
  <si>
    <t>Taxi ONEMO-Parquet</t>
  </si>
  <si>
    <t>Taxi Parquet-Bureaau</t>
  </si>
  <si>
    <t>Taxi bureau-AON Jeanne Vialle</t>
  </si>
  <si>
    <t>Taxi AON Jeanne Vialle - Bureau</t>
  </si>
  <si>
    <t>Achat Billet BZV-Ngo</t>
  </si>
  <si>
    <t>Taxi La Poudrière-Talangaî</t>
  </si>
  <si>
    <t xml:space="preserve">Taxi Djambala (Ngo)-Marché-Parking </t>
  </si>
  <si>
    <t>Taxi Ngo-Djambala</t>
  </si>
  <si>
    <t>Taxi Gare routière-Hôtel (Djambala)</t>
  </si>
  <si>
    <t>Taxi pour investigation sur le terrain</t>
  </si>
  <si>
    <t>Taxi Hôtel-Gare routière (Djambala)</t>
  </si>
  <si>
    <t>Taxi Djambala-Ngo</t>
  </si>
  <si>
    <t>Taxi Marché-Hôtel (Ngo)</t>
  </si>
  <si>
    <t>Taxi Hôtel-AON Ngo</t>
  </si>
  <si>
    <t>Billet Ngo-BZV</t>
  </si>
  <si>
    <t>Taxi AON Liberté-bureau</t>
  </si>
  <si>
    <t>Paiement frais d'hôtel en mission</t>
  </si>
  <si>
    <t>Achat balai pour bureau PALF</t>
  </si>
  <si>
    <t>Taxi moto: Agence Océan du Nord Oyo-Hôtel</t>
  </si>
  <si>
    <t>Taxi moto: Hôtel-Marché pour ration du détenu</t>
  </si>
  <si>
    <t>Taxi moto: Gendarmerie-Hôtel</t>
  </si>
  <si>
    <t>Taxi moto: Hôtel-Restaurant</t>
  </si>
  <si>
    <t>Taxi moto: Restaurant-Hôtel</t>
  </si>
  <si>
    <t>Taxi moto: Hôtel-Marché Oyo</t>
  </si>
  <si>
    <t>Taxi moto: Gare routière-Hôtel</t>
  </si>
  <si>
    <t>Taxi moto: Hôtel-Gare routière Oyo pour Owando</t>
  </si>
  <si>
    <t>Ration du prévenu à Oyo</t>
  </si>
  <si>
    <t>Achat Billet: Oyo-Owando</t>
  </si>
  <si>
    <t>Paiement frais d'hôtel 01 Nuitée du 13 au 14/05/2019 à Oyo</t>
  </si>
  <si>
    <t>Taxi moto: Gare routière Owando-Hôtel</t>
  </si>
  <si>
    <t>Taxi moto: Hôtel-Charden Farell</t>
  </si>
  <si>
    <t>Taxi moto: Restaurant-Maison d'arrêt Owando</t>
  </si>
  <si>
    <t>Taxi moto: Maison d'arrêt-Commissariat</t>
  </si>
  <si>
    <t>Ration des prévenus à Owando</t>
  </si>
  <si>
    <t>Taxi moto: commissariat-hôtel</t>
  </si>
  <si>
    <t>Taxi moto: Hôtel-DDEF</t>
  </si>
  <si>
    <t>Taxi moto: Hôtel-Maison d'arrêt</t>
  </si>
  <si>
    <t>Taxi moto: Hôtel-Commissariat</t>
  </si>
  <si>
    <t>Taxi moto: Maison d'arrêt-Restaurant</t>
  </si>
  <si>
    <t>Paiement frais d'hôtel 02 Nuitées à Owando du 14 au 16/05/2019</t>
  </si>
  <si>
    <t>Taxi moto: Hôtel-Gare routière owando pour Oyo</t>
  </si>
  <si>
    <t>Achat Billet: Owando-Oyo</t>
  </si>
  <si>
    <t>Taxi moto: Gare routière Oyo-Hôtel</t>
  </si>
  <si>
    <t>Taxi moto: Hôtel-Marché</t>
  </si>
  <si>
    <t>Taxi moto : Restaurant-Hôtel</t>
  </si>
  <si>
    <t xml:space="preserve">Ration de subsistance du détenu pour quelques jours suivant mon départ d'Oyo </t>
  </si>
  <si>
    <t>Paiement frais d'hôtel 01 Nuitée à Oyo du 16 au 17/05/2019</t>
  </si>
  <si>
    <t>Taxi moto: Hôtel-Gare routière</t>
  </si>
  <si>
    <t>Achat Billet: Oyo-Brazzaville</t>
  </si>
  <si>
    <t>Taxi: Bureau-TGI Brazzaville pour établissement du Casier judiciaire et Certificat de nationalité</t>
  </si>
  <si>
    <t>Taxi: Bureau-Direction Générale de MTN Congo pour achat du crédit</t>
  </si>
  <si>
    <t>Taxi: Direction Générale MTN Congo-Bureau</t>
  </si>
  <si>
    <t>Taxi Bureau-ONEMO/Suivi des dossiers</t>
  </si>
  <si>
    <t>Célébration de la journée du 1er mai à KINTELE-TEAM PALF-Boisson</t>
  </si>
  <si>
    <t>Célébration de la journée du 1er mai à KINTELE-TEAM PALF-Repas</t>
  </si>
  <si>
    <t>Mésange CIGNAS-Bonus du mois d'Avril 2019</t>
  </si>
  <si>
    <t>Mésange CIGNAS-Bonus de Responsabilité du mois d'Avril 2019</t>
  </si>
  <si>
    <t>Hérick TCHICAYA-Bonus du mois d'Avril 2019</t>
  </si>
  <si>
    <t>Hérick TCHICAYA-Bonus de Responsabilité du mois d'Avril 2019</t>
  </si>
  <si>
    <t>Crépin IBOUILI-Bonus du mois d'Avril 2019</t>
  </si>
  <si>
    <t>Gaudet MALANDA-Bonus du mois d'Avril 2019</t>
  </si>
  <si>
    <t>Jospin KAYA-Bonus du mois d'Avril 2019</t>
  </si>
  <si>
    <t>Amenophys MOUSSAKANDAT-Bonus du mois d'Avril 2019</t>
  </si>
  <si>
    <t>Evariste LELOUSSI-Bonus du mois d'Avril 2019</t>
  </si>
  <si>
    <t>CI64-Bonus du mois d'Avril 2019</t>
  </si>
  <si>
    <t>Dalia OYONTSIO-Bonus du mois d'Avril 2019</t>
  </si>
  <si>
    <t>Alexis NGOMA-Bonus du mois d'Avril 2019</t>
  </si>
  <si>
    <t>Achat billet d'avion BZV-OUESSO/Me MALONGA MBOKO Audrey</t>
  </si>
  <si>
    <t>Contribution carburant groupe electrogène bureau PALF-Mr Anil</t>
  </si>
  <si>
    <t>Achat 02 boites des agrafes- bureau PALF</t>
  </si>
  <si>
    <t>Me MALONGA MBOKO Audrey-(complément une journée de plus à OUESSO)</t>
  </si>
  <si>
    <t>Achat billet BZV-DOLISIE/Dalia OYONTSIO</t>
  </si>
  <si>
    <t>Frais des passeports de quatre (04) activistes PALF (Crépin, Dalia,Jospin et CI64)</t>
  </si>
  <si>
    <t xml:space="preserve">Me Séverin BIOUDI MIAKASSISSA-Frais de mission IMPFONDO </t>
  </si>
  <si>
    <t>Taxi Domicile-Bureau</t>
  </si>
  <si>
    <t>Taxi Bureau-Aeroport</t>
  </si>
  <si>
    <t>Taxi Aeroport-Bureau</t>
  </si>
  <si>
    <t>Food allowance pendant la pause</t>
  </si>
  <si>
    <t>Taxi Bureau-Domicile</t>
  </si>
  <si>
    <t>Taxi Bureau-agence Océan du nord</t>
  </si>
  <si>
    <t>Achat billet BZV-PNR</t>
  </si>
  <si>
    <t>Taxi Agence Océan du Nord-Bureau</t>
  </si>
  <si>
    <t>Taxi Domicile-Gare Routière Océan du Nord</t>
  </si>
  <si>
    <t>Taxi Gare Routière-Résidence</t>
  </si>
  <si>
    <t>Food allowance en mission</t>
  </si>
  <si>
    <t>Taxi Résidence-DDEF</t>
  </si>
  <si>
    <t>Taxi DDEF-Cour d'appel</t>
  </si>
  <si>
    <t>Taxi Cour d'appel-Résidence</t>
  </si>
  <si>
    <t>Taxi Résidence- agence Charden farell</t>
  </si>
  <si>
    <t>Taxi agence Charden farell-agence Océan du Nord</t>
  </si>
  <si>
    <t>Achat billet Océan du Nord PNR-BZV</t>
  </si>
  <si>
    <t>Taxi Agence ON-Résidence</t>
  </si>
  <si>
    <t>Taxi Résidence-Marché</t>
  </si>
  <si>
    <t>Achat produits et Outils d'entretien à PNR</t>
  </si>
  <si>
    <t>Achat tissu à serpière et raclette 6Résidence PNR</t>
  </si>
  <si>
    <t>Taxi Marché-Résidence</t>
  </si>
  <si>
    <t>Taxi Résidence-Restaurant</t>
  </si>
  <si>
    <t>Taxi Restaurant-Résidence</t>
  </si>
  <si>
    <t>Taxi Résidence-Gare routière</t>
  </si>
  <si>
    <t>Taxi Gare routière-Bureau</t>
  </si>
  <si>
    <t>Taxi Bureau-TGI</t>
  </si>
  <si>
    <t>Taxi TGI-Bureau</t>
  </si>
  <si>
    <t>Taxi AON angola libre-Agence ON liberté</t>
  </si>
  <si>
    <t xml:space="preserve">Taxi Bureau- gare routière AON angola libre </t>
  </si>
  <si>
    <t>Taxi AON liberté-Bureau</t>
  </si>
  <si>
    <t>Achat Billets pour Jospin et Dalia</t>
  </si>
  <si>
    <t>Achat Billets d'avion BZV-IMPFONDO/Alexis et Maître Séverin</t>
  </si>
  <si>
    <t>Taxi Domicile-Aeroport</t>
  </si>
  <si>
    <t>Taxi Aeroport- Domicile</t>
  </si>
  <si>
    <t>Taxi Domicile-aeroport</t>
  </si>
  <si>
    <t>Taxi Aeroport-hôtel</t>
  </si>
  <si>
    <t>Taxi hôtel-agence charden farell</t>
  </si>
  <si>
    <t>Taxi agence charden farell-agence Air Congo</t>
  </si>
  <si>
    <t>Taxi agence Air Congo-Restaurant</t>
  </si>
  <si>
    <t>Taxi Restauarant-hôtel</t>
  </si>
  <si>
    <t>Taxi hôtel- Maison d'arrêt</t>
  </si>
  <si>
    <t>Taxi Maison d'arrêt-Hôtel</t>
  </si>
  <si>
    <t>Taxi hôtel-restaurant</t>
  </si>
  <si>
    <t>Taxi Hôtel-Air Congo</t>
  </si>
  <si>
    <t>Taxi agence Air Congo-Hôtel</t>
  </si>
  <si>
    <t>Taxi Hôtel-Maison d'arrêt</t>
  </si>
  <si>
    <t>Taxi MA-Hôtel</t>
  </si>
  <si>
    <t>Taxi hôtel-DDEF</t>
  </si>
  <si>
    <t>Taxi DDEF-Air Congo</t>
  </si>
  <si>
    <t>Taxi agence Air Congo-TGI</t>
  </si>
  <si>
    <t>Taxi TGI- DDEF</t>
  </si>
  <si>
    <t>Taxi DDEF-Hôtel</t>
  </si>
  <si>
    <t>Taxi Restaurant-hôtel</t>
  </si>
  <si>
    <t>Taxi Hôtel-Restaurant</t>
  </si>
  <si>
    <t>Ration détenus pour 03 jours</t>
  </si>
  <si>
    <t xml:space="preserve">Taxi bureau-Agence ocean du nord talangai pour l'achat du billet </t>
  </si>
  <si>
    <t>Achat billet BZV-OUESSO</t>
  </si>
  <si>
    <t>Taxi Agence ocean du Nord-bureau</t>
  </si>
  <si>
    <t>Taxi domicile-Agence ocean du nord talangai</t>
  </si>
  <si>
    <t xml:space="preserve">Taxi Agence ocean du Nord Ouesso-Residence </t>
  </si>
  <si>
    <t>Taxi residence-DDEF Ouesso pour rencontrer le DD et le chef faune</t>
  </si>
  <si>
    <t>Taxi DDEF-TGI pour assister à l'audience avec l'agent Marcel sur le cas OPEKE Germain et consorts</t>
  </si>
  <si>
    <t>Taxi TGI-restauarant à Ouesso</t>
  </si>
  <si>
    <t>Taxi restaurant-TGI pour rencontrer le greffier de la Maison d'arrêt de OUESSO</t>
  </si>
  <si>
    <t>Taxi TGI-residence à OUESSO</t>
  </si>
  <si>
    <t>Taxi residence-DDEF Ouesso pour faire le compte rendu à l'interimaire du DD concernant le cas OPEKE Germain et consorts</t>
  </si>
  <si>
    <t>Taxi DDEF-TGI pour le suivi des cas ABDOU Mahamat et NGATSE Roland et EBERT Patrick Bolanguitané</t>
  </si>
  <si>
    <t>Taxi TGI-Maison d'arrêt pour la visite geôle à OUESSO</t>
  </si>
  <si>
    <t xml:space="preserve">Taxi Maison d'arrêt-TGI pour rencontrer le greffier en chef de la CAO </t>
  </si>
  <si>
    <t>Taxi TGI-residence OUESSO</t>
  </si>
  <si>
    <t>Taxi residence-restaurant à Ouesso</t>
  </si>
  <si>
    <t>Taxi restaurant-residence à OUESSO</t>
  </si>
  <si>
    <t>Taxi DDEF-TGI pour le compte rendu des cas ABDOU Mahamat et NGATSE Roland et EBERT Patrick Bolanguitané</t>
  </si>
  <si>
    <t>Taxi DDEF-restaurant à OUESSO</t>
  </si>
  <si>
    <t>Taxi restauarant -residence à OUESSO</t>
  </si>
  <si>
    <t>Taxi residence-MAO pour la visite geôle</t>
  </si>
  <si>
    <t xml:space="preserve">Taxi MAO-residence </t>
  </si>
  <si>
    <t>Taxi residence-restauarant à Ouesso</t>
  </si>
  <si>
    <t>Taxi restauarant-residence à OUESSO</t>
  </si>
  <si>
    <t>Taxi DDEF-TGI pour verifier le dossier au greffe</t>
  </si>
  <si>
    <t>Taxi restauarant-MAO pour la visite geôle</t>
  </si>
  <si>
    <t>Taxi MAO- agence charden farell pour retirer de l'argent</t>
  </si>
  <si>
    <t>Taxi agenece charden farell-residence à OUESSO</t>
  </si>
  <si>
    <t>Taxi residence -restauarant à Ouesso</t>
  </si>
  <si>
    <t>Taxi residence-DDEF pour rencontrer l'interimaire et le chef faune</t>
  </si>
  <si>
    <t>Taxi DDEF-Agence Ocean du Nord pour acheter le billet</t>
  </si>
  <si>
    <t>Achat Billet OUESSO-BZV</t>
  </si>
  <si>
    <t>Taxi Agence Ocean du nord-Restaurant</t>
  </si>
  <si>
    <t>Taxi residence-MAO</t>
  </si>
  <si>
    <t xml:space="preserve">Taxi DDEF-TGI pour le compte rendu general des differents cas </t>
  </si>
  <si>
    <t>Taxi DDEF-CAO pour suivre l'audience du cas HUANG XISAN et autres</t>
  </si>
  <si>
    <t>Taxi CAO-restaurant</t>
  </si>
  <si>
    <t>Taxi restaurant-MAO pour la visite geôle</t>
  </si>
  <si>
    <t>Taxi MAO-residence à OUESSO</t>
  </si>
  <si>
    <t>Taxi residence-Agence ocean du nord pour le retour à BZV</t>
  </si>
  <si>
    <t>Taxi moto Agence ocean du nord-hôtel à Owando</t>
  </si>
  <si>
    <t>Taxi moto hôtel-restauarant à Owando</t>
  </si>
  <si>
    <t>Taxi moto restaurant-hôtel à Owando</t>
  </si>
  <si>
    <t>Taxi moto hôtel-Agence charden farell à Owando</t>
  </si>
  <si>
    <t>Taxi moto Agence charden farell-Agence ocean du nord</t>
  </si>
  <si>
    <t>Taxi moto Agence ocean du nord-restaurant à Owando</t>
  </si>
  <si>
    <t>Taxi moto restauarant-hôtel à Owando</t>
  </si>
  <si>
    <t>Taxi moto hôtel-restaurant à Owando</t>
  </si>
  <si>
    <t>Taxi moto hôtel-Agence ocean du Nord pour voyager</t>
  </si>
  <si>
    <t>Taxi Agence ocean du nord-domicile</t>
  </si>
  <si>
    <t>Paiement frais d'hôtel à Owando du 16 au 18 Mai 2019 soient 02 Nuitées</t>
  </si>
  <si>
    <t>Food allowance à Owando du 16 au 18 Mai 2019 soient 02 jours</t>
  </si>
  <si>
    <t>Taxi ONEMO-UMNG pour recuperer le diplôme- constitution du dossier ONEMO</t>
  </si>
  <si>
    <t>Taxi UMNG-bureau</t>
  </si>
  <si>
    <t>Tax: bureau-MEF pour rencontrer le DG pour la signature des contrats/ aller-retour</t>
  </si>
  <si>
    <t>Taxi: bureau-MEF pour tampon sur les contrats déjà signés/ MEF-WCS pour réunion avec  ONUDC</t>
  </si>
  <si>
    <t>Mavy MALELA, Bonus mois d'avril 2019</t>
  </si>
  <si>
    <t>Taxi: MEF- bureau après avoir manqué de rencontrer le CAJ et DGEF</t>
  </si>
  <si>
    <t>Taxi: bureau-ministère de la justice vérifier l'existence de la circulaire</t>
  </si>
  <si>
    <t>Taxi: Ministere de la justice-MEF pour le caj, lui remettre les rapports  et discuter sur les questions juridiques</t>
  </si>
  <si>
    <t>Taxi:bureau-CJJ/ CJJ-bureau</t>
  </si>
  <si>
    <t>Taxi:bureau-ministère pour rencontrer le CAJ et le DGEF/ aller-retour</t>
  </si>
  <si>
    <t xml:space="preserve">Taxi : Office &gt; WCS&gt; Office </t>
  </si>
  <si>
    <t xml:space="preserve">Taxi : office &gt; WCS&gt; prefécture, secrétaire général &gt; WCS &gt; Office </t>
  </si>
  <si>
    <t xml:space="preserve">Taxi : office &gt; MEF dir cab &gt; Office </t>
  </si>
  <si>
    <t xml:space="preserve">Taxi : office &gt; DGEF &gt; Office </t>
  </si>
  <si>
    <t xml:space="preserve">Taxi : office &gt; UE &gt; Office fête de l'Europe </t>
  </si>
  <si>
    <t xml:space="preserve">Taxi : office &gt; WCS&gt; DGEF&gt; WCS&gt; Office </t>
  </si>
  <si>
    <t>Taxi bureau PALF-Banque BCI</t>
  </si>
  <si>
    <t>Achat boisson et repas (rencontre avec 2 cibles)</t>
  </si>
  <si>
    <t>Taxi hôtel-Boulevard-Hôtel (rencontre avec la cible)</t>
  </si>
  <si>
    <t>Taxi océan-Trans afrique-Stelimac-Place rouge (reservation billet pour Brazzaville et prospection)</t>
  </si>
  <si>
    <t>Paiement frais d'hôtel 6 nuitées du 30/04 au 6/05/2019 (cfr mission Oyo)</t>
  </si>
  <si>
    <t>Food allowance mission Oyo du 30/04 au 06/05/2019</t>
  </si>
  <si>
    <t>Taxi bureau-Beach-Bureau (prendre le programme de cannot rapide)</t>
  </si>
  <si>
    <t>Achat vignette mission RDC</t>
  </si>
  <si>
    <t>Redevance mission RDC</t>
  </si>
  <si>
    <t>Frais du port (formalités départ pour Kinshasa)</t>
  </si>
  <si>
    <t>Frais immigration (cachet sur le passeport) mission RDC</t>
  </si>
  <si>
    <t>jeton full-mission RDC</t>
  </si>
  <si>
    <t>Redevance mission RDC (arrivé à Kinshasa)</t>
  </si>
  <si>
    <t>Fouille police-mission RDC</t>
  </si>
  <si>
    <t>Achat crédit téléphonique (pour appel)</t>
  </si>
  <si>
    <t>Taxi Chez Louis-7ème-victoire (rencontre avec une autre cible)</t>
  </si>
  <si>
    <t>Taxi Chez John-Foire-Victoire-Hôtel (rencontre et retour à l'hôtel)</t>
  </si>
  <si>
    <t>Taxi Hôtel-Huilerie-Victoire-Pont Ndjili (Investigation et rencontre avec Louis)</t>
  </si>
  <si>
    <t>Taxi Pont Ndjili-Chez Dieu-Victoire-Huilerie(investigation et rencontre)</t>
  </si>
  <si>
    <t>Achat boisson (trust building avec les cibles)</t>
  </si>
  <si>
    <t xml:space="preserve">Paiement frais d'hôtel 06 nuitées du 14 au 20 mai 2019 </t>
  </si>
  <si>
    <t>Redevance portuaire (Formalités à Kinshasa)</t>
  </si>
  <si>
    <t>Jeton full (formalité du coté Brazzaville)</t>
  </si>
  <si>
    <t>Taxi Bureau-Talangai-Casis (arrivé au domicile)</t>
  </si>
  <si>
    <t>Taxi Gare-Saint paul hôtel-Sainte anne-Hôtel  (arrivé à Makoua)</t>
  </si>
  <si>
    <t>Taxi la gare-Place rouge-Chez Cédric (investigation et rencontre)</t>
  </si>
  <si>
    <t>Taxi Chez Cédric-Chez son frère (rencontre avec une 2ème cible)</t>
  </si>
  <si>
    <t>Achat Billet Makoua-Brazzaville</t>
  </si>
  <si>
    <t>Paiement frais d'Hôtel 06 nuitées du 25 au 31 MAI 2019</t>
  </si>
  <si>
    <t>Taxi: Bureau-Burotop acheter les fournitures de bureau</t>
  </si>
  <si>
    <t>Taxi: Retour Cour Supreme- Bureau après la vérification de la circulaire au sécretariat du procureur général moi et mésange</t>
  </si>
  <si>
    <t>Taxi: Bureau-Maison d'arrêt de Brazzaville effectuer la visite geôle</t>
  </si>
  <si>
    <t>Taxi: Maison d'arrêt-Bureau</t>
  </si>
  <si>
    <t>Taxi: Bureau-Ambassade de la RD Congo prendre des renseignements concernant l'obtention du visa</t>
  </si>
  <si>
    <t>Taxi: Bureau-Inspection du travail déposer le projet de règlement intérieur et le procès verbal des élections du délégué</t>
  </si>
  <si>
    <t>Taxi bureau-gendarmérie, renconter le commandant MASSAMOUNA pour le rapport judiciaire du dossier Arthur</t>
  </si>
  <si>
    <t>Taxi bureau-gendarmerie, pour le rapport judiciaire du dossier Arthur</t>
  </si>
  <si>
    <t>Taxi bureau-agence Océan du nord de Talangai pour porter une modification sur mon billet à destination d'Oyo</t>
  </si>
  <si>
    <t>Taxi à Oyo hôtel -restaurant</t>
  </si>
  <si>
    <t xml:space="preserve">Taxi à Oyo Restaurant -hôtel </t>
  </si>
  <si>
    <t xml:space="preserve">Ration du détenu </t>
  </si>
  <si>
    <t>Taxi hôtel -gare routière d'oyo</t>
  </si>
  <si>
    <t>Taxi moto hôtel -restaurant</t>
  </si>
  <si>
    <t xml:space="preserve">Taxi moto restaurant -hôtel </t>
  </si>
  <si>
    <t>Taxi Owando -Oyo</t>
  </si>
  <si>
    <t xml:space="preserve">Taxi à Oyo charden Farell -agence océan du nord pour l'achat du billet </t>
  </si>
  <si>
    <t>Taxi hôtel -restaurant</t>
  </si>
  <si>
    <t xml:space="preserve">Taxi restaurant -hôtel </t>
  </si>
  <si>
    <t xml:space="preserve">Paiement frais d'hôtel à Owando du 29 au 31 mai 2019 soit deux nuitées </t>
  </si>
  <si>
    <t>Food allowance à Owando du 29 au 30 mai 2019</t>
  </si>
  <si>
    <t>Ration des détenus à Owando du 29 au 30 mai 2019</t>
  </si>
  <si>
    <t xml:space="preserve">Paiement frais d'hôtel à Oyo du 28 au 29 mai 2019 soit une nuite </t>
  </si>
  <si>
    <t>Paiement frais d'hôtel à Oyo du 31 mai au 01 juin 2019</t>
  </si>
  <si>
    <t>Food allowance à Oyo du 28 mai 2019</t>
  </si>
  <si>
    <t>Food allowance à oyo du 31 mai 2019</t>
  </si>
  <si>
    <t>Taxi bureau-aéroport</t>
  </si>
  <si>
    <t>Taxi aéroport-bureau</t>
  </si>
  <si>
    <t>Taxi Moto aéroport-hôtel à Impfondo</t>
  </si>
  <si>
    <t>Taxi Moto hôtel-Maison d'arrêt à Impfondo</t>
  </si>
  <si>
    <t>Taxi Moto maison d'arrêt-hôtel à Impfondo</t>
  </si>
  <si>
    <t>Taxi Moto hôtel-marché à Impfondo</t>
  </si>
  <si>
    <t>Taxi Moto marché-hôtel à Impfondo</t>
  </si>
  <si>
    <t>Taxi Moto hôtel-restaurant à Impfondo</t>
  </si>
  <si>
    <t>Taxi Moto restaurant-hôtel à impfondo</t>
  </si>
  <si>
    <t>Achat billet d'avion Impfondo-brazzaville</t>
  </si>
  <si>
    <t>Taxi Moto hôtel-DDEF à Impfondo</t>
  </si>
  <si>
    <t>Taxi Moto DDEF-TGI à Impfondo</t>
  </si>
  <si>
    <t>Taxi moto TGI-hôtel à Impfondo</t>
  </si>
  <si>
    <t>Taxi Moto restaurant-hôtel à Impfondo</t>
  </si>
  <si>
    <t>Taxi Moto Ddef-agence air congo à Impfondo</t>
  </si>
  <si>
    <t>Taxi Moto agence air congo-M.A à Impfondo</t>
  </si>
  <si>
    <t>Taxi Moto MA-hôtel à Impfondo</t>
  </si>
  <si>
    <t>Taxi Moto hôtel-agence charden farell à Impfondo</t>
  </si>
  <si>
    <t>Taxi Moto agence charden farell-restaurant à Impfondo</t>
  </si>
  <si>
    <t>Taxi Moto hôtel-aéroport à Impfondo</t>
  </si>
  <si>
    <t>Timbre aéroportuaire sur le billet</t>
  </si>
  <si>
    <t>Paiement frais d'hôtel à impfondo du 04 au 08 Mai 2019 soit 4 nuitées</t>
  </si>
  <si>
    <t>Food allowance à Impfondo du 04 au 08 Mai 2019</t>
  </si>
  <si>
    <t>Taxi agence océan du nord-hôtel à dolisie</t>
  </si>
  <si>
    <t>Taxi hôtel-DDEF à dolisie</t>
  </si>
  <si>
    <t>Taxi DDEF-hôtel à dolisie</t>
  </si>
  <si>
    <t>Taxi hôtel-restaurant à dolisie</t>
  </si>
  <si>
    <t>Taxi restaurant-hôtel à dolisie</t>
  </si>
  <si>
    <t>Frais d'expédition d'arrêt cas baboutila</t>
  </si>
  <si>
    <t>Taxi DDEF-Agence charden farell à dolisie</t>
  </si>
  <si>
    <t>Taxi Agence Charden farell-hôtel à dolisie</t>
  </si>
  <si>
    <t>Paiement frais d'hôtel à dolisie du 28 au 30 mai 2019 soit 2 nuitées</t>
  </si>
  <si>
    <t>Food allowance à dolisie du 28 au 30 mai 2019</t>
  </si>
  <si>
    <t>Taxi hôtel-gare routière à dolisie</t>
  </si>
  <si>
    <t>Taxi Moto gare routière-hôtel à Sibiti</t>
  </si>
  <si>
    <t>Taxi moto hôtel-restaurant à Sibiti</t>
  </si>
  <si>
    <t>Taxi moto restaurant-hôtel à Sibiti</t>
  </si>
  <si>
    <t>Taxi moto hôtel-DDEF à Sibiti</t>
  </si>
  <si>
    <t>Taxi Moto DDEF-TGI à Sibiti</t>
  </si>
  <si>
    <t>Taxi moto TGI-hôtel à Sibiti</t>
  </si>
  <si>
    <t>Taxi moto hôtel - grande avenue d'Owando pour prospection</t>
  </si>
  <si>
    <t>Taxi moto grande avenue - grand marché d'owando pour prospection</t>
  </si>
  <si>
    <t>Achat à manger et boire lors de la rencontre avec la cible</t>
  </si>
  <si>
    <t>Achat à boire durant notre conversation avec la cible</t>
  </si>
  <si>
    <t>Achat à manger et à boire aux cibles lors de la rencontre</t>
  </si>
  <si>
    <t>Achat à boire lors de la discution avec la cible</t>
  </si>
  <si>
    <t xml:space="preserve">Achat à manger lors de la rencontre avec une cible </t>
  </si>
  <si>
    <t>Achat à manger et boisson lors de la rencontre avec la cible</t>
  </si>
  <si>
    <t>Taxi moto grande avenue - grand marché d'owando pour investigation</t>
  </si>
  <si>
    <t>Taxi moto rue Djambala - marché voir une cible</t>
  </si>
  <si>
    <t>Achat à manger durant notre conversation au restaurant avec la cible</t>
  </si>
  <si>
    <t>Paiement frais d'hôtel 06 nuitées du 30/04/2019 au 06/05/2019</t>
  </si>
  <si>
    <t>Frais renouvellement de la carte de séjour</t>
  </si>
  <si>
    <t>Achat d'une carte sim pré-enregistrée MTN</t>
  </si>
  <si>
    <t>Taxi place rouge - grande avenue du stade et hôpital général pour prospection</t>
  </si>
  <si>
    <t>Taxi grande avenue du stade et hôpital - rue Sembe pour prospection</t>
  </si>
  <si>
    <t>Taxi quartier Ngongo - av Bomouali pour investigation</t>
  </si>
  <si>
    <t>Taxi av Bomouali - BEAC pour prospection</t>
  </si>
  <si>
    <t>Taxi BEAC - quartier Mboma pour rencontrer une cible</t>
  </si>
  <si>
    <t>Achat à manger et à boire lors de la rencontre avec la cible a l'espace Benit</t>
  </si>
  <si>
    <t>Taxi quartier mboma - rue Ewalo pour investigation</t>
  </si>
  <si>
    <t>Achat nourriture et boisson lors de la rencontre avec les cibles</t>
  </si>
  <si>
    <t>Achat à manger lors du rendez vous avec la cible</t>
  </si>
  <si>
    <t>Achat à boire lors de la rencontre avec la cible</t>
  </si>
  <si>
    <t>Taxi rue Souanké - av Daniel Abibi pour rendez vous avec les cibles</t>
  </si>
  <si>
    <t xml:space="preserve">Achat à manger et à boire aux cibles lors de la rencontre </t>
  </si>
  <si>
    <t>Taxi rue Elapa - av Bomouali chez le deuxième domicile des cibles</t>
  </si>
  <si>
    <t>Taxi port secondaire - BEAC pour prospection</t>
  </si>
  <si>
    <t>Taxi BEAC - aeroport pour investigation</t>
  </si>
  <si>
    <t>Taxi hôtel - ancienne piste voir les cibles</t>
  </si>
  <si>
    <t>Taxi ancienne piste - hôtel retour de la rencontre avec les cibles</t>
  </si>
  <si>
    <t>Paiement frais d'hôtel 06 nuitées à Ouesso du 11/05/2019 au 17/05/2019</t>
  </si>
  <si>
    <t>Taxi bureau - agence ocean du nord Moungali pour achat du billet BZV-Ouesso</t>
  </si>
  <si>
    <t>Achat boisson lors de la rencontre avec les cibles</t>
  </si>
  <si>
    <t>Taxi immigration de Ouesso - hôtel prendre mon sac et payé les frais d'hôtel puis quitter la ville</t>
  </si>
  <si>
    <t>Paiement frais d'hôtel à Ouesso 2 nuitées du 25 au 27/05/2019</t>
  </si>
  <si>
    <t>Taxi Ketta - Ouesso stelimac pour l'achat du billet pour Makoua</t>
  </si>
  <si>
    <t>Taxi agence de voyage stelimac Ouesso - agence Océan du nord pour l'achat du billet pour Makoua</t>
  </si>
  <si>
    <t>Taxi agence ocean du nord - hôtel après échec du voyage pour Makoua</t>
  </si>
  <si>
    <t>Paiement frais d'hôtel à Ouesso 1 nuitée du 27 au 28/05/2019</t>
  </si>
  <si>
    <t>Taxi hôtel - agence ocean du nord pour descendre sur Makoua</t>
  </si>
  <si>
    <t>Achat du billet ocean du nord Ouesso-Makoua pour mission investigation</t>
  </si>
  <si>
    <t>Taxi moto hôtel - agence Charden Farell pour retrait d'argent sur makoua</t>
  </si>
  <si>
    <t>Taxi moto marché - gare routière pour l'achat du billet Makoua-Oyo</t>
  </si>
  <si>
    <t>Paiement frais d'hôtel à Makoua 1 nuitée du 28 au 29/05/2019</t>
  </si>
  <si>
    <t>Taxi stade - restaurant ocean du nord rencontrer cible</t>
  </si>
  <si>
    <t>Achat à manger et boisson lors de la rencontre avec les cibles</t>
  </si>
  <si>
    <t>Taxi restaurant  - Hôtel retour du terrain</t>
  </si>
  <si>
    <t>Taxi Meddy Chance - Edou ensemble avec une cible pour chercher une cible à son domicile</t>
  </si>
  <si>
    <t>Paiement frais d'hôtel à Oyo 2 nuitées du 29 au 31/05/2019</t>
  </si>
  <si>
    <t xml:space="preserve">Taxi à BZV: domicile - MEF rencontrer le DGEF avec Perrine </t>
  </si>
  <si>
    <t xml:space="preserve">Taxi à BZV: Bureau - MEF en vue de rencontrer le CAS avec Perrine </t>
  </si>
  <si>
    <t>Bank fees</t>
  </si>
  <si>
    <t>Telephone</t>
  </si>
  <si>
    <t>Internet</t>
  </si>
  <si>
    <t>Travel expenses</t>
  </si>
  <si>
    <t xml:space="preserve">Travel subsistence </t>
  </si>
  <si>
    <t xml:space="preserve">Trust building </t>
  </si>
  <si>
    <t>Rapport financier PALF-MAI 2019</t>
  </si>
  <si>
    <t>ɣ</t>
  </si>
  <si>
    <t>o</t>
  </si>
  <si>
    <t>Achat tissu à serpière et raclette Résidence PNR</t>
  </si>
  <si>
    <t>FCNBT-BUB01-19-01016</t>
  </si>
  <si>
    <t>19/GCF</t>
  </si>
  <si>
    <t>20/GCF</t>
  </si>
  <si>
    <t>21/GCF</t>
  </si>
  <si>
    <t>Frais de mission IMPFONDO- Me Severin BIYOUDI MIAKASSISSA</t>
  </si>
  <si>
    <t>Paiement frais d'hôtel 04 Nuitées mission LEKANA</t>
  </si>
  <si>
    <t>Paiement frais d'hôtel 02 Nuitées à DJAMBALA</t>
  </si>
  <si>
    <t>Achat billet Océan du nord BZV-PNR</t>
  </si>
  <si>
    <t>Paiement frais d'hôtel 06 nuitées du 30/04/2019 au 06/05/2019 à OWANDO</t>
  </si>
  <si>
    <t>Achat billet Océan du nord BZV-OUESSO</t>
  </si>
  <si>
    <t>Complément frais de mission IMPFONDO du 04 au 08 mai 2019</t>
  </si>
  <si>
    <t>Frais pour le renouvellement de la carte de séjour IT87</t>
  </si>
  <si>
    <t>Achat un billet Océan du nord pour Oyo/Crépin IBOUILI</t>
  </si>
  <si>
    <t>130506002019--2</t>
  </si>
  <si>
    <t>Achat billet d'avion BZV-Ouesso (Air congo)/Me MALONGA MBOKO Audrey</t>
  </si>
  <si>
    <t>Frais de transfert à CI64/POKOLA</t>
  </si>
  <si>
    <t>40/GCF</t>
  </si>
  <si>
    <t>Frais de transfert à IT87/OUESSO</t>
  </si>
  <si>
    <t>38/GCF</t>
  </si>
  <si>
    <t>Frais de transfert à Amenophys/OUESSO</t>
  </si>
  <si>
    <t>39/GCF</t>
  </si>
  <si>
    <t>Moneygram</t>
  </si>
  <si>
    <t>Paiement frais d'hôtel 01 Nuitée à OUESSO du 11 au 12 mai 2019</t>
  </si>
  <si>
    <t>Paiement frais d'hôtel 04 Nuitées à POKOLA du 12 au 16 mai 2019</t>
  </si>
  <si>
    <t>Paiement frais d'hôtel 01 Nuitée à OUESSO du 16 au 17 mai 2019</t>
  </si>
  <si>
    <t>Paiement frais d'hôtel 06 nuitées à Ouesso du 11 au 17/05/2019</t>
  </si>
  <si>
    <t>17/GCF</t>
  </si>
  <si>
    <t>Paiement frais d'hôtel 06 nuitées du 14 au 20 mai 2019 MISSION RDC</t>
  </si>
  <si>
    <t>280507002019--2</t>
  </si>
  <si>
    <t>280507002019--8</t>
  </si>
  <si>
    <t>250506002019--7</t>
  </si>
  <si>
    <t>41/GCF</t>
  </si>
  <si>
    <t>42/GCF</t>
  </si>
  <si>
    <t>10/GCF</t>
  </si>
  <si>
    <t>08/GCF</t>
  </si>
  <si>
    <t>Achat Billet Océan du nord  Ngo-BZV</t>
  </si>
  <si>
    <t>Paiement frais d'hôtel à NGO du 30 au 31 Mai 2019</t>
  </si>
  <si>
    <t>Paiement frais d'hôtel à DJAMBALA du 25 au 28 mai 2019</t>
  </si>
  <si>
    <t>Paiement frais d'hôtel à DJAMBALA du 28 au 30 mai 2019</t>
  </si>
  <si>
    <t xml:space="preserve">Commande de 100 cartes de visite "Be lucky consulting" </t>
  </si>
  <si>
    <t>Achat 02 Clés USB 4GB-Bureau PALF</t>
  </si>
  <si>
    <t>Impressions et achat sous chemises-PALF</t>
  </si>
  <si>
    <t>Achat billet Océan du nord OUESSO-BZV</t>
  </si>
  <si>
    <t>Achat billet IMPFONDO-BZV/Alexis NGOMA</t>
  </si>
  <si>
    <t>280505002019--25</t>
  </si>
  <si>
    <t>Achat billet Makoua-Oyo</t>
  </si>
  <si>
    <t>ONEMO: certificat medical et carte de travail pour visa contrat de travail-CI64</t>
  </si>
  <si>
    <t>ONEMO: certificat medical et carte de travail pour visa contrat de travail-Amenophys MOUSSAKANDAT</t>
  </si>
  <si>
    <t>4251/4451</t>
  </si>
  <si>
    <t>Project</t>
  </si>
  <si>
    <t>Spent in $</t>
  </si>
  <si>
    <t>Exchange rate $</t>
  </si>
  <si>
    <t>Wildcat</t>
  </si>
  <si>
    <t>EAGLE-USFWS</t>
  </si>
  <si>
    <t xml:space="preserve">EAGLE-AVAAZ </t>
  </si>
  <si>
    <t>UE</t>
  </si>
  <si>
    <t>Court fees</t>
  </si>
  <si>
    <t>RALFF</t>
  </si>
  <si>
    <t>PALF</t>
  </si>
  <si>
    <t>Grant USFWS</t>
  </si>
  <si>
    <t>Transfert à Me MALONGA MBOKO Audrey-(complément une journée de plus à OUESSO)</t>
  </si>
  <si>
    <t>Completer billet pour Me Severin</t>
  </si>
  <si>
    <t>Frais de transfert à it87/MAKOUA</t>
  </si>
  <si>
    <t>Paiement frais d'hôtel à Oyo du 28 au 29 mai 2019 soit une nuitée</t>
  </si>
  <si>
    <t>Frais du passeport pour Crépin IBOUILI</t>
  </si>
  <si>
    <t>Frais du passeport pour Dalia OYONTSIO</t>
  </si>
  <si>
    <t>Frais du passeport pour Jospin KAYA</t>
  </si>
  <si>
    <t>Frais du passeport pour CI64</t>
  </si>
  <si>
    <t>Achat Billet d'avion BZV-IMPFONDO/Alexis NGOMA</t>
  </si>
  <si>
    <t>Achat Billet d'avion BZV-IMPFONDO/Maître Séverin BIYOUDI MIAKASSISSA</t>
  </si>
  <si>
    <t>Maitre Séverin BIYOUDI MIAKASSISSA contrat d'engagement d'avocat N°20 du 10 mai 2019  /CHQ N 03635116</t>
  </si>
  <si>
    <t>Maitre Anicet MOUSSAHOU GOMA contrat d'engagement d'avocat N° 21 du 08 mai 2019  /CHQ N 03635126</t>
  </si>
  <si>
    <t>Frais de transfert à Me MALONGA MBOKO Audrey/OUESSO</t>
  </si>
  <si>
    <t>Frais du port-REDEVANCE (formalités départ pour Kinshasa)</t>
  </si>
  <si>
    <t>Timbre aéroportuaire sur le billet d'avion</t>
  </si>
  <si>
    <t xml:space="preserve"> PENALITE: Achat du billet,en effet suite à la non consommation du billet de ouesso pour bzv où il m'a été demandé de descendre sur owando sur instruction de la cordination en attendant une eventuelle operation à ouesso qui helas n'avait pas aboutie.Apres avoir fait un briefing au chef d'agence d'owando,ce dernier aurait compris et m'avait demander de completer 2000 pour effectuer le voyage d'owando pour bzv.Proposition approuvée par la cordination</t>
  </si>
  <si>
    <t xml:space="preserve">Achat billet Océan du nord BZV-Ouesso/IT87 </t>
  </si>
  <si>
    <t>Achat billet Océan du nord BZV-Ouesso CI64</t>
  </si>
  <si>
    <t xml:space="preserve">110506002019-2 </t>
  </si>
  <si>
    <t>110506002019-3</t>
  </si>
  <si>
    <t>Mois</t>
  </si>
  <si>
    <t>Noms &amp; prénoms</t>
  </si>
  <si>
    <t>MONTANT RECU DE</t>
  </si>
  <si>
    <t>Transféré</t>
  </si>
  <si>
    <t>Dépensé</t>
  </si>
  <si>
    <t>Rapprochements soldes</t>
  </si>
  <si>
    <t>USFWS</t>
  </si>
  <si>
    <t>Fichiers individuels</t>
  </si>
  <si>
    <t>Ecart</t>
  </si>
  <si>
    <t>Observations</t>
  </si>
  <si>
    <t>Caisses</t>
  </si>
  <si>
    <t>OK</t>
  </si>
  <si>
    <t>BI92</t>
  </si>
  <si>
    <t>Bley</t>
  </si>
  <si>
    <t>Dieudonné</t>
  </si>
  <si>
    <t>E8</t>
  </si>
  <si>
    <t>Evariste LELOUSSI</t>
  </si>
  <si>
    <t>E4</t>
  </si>
  <si>
    <t>Franck</t>
  </si>
  <si>
    <t>Hérick TCHICAYA</t>
  </si>
  <si>
    <t>HI92</t>
  </si>
  <si>
    <t>i73x</t>
  </si>
  <si>
    <t>i55s</t>
  </si>
  <si>
    <t>Jack Bénisson</t>
  </si>
  <si>
    <t>Mavy MALELA</t>
  </si>
  <si>
    <t>Mésange CIGNAS*</t>
  </si>
  <si>
    <t>Perrine ODIER</t>
  </si>
  <si>
    <t>Sven</t>
  </si>
  <si>
    <t>Banque</t>
  </si>
  <si>
    <t>BCI-PALF</t>
  </si>
  <si>
    <t>TOTAUX</t>
  </si>
  <si>
    <t>BALANCE CAISSES ET BANQUE AU 31 MAI 2019</t>
  </si>
  <si>
    <t>MAI</t>
  </si>
  <si>
    <t>Balance au          01 MAI 2019</t>
  </si>
  <si>
    <t>Balance au 31 MAI 2019</t>
  </si>
  <si>
    <t>Étiquettes de lignes</t>
  </si>
  <si>
    <t>Total général</t>
  </si>
  <si>
    <t>Valeurs</t>
  </si>
  <si>
    <t>Somme de Spent</t>
  </si>
  <si>
    <t>Somme de Received</t>
  </si>
  <si>
    <t>Balance au 1er Mai + montant reçu en Mai- dépenses faites en Mai= Balance au 30 Mai 2019</t>
  </si>
  <si>
    <t>Achat billet d'avion Impfondo-Brazzaville</t>
  </si>
  <si>
    <t>V.P EMIS Mlle LENDO LEPERS Jewel (Mr LENDO Rodrigue via compte bancaire de sa fille) pour le paiement du loyer de PNR-MAI 2019</t>
  </si>
  <si>
    <t>Honoraires de consultation i23c-MAI 2019</t>
  </si>
  <si>
    <t>Honoraires de consultation IT87-MAI 2019</t>
  </si>
  <si>
    <t>Salaire du mois de MAI 2019-Amenophys Démosthène MOUSSAKANDAT</t>
  </si>
  <si>
    <t>CI64-Salaire du mois de MAI 2019</t>
  </si>
  <si>
    <t>Salaire du mois de MAI 2019-Jospin Mésach KAYA DAMBA</t>
  </si>
  <si>
    <t>Reglement facture Congo Telecom-MAI 2019</t>
  </si>
  <si>
    <t>Food allowance IMPFONDO Alexis du 25 au 31 Mai 2019</t>
  </si>
  <si>
    <t xml:space="preserve">Me Séverin BIOUDI MIAKASSISSA-Frais de mission PNR </t>
  </si>
  <si>
    <t>Odile FIELO (la ménagère)-Prestation avril 2019</t>
  </si>
  <si>
    <t>Prestation Odile FIELO(la ménagère)-mai 2019</t>
  </si>
  <si>
    <t>(vide)</t>
  </si>
  <si>
    <t>Étiquettes de colonnes</t>
  </si>
  <si>
    <t>Monnaie de tenue de compte: XAF</t>
  </si>
  <si>
    <t>RAPPORT FINANCIER PALF-MAI 2019</t>
  </si>
  <si>
    <t>Monnaies de tenue de compte: XAF et USD</t>
  </si>
  <si>
    <t>Sommaire Grant-Dépenses  Caisses &amp; banque PALF-MAI 2019</t>
  </si>
</sst>
</file>

<file path=xl/styles.xml><?xml version="1.0" encoding="utf-8"?>
<styleSheet xmlns="http://schemas.openxmlformats.org/spreadsheetml/2006/main">
  <numFmts count="4">
    <numFmt numFmtId="43" formatCode="_-* #,##0.00\ _€_-;\-* #,##0.00\ _€_-;_-* &quot;-&quot;??\ _€_-;_-@_-"/>
    <numFmt numFmtId="164" formatCode="_-* #,##0\ _€_-;\-* #,##0\ _€_-;_-* &quot;-&quot;??\ _€_-;_-@_-"/>
    <numFmt numFmtId="165" formatCode="[$-409]d\-mmm\-yy;@"/>
    <numFmt numFmtId="166" formatCode="_-* #,##0\ _€_-;\-* #,##0\ _€_-;_-* &quot;-&quot;??\ _€_-;_-@"/>
  </numFmts>
  <fonts count="33">
    <font>
      <sz val="11"/>
      <color theme="1"/>
      <name val="Calibri"/>
      <family val="2"/>
      <scheme val="minor"/>
    </font>
    <font>
      <sz val="11"/>
      <color theme="1"/>
      <name val="Calibri"/>
      <family val="2"/>
      <scheme val="minor"/>
    </font>
    <font>
      <sz val="11"/>
      <color theme="5"/>
      <name val="Arial Narrow"/>
      <family val="2"/>
    </font>
    <font>
      <b/>
      <sz val="11"/>
      <color theme="5"/>
      <name val="Arial Narrow"/>
      <family val="2"/>
    </font>
    <font>
      <sz val="11"/>
      <name val="Arial Narrow"/>
      <family val="2"/>
    </font>
    <font>
      <b/>
      <sz val="18"/>
      <name val="Arial Narrow"/>
      <family val="2"/>
    </font>
    <font>
      <b/>
      <sz val="11"/>
      <name val="Arial Narrow"/>
      <family val="2"/>
    </font>
    <font>
      <sz val="11"/>
      <name val="Calibri"/>
      <family val="2"/>
      <scheme val="minor"/>
    </font>
    <font>
      <sz val="9"/>
      <name val="Calibri"/>
      <family val="2"/>
      <scheme val="minor"/>
    </font>
    <font>
      <sz val="10"/>
      <name val="Arial Narrow"/>
      <family val="2"/>
    </font>
    <font>
      <sz val="11"/>
      <color indexed="8"/>
      <name val="Calibri"/>
      <family val="2"/>
    </font>
    <font>
      <sz val="10"/>
      <color rgb="FF000000"/>
      <name val="Arial Narrow"/>
      <family val="2"/>
    </font>
    <font>
      <sz val="10"/>
      <color theme="1"/>
      <name val="Arial Narrow"/>
      <family val="2"/>
    </font>
    <font>
      <sz val="10"/>
      <color theme="1" tint="0.34998626667073579"/>
      <name val="Arial Narrow"/>
      <family val="2"/>
    </font>
    <font>
      <sz val="10"/>
      <color rgb="FF00B050"/>
      <name val="Arial Narrow"/>
      <family val="2"/>
    </font>
    <font>
      <b/>
      <sz val="10"/>
      <name val="Arial Narrow"/>
      <family val="2"/>
    </font>
    <font>
      <sz val="10"/>
      <color rgb="FFFF0000"/>
      <name val="Arial Narrow"/>
      <family val="2"/>
    </font>
    <font>
      <sz val="11"/>
      <color rgb="FFFF0000"/>
      <name val="Calibri"/>
      <family val="2"/>
      <scheme val="minor"/>
    </font>
    <font>
      <sz val="10"/>
      <color rgb="FF0070C0"/>
      <name val="Arial Narrow"/>
      <family val="2"/>
    </font>
    <font>
      <sz val="9"/>
      <color rgb="FF0070C0"/>
      <name val="Calibri"/>
      <family val="2"/>
      <scheme val="minor"/>
    </font>
    <font>
      <sz val="11"/>
      <color rgb="FF0070C0"/>
      <name val="Calibri"/>
      <family val="2"/>
      <scheme val="minor"/>
    </font>
    <font>
      <sz val="9"/>
      <color rgb="FFFF0000"/>
      <name val="Calibri"/>
      <family val="2"/>
      <scheme val="minor"/>
    </font>
    <font>
      <sz val="9"/>
      <name val="Arial Narrow"/>
      <family val="2"/>
    </font>
    <font>
      <sz val="10"/>
      <name val="Arial"/>
      <family val="2"/>
    </font>
    <font>
      <sz val="12"/>
      <color theme="1"/>
      <name val="Calibri"/>
      <family val="2"/>
      <scheme val="minor"/>
    </font>
    <font>
      <sz val="11"/>
      <color indexed="8"/>
      <name val="Calibri"/>
      <family val="2"/>
      <charset val="1"/>
    </font>
    <font>
      <b/>
      <sz val="14"/>
      <name val="Arial Narrow"/>
      <family val="2"/>
    </font>
    <font>
      <b/>
      <sz val="12"/>
      <name val="Arial Narrow"/>
      <family val="2"/>
    </font>
    <font>
      <b/>
      <i/>
      <sz val="11"/>
      <name val="Arial Narrow"/>
      <family val="2"/>
    </font>
    <font>
      <b/>
      <sz val="11"/>
      <color theme="5"/>
      <name val="Calibri"/>
      <family val="2"/>
      <scheme val="minor"/>
    </font>
    <font>
      <sz val="11"/>
      <color theme="5"/>
      <name val="Calibri"/>
      <family val="2"/>
      <scheme val="minor"/>
    </font>
    <font>
      <b/>
      <sz val="18"/>
      <color theme="1"/>
      <name val="Arial Narrow"/>
      <family val="2"/>
    </font>
    <font>
      <b/>
      <sz val="12"/>
      <color theme="1"/>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lightGray">
        <bgColor theme="3" tint="0.39994506668294322"/>
      </patternFill>
    </fill>
    <fill>
      <patternFill patternType="solid">
        <fgColor theme="0"/>
        <bgColor indexed="64"/>
      </patternFill>
    </fill>
    <fill>
      <patternFill patternType="lightGray">
        <bgColor rgb="FF0070C0"/>
      </patternFill>
    </fill>
    <fill>
      <patternFill patternType="lightGray">
        <bgColor theme="5" tint="0.79998168889431442"/>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0">
    <xf numFmtId="0" fontId="0" fillId="0" borderId="0"/>
    <xf numFmtId="43" fontId="1" fillId="0" borderId="0" applyFont="0" applyFill="0" applyBorder="0" applyAlignment="0" applyProtection="0"/>
    <xf numFmtId="0" fontId="10" fillId="0" borderId="0">
      <protection locked="0"/>
    </xf>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43" fontId="1" fillId="0" borderId="0" applyFont="0" applyFill="0" applyBorder="0" applyAlignment="0" applyProtection="0"/>
    <xf numFmtId="43" fontId="24" fillId="0" borderId="0" applyFont="0" applyFill="0" applyBorder="0" applyAlignment="0" applyProtection="0"/>
    <xf numFmtId="0" fontId="25" fillId="0" borderId="0"/>
    <xf numFmtId="0" fontId="10" fillId="0" borderId="0"/>
    <xf numFmtId="0" fontId="10" fillId="0" borderId="0"/>
    <xf numFmtId="0" fontId="10" fillId="0" borderId="0"/>
  </cellStyleXfs>
  <cellXfs count="189">
    <xf numFmtId="0" fontId="0" fillId="0" borderId="0" xfId="0"/>
    <xf numFmtId="0" fontId="2" fillId="0" borderId="0" xfId="0" applyFont="1" applyFill="1" applyBorder="1"/>
    <xf numFmtId="0" fontId="4" fillId="0" borderId="0" xfId="0" applyFont="1" applyFill="1" applyBorder="1"/>
    <xf numFmtId="164" fontId="4" fillId="0" borderId="0" xfId="1" applyNumberFormat="1" applyFont="1" applyFill="1" applyBorder="1"/>
    <xf numFmtId="0" fontId="5" fillId="2" borderId="0" xfId="0" applyFont="1" applyFill="1" applyAlignment="1">
      <alignment horizontal="left" indent="16"/>
    </xf>
    <xf numFmtId="0" fontId="5" fillId="2" borderId="0" xfId="0" applyFont="1" applyFill="1" applyAlignment="1"/>
    <xf numFmtId="164" fontId="5" fillId="2" borderId="0" xfId="1" applyNumberFormat="1" applyFont="1" applyFill="1" applyAlignment="1"/>
    <xf numFmtId="164" fontId="5" fillId="0" borderId="0" xfId="1" applyNumberFormat="1" applyFont="1" applyFill="1" applyAlignment="1"/>
    <xf numFmtId="0" fontId="5" fillId="0" borderId="0" xfId="0" applyFont="1" applyFill="1" applyAlignment="1"/>
    <xf numFmtId="0" fontId="4" fillId="0" borderId="0" xfId="0" applyFont="1" applyFill="1"/>
    <xf numFmtId="1" fontId="6" fillId="0" borderId="1" xfId="0" applyNumberFormat="1" applyFont="1" applyFill="1" applyBorder="1" applyAlignment="1">
      <alignment horizontal="left"/>
    </xf>
    <xf numFmtId="164" fontId="4" fillId="0" borderId="0" xfId="1" applyNumberFormat="1" applyFont="1" applyFill="1"/>
    <xf numFmtId="3" fontId="4" fillId="0" borderId="1" xfId="0" applyNumberFormat="1" applyFont="1" applyFill="1" applyBorder="1" applyAlignment="1">
      <alignment vertical="top"/>
    </xf>
    <xf numFmtId="164" fontId="4" fillId="0" borderId="0" xfId="1" applyNumberFormat="1" applyFont="1" applyFill="1" applyBorder="1" applyAlignment="1">
      <alignment vertical="top"/>
    </xf>
    <xf numFmtId="164" fontId="7" fillId="0" borderId="0" xfId="0" applyNumberFormat="1" applyFont="1" applyAlignment="1">
      <alignment horizontal="left"/>
    </xf>
    <xf numFmtId="164" fontId="6" fillId="0" borderId="0" xfId="1" applyNumberFormat="1" applyFont="1" applyFill="1"/>
    <xf numFmtId="1" fontId="6" fillId="0" borderId="0" xfId="0" applyNumberFormat="1" applyFont="1" applyFill="1" applyBorder="1" applyAlignment="1">
      <alignment horizontal="left"/>
    </xf>
    <xf numFmtId="3" fontId="4" fillId="0" borderId="0" xfId="0" applyNumberFormat="1" applyFont="1" applyFill="1" applyBorder="1" applyAlignment="1">
      <alignment vertical="top"/>
    </xf>
    <xf numFmtId="164" fontId="4" fillId="0" borderId="0" xfId="0" applyNumberFormat="1" applyFont="1" applyFill="1"/>
    <xf numFmtId="165" fontId="6" fillId="3" borderId="0" xfId="0" applyNumberFormat="1" applyFont="1" applyFill="1" applyBorder="1"/>
    <xf numFmtId="0" fontId="6" fillId="3" borderId="0" xfId="0" applyFont="1" applyFill="1" applyBorder="1"/>
    <xf numFmtId="164" fontId="6" fillId="3" borderId="0" xfId="1" applyNumberFormat="1" applyFont="1" applyFill="1" applyBorder="1"/>
    <xf numFmtId="0" fontId="4" fillId="3" borderId="0" xfId="0" applyFont="1" applyFill="1" applyBorder="1"/>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8" fillId="0" borderId="0" xfId="0" applyFont="1"/>
    <xf numFmtId="0" fontId="0" fillId="4" borderId="0" xfId="0" applyFont="1" applyFill="1" applyAlignment="1">
      <alignment vertical="center"/>
    </xf>
    <xf numFmtId="0" fontId="7" fillId="0" borderId="0" xfId="0" applyFont="1"/>
    <xf numFmtId="0" fontId="0" fillId="0" borderId="0" xfId="0" applyFont="1"/>
    <xf numFmtId="164" fontId="0" fillId="0" borderId="0" xfId="1" applyNumberFormat="1" applyFont="1"/>
    <xf numFmtId="164" fontId="9" fillId="0" borderId="0" xfId="1" applyNumberFormat="1" applyFont="1" applyFill="1" applyBorder="1"/>
    <xf numFmtId="0" fontId="9" fillId="0" borderId="0" xfId="0" applyFont="1" applyFill="1" applyBorder="1"/>
    <xf numFmtId="0" fontId="0" fillId="0" borderId="0" xfId="0" applyFill="1" applyAlignment="1">
      <alignment vertical="center"/>
    </xf>
    <xf numFmtId="0" fontId="9" fillId="0" borderId="0" xfId="0" applyFont="1" applyFill="1" applyBorder="1" applyAlignment="1"/>
    <xf numFmtId="166" fontId="11" fillId="0" borderId="0" xfId="0" applyNumberFormat="1" applyFont="1" applyFill="1" applyBorder="1"/>
    <xf numFmtId="0" fontId="11" fillId="0" borderId="0" xfId="0" applyFont="1" applyFill="1" applyBorder="1"/>
    <xf numFmtId="164" fontId="9" fillId="0" borderId="0" xfId="1" applyNumberFormat="1" applyFont="1" applyFill="1" applyBorder="1" applyAlignment="1" applyProtection="1"/>
    <xf numFmtId="0" fontId="12" fillId="0" borderId="0" xfId="0" applyFont="1" applyFill="1" applyBorder="1" applyAlignment="1">
      <alignment vertical="center"/>
    </xf>
    <xf numFmtId="15" fontId="9" fillId="0" borderId="0" xfId="0" applyNumberFormat="1" applyFont="1" applyFill="1" applyBorder="1"/>
    <xf numFmtId="0" fontId="12" fillId="0" borderId="0" xfId="0" applyFont="1" applyFill="1" applyBorder="1" applyAlignment="1">
      <alignment horizontal="center" vertical="center"/>
    </xf>
    <xf numFmtId="164" fontId="9" fillId="0" borderId="0" xfId="1" applyNumberFormat="1" applyFont="1" applyFill="1" applyBorder="1" applyAlignment="1"/>
    <xf numFmtId="0" fontId="12" fillId="0" borderId="0" xfId="0" applyFont="1" applyFill="1" applyBorder="1"/>
    <xf numFmtId="0" fontId="13" fillId="0" borderId="0" xfId="0" applyFont="1" applyFill="1" applyBorder="1"/>
    <xf numFmtId="164" fontId="12" fillId="0" borderId="0" xfId="1" applyNumberFormat="1" applyFont="1" applyFill="1" applyBorder="1"/>
    <xf numFmtId="0" fontId="9" fillId="0" borderId="0" xfId="2" applyFont="1" applyFill="1" applyBorder="1" applyAlignment="1" applyProtection="1"/>
    <xf numFmtId="0" fontId="9" fillId="0" borderId="0" xfId="0" applyFont="1" applyFill="1" applyBorder="1" applyAlignment="1">
      <alignment vertical="center"/>
    </xf>
    <xf numFmtId="0" fontId="14" fillId="0" borderId="0" xfId="0" applyFont="1" applyFill="1" applyBorder="1" applyAlignment="1"/>
    <xf numFmtId="0" fontId="14" fillId="0" borderId="0" xfId="2" applyFont="1" applyFill="1" applyBorder="1" applyAlignment="1" applyProtection="1"/>
    <xf numFmtId="0" fontId="14" fillId="0" borderId="0" xfId="0" applyFont="1" applyFill="1" applyBorder="1" applyAlignment="1">
      <alignment vertical="center"/>
    </xf>
    <xf numFmtId="0" fontId="11" fillId="0" borderId="0" xfId="0" applyFont="1" applyFill="1" applyBorder="1" applyAlignment="1"/>
    <xf numFmtId="164" fontId="11" fillId="0" borderId="0" xfId="1" applyNumberFormat="1" applyFont="1" applyFill="1" applyBorder="1" applyAlignment="1" applyProtection="1"/>
    <xf numFmtId="0" fontId="11" fillId="0" borderId="0" xfId="0" applyFont="1" applyFill="1" applyBorder="1" applyAlignment="1">
      <alignment vertical="center"/>
    </xf>
    <xf numFmtId="0" fontId="16" fillId="0" borderId="0" xfId="0" applyFont="1" applyFill="1" applyBorder="1"/>
    <xf numFmtId="164" fontId="16" fillId="0" borderId="0" xfId="1" applyNumberFormat="1" applyFont="1" applyFill="1" applyBorder="1"/>
    <xf numFmtId="164" fontId="5" fillId="2" borderId="0" xfId="1" applyNumberFormat="1" applyFont="1" applyFill="1" applyAlignment="1">
      <alignment horizontal="left" indent="16"/>
    </xf>
    <xf numFmtId="164" fontId="12" fillId="0" borderId="0" xfId="1" applyNumberFormat="1" applyFont="1" applyFill="1" applyBorder="1" applyAlignment="1">
      <alignment vertical="center"/>
    </xf>
    <xf numFmtId="164" fontId="12" fillId="0" borderId="0" xfId="1" applyNumberFormat="1" applyFont="1" applyFill="1" applyBorder="1" applyAlignment="1">
      <alignment horizontal="center"/>
    </xf>
    <xf numFmtId="164" fontId="9" fillId="0" borderId="0" xfId="1" applyNumberFormat="1" applyFont="1" applyFill="1" applyBorder="1" applyAlignment="1">
      <alignment vertical="center"/>
    </xf>
    <xf numFmtId="164" fontId="14" fillId="0" borderId="0" xfId="1" applyNumberFormat="1" applyFont="1" applyFill="1" applyBorder="1" applyAlignment="1">
      <alignment vertical="center"/>
    </xf>
    <xf numFmtId="164" fontId="6" fillId="0" borderId="2" xfId="1" applyNumberFormat="1" applyFont="1" applyFill="1" applyBorder="1" applyAlignment="1">
      <alignment horizontal="center" vertical="center" wrapText="1"/>
    </xf>
    <xf numFmtId="164" fontId="15" fillId="0" borderId="0" xfId="1" applyNumberFormat="1" applyFont="1" applyFill="1" applyBorder="1"/>
    <xf numFmtId="164" fontId="16" fillId="0" borderId="0" xfId="1" applyNumberFormat="1" applyFont="1" applyFill="1" applyBorder="1" applyAlignment="1">
      <alignment horizontal="center"/>
    </xf>
    <xf numFmtId="164" fontId="9" fillId="0" borderId="0" xfId="1" applyNumberFormat="1" applyFont="1" applyFill="1" applyBorder="1" applyAlignment="1">
      <alignment horizontal="center"/>
    </xf>
    <xf numFmtId="0" fontId="0" fillId="5" borderId="0" xfId="0" applyFill="1"/>
    <xf numFmtId="164" fontId="0" fillId="5" borderId="0" xfId="1" applyNumberFormat="1" applyFont="1" applyFill="1"/>
    <xf numFmtId="15" fontId="18" fillId="0" borderId="0" xfId="0" applyNumberFormat="1" applyFont="1" applyFill="1" applyBorder="1"/>
    <xf numFmtId="0" fontId="18" fillId="0" borderId="0" xfId="0" applyFont="1" applyFill="1" applyBorder="1"/>
    <xf numFmtId="164" fontId="18" fillId="0" borderId="0" xfId="1" applyNumberFormat="1" applyFont="1" applyFill="1" applyBorder="1"/>
    <xf numFmtId="166" fontId="18" fillId="0" borderId="0" xfId="0" applyNumberFormat="1" applyFont="1" applyFill="1" applyBorder="1"/>
    <xf numFmtId="0" fontId="19" fillId="0" borderId="0" xfId="0" applyFont="1"/>
    <xf numFmtId="0" fontId="18" fillId="0" borderId="0" xfId="0" applyFont="1" applyFill="1" applyBorder="1" applyAlignment="1">
      <alignment vertical="center"/>
    </xf>
    <xf numFmtId="164" fontId="18" fillId="0" borderId="0" xfId="1" applyNumberFormat="1" applyFont="1" applyFill="1" applyBorder="1" applyAlignment="1">
      <alignment vertical="center"/>
    </xf>
    <xf numFmtId="0" fontId="18" fillId="0" borderId="0" xfId="0" applyFont="1" applyFill="1" applyBorder="1" applyAlignment="1">
      <alignment horizontal="center" vertical="center"/>
    </xf>
    <xf numFmtId="0" fontId="20" fillId="0" borderId="0" xfId="0" applyFont="1" applyAlignment="1">
      <alignment vertical="center"/>
    </xf>
    <xf numFmtId="164" fontId="18" fillId="0" borderId="0" xfId="1" applyNumberFormat="1" applyFont="1" applyFill="1" applyBorder="1" applyAlignment="1">
      <alignment horizontal="center"/>
    </xf>
    <xf numFmtId="15" fontId="16" fillId="0" borderId="0" xfId="0" applyNumberFormat="1" applyFont="1" applyFill="1" applyBorder="1"/>
    <xf numFmtId="166" fontId="16" fillId="0" borderId="0" xfId="0" applyNumberFormat="1" applyFont="1" applyFill="1" applyBorder="1"/>
    <xf numFmtId="0" fontId="21" fillId="0" borderId="0" xfId="0" applyFont="1"/>
    <xf numFmtId="0" fontId="20" fillId="0" borderId="0" xfId="0" applyFont="1"/>
    <xf numFmtId="0" fontId="18" fillId="0" borderId="0" xfId="0" applyFont="1" applyFill="1" applyBorder="1" applyAlignment="1"/>
    <xf numFmtId="0" fontId="18" fillId="0" borderId="0" xfId="2" applyFont="1" applyFill="1" applyBorder="1" applyAlignment="1" applyProtection="1"/>
    <xf numFmtId="0" fontId="20" fillId="0" borderId="0" xfId="0" applyFont="1" applyFill="1" applyAlignment="1">
      <alignment vertical="center"/>
    </xf>
    <xf numFmtId="164" fontId="18" fillId="0" borderId="0" xfId="1" applyNumberFormat="1" applyFont="1" applyFill="1" applyBorder="1" applyAlignment="1"/>
    <xf numFmtId="164" fontId="18" fillId="0" borderId="0" xfId="1" applyNumberFormat="1" applyFont="1" applyFill="1" applyBorder="1" applyAlignment="1" applyProtection="1"/>
    <xf numFmtId="0" fontId="22" fillId="0" borderId="0" xfId="0" applyFont="1" applyFill="1" applyBorder="1" applyAlignment="1"/>
    <xf numFmtId="0" fontId="17" fillId="0" borderId="0" xfId="0" applyFont="1" applyAlignment="1">
      <alignment vertical="center"/>
    </xf>
    <xf numFmtId="0" fontId="17" fillId="0" borderId="0" xfId="0" applyFont="1"/>
    <xf numFmtId="0" fontId="20" fillId="4" borderId="0" xfId="0" applyFont="1" applyFill="1" applyAlignment="1">
      <alignment vertical="center"/>
    </xf>
    <xf numFmtId="0" fontId="4" fillId="0" borderId="0" xfId="0" applyFont="1" applyFill="1" applyAlignment="1">
      <alignment horizontal="left"/>
    </xf>
    <xf numFmtId="0" fontId="4" fillId="0" borderId="0" xfId="0" applyFont="1" applyFill="1" applyBorder="1" applyAlignment="1">
      <alignment horizontal="left"/>
    </xf>
    <xf numFmtId="164" fontId="6" fillId="6" borderId="0" xfId="1" applyNumberFormat="1" applyFont="1" applyFill="1" applyBorder="1"/>
    <xf numFmtId="0" fontId="5" fillId="0" borderId="0" xfId="0" applyFont="1" applyFill="1" applyAlignment="1">
      <alignment horizontal="left"/>
    </xf>
    <xf numFmtId="0" fontId="6" fillId="3" borderId="0" xfId="0" applyFont="1" applyFill="1" applyBorder="1" applyAlignment="1">
      <alignment horizontal="left"/>
    </xf>
    <xf numFmtId="164" fontId="4" fillId="0" borderId="0" xfId="0" applyNumberFormat="1" applyFont="1" applyFill="1" applyAlignment="1">
      <alignment horizontal="left"/>
    </xf>
    <xf numFmtId="164" fontId="6" fillId="6" borderId="0" xfId="1" applyNumberFormat="1" applyFont="1" applyFill="1" applyBorder="1"/>
    <xf numFmtId="0" fontId="0" fillId="0" borderId="0" xfId="0" applyAlignment="1">
      <alignment horizontal="left"/>
    </xf>
    <xf numFmtId="0" fontId="9" fillId="0" borderId="0" xfId="0" applyFont="1" applyFill="1" applyBorder="1"/>
    <xf numFmtId="0" fontId="9" fillId="0" borderId="0" xfId="0" applyFont="1" applyFill="1" applyBorder="1" applyAlignment="1">
      <alignment horizontal="left"/>
    </xf>
    <xf numFmtId="0" fontId="9" fillId="0" borderId="0" xfId="0" applyFont="1" applyFill="1" applyBorder="1"/>
    <xf numFmtId="164" fontId="9" fillId="0" borderId="0" xfId="1" applyNumberFormat="1" applyFont="1" applyFill="1" applyBorder="1"/>
    <xf numFmtId="164" fontId="9" fillId="0" borderId="0" xfId="1" applyNumberFormat="1" applyFont="1" applyFill="1" applyBorder="1" applyAlignment="1"/>
    <xf numFmtId="0" fontId="9" fillId="0" borderId="0" xfId="0" applyFont="1" applyFill="1" applyBorder="1" applyAlignment="1"/>
    <xf numFmtId="15" fontId="9" fillId="0" borderId="0" xfId="0" applyNumberFormat="1" applyFont="1" applyFill="1" applyBorder="1"/>
    <xf numFmtId="0" fontId="9" fillId="0" borderId="0" xfId="0" applyFont="1" applyFill="1" applyBorder="1" applyAlignment="1">
      <alignment vertical="center"/>
    </xf>
    <xf numFmtId="164" fontId="9" fillId="0" borderId="0" xfId="1" applyNumberFormat="1" applyFont="1" applyFill="1" applyBorder="1" applyAlignment="1" applyProtection="1"/>
    <xf numFmtId="164" fontId="9" fillId="0" borderId="0" xfId="1" applyNumberFormat="1" applyFont="1" applyFill="1" applyBorder="1" applyAlignment="1">
      <alignment horizontal="center"/>
    </xf>
    <xf numFmtId="164" fontId="9" fillId="0" borderId="0" xfId="1" applyNumberFormat="1" applyFont="1" applyFill="1" applyBorder="1" applyAlignment="1">
      <alignment vertical="center"/>
    </xf>
    <xf numFmtId="0" fontId="9" fillId="0" borderId="0" xfId="0" applyFont="1" applyFill="1" applyBorder="1" applyAlignment="1">
      <alignment horizontal="left" vertical="center"/>
    </xf>
    <xf numFmtId="166" fontId="9" fillId="0" borderId="0" xfId="0" applyNumberFormat="1" applyFont="1" applyFill="1" applyBorder="1"/>
    <xf numFmtId="0" fontId="17" fillId="0" borderId="0" xfId="0" applyFont="1" applyFill="1" applyAlignment="1">
      <alignment vertical="center"/>
    </xf>
    <xf numFmtId="0" fontId="7" fillId="0" borderId="0" xfId="0" applyFont="1" applyAlignment="1">
      <alignment vertical="center"/>
    </xf>
    <xf numFmtId="0" fontId="2" fillId="0" borderId="0" xfId="0" applyFont="1"/>
    <xf numFmtId="0" fontId="4" fillId="0" borderId="0" xfId="0" applyFont="1"/>
    <xf numFmtId="0" fontId="26" fillId="0" borderId="0" xfId="0" applyFont="1" applyFill="1" applyAlignment="1">
      <alignment horizontal="center"/>
    </xf>
    <xf numFmtId="0" fontId="6" fillId="0" borderId="0" xfId="0" applyFont="1" applyFill="1"/>
    <xf numFmtId="0" fontId="6" fillId="0" borderId="0" xfId="0" applyFont="1" applyFill="1" applyBorder="1" applyAlignment="1">
      <alignment horizontal="center" vertical="center" wrapText="1"/>
    </xf>
    <xf numFmtId="164" fontId="27" fillId="0" borderId="1" xfId="1" applyNumberFormat="1" applyFont="1" applyFill="1" applyBorder="1" applyAlignment="1">
      <alignment vertical="center" wrapText="1"/>
    </xf>
    <xf numFmtId="0" fontId="6" fillId="0" borderId="1"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center"/>
    </xf>
    <xf numFmtId="164" fontId="4" fillId="11" borderId="5" xfId="1" applyNumberFormat="1" applyFont="1" applyFill="1" applyBorder="1" applyAlignment="1">
      <alignment horizontal="center" vertical="center"/>
    </xf>
    <xf numFmtId="0" fontId="28" fillId="11" borderId="6" xfId="0" applyFont="1" applyFill="1" applyBorder="1"/>
    <xf numFmtId="164" fontId="4" fillId="11" borderId="6" xfId="1" applyNumberFormat="1" applyFont="1" applyFill="1" applyBorder="1"/>
    <xf numFmtId="164" fontId="4" fillId="11" borderId="6" xfId="0" applyNumberFormat="1" applyFont="1" applyFill="1" applyBorder="1"/>
    <xf numFmtId="164" fontId="4" fillId="11" borderId="7"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0" xfId="1" applyNumberFormat="1" applyFont="1"/>
    <xf numFmtId="164" fontId="4" fillId="0" borderId="0" xfId="0" applyNumberFormat="1" applyFont="1"/>
    <xf numFmtId="164" fontId="4" fillId="0" borderId="8" xfId="1" applyNumberFormat="1" applyFont="1" applyBorder="1"/>
    <xf numFmtId="164" fontId="4" fillId="0" borderId="9" xfId="1" applyNumberFormat="1" applyFont="1" applyBorder="1"/>
    <xf numFmtId="164" fontId="4" fillId="0" borderId="1" xfId="1" applyNumberFormat="1" applyFont="1" applyBorder="1"/>
    <xf numFmtId="164" fontId="4" fillId="0" borderId="1" xfId="1" applyNumberFormat="1" applyFont="1" applyFill="1" applyBorder="1"/>
    <xf numFmtId="164" fontId="6" fillId="8" borderId="0" xfId="0" applyNumberFormat="1" applyFont="1" applyFill="1" applyBorder="1" applyAlignment="1">
      <alignment horizontal="center" vertical="center" wrapText="1"/>
    </xf>
    <xf numFmtId="164" fontId="4" fillId="0" borderId="9" xfId="1" applyNumberFormat="1" applyFont="1" applyFill="1" applyBorder="1" applyAlignment="1">
      <alignment horizontal="left" vertical="center"/>
    </xf>
    <xf numFmtId="0" fontId="4" fillId="0" borderId="5" xfId="0" applyFont="1" applyFill="1" applyBorder="1"/>
    <xf numFmtId="164" fontId="4" fillId="0" borderId="10" xfId="1" applyNumberFormat="1" applyFont="1" applyBorder="1"/>
    <xf numFmtId="0" fontId="4" fillId="0" borderId="11" xfId="0" applyFont="1" applyFill="1" applyBorder="1"/>
    <xf numFmtId="164" fontId="4" fillId="0" borderId="3" xfId="1" applyNumberFormat="1" applyFont="1" applyBorder="1"/>
    <xf numFmtId="0" fontId="4" fillId="0" borderId="1" xfId="0" applyFont="1" applyBorder="1"/>
    <xf numFmtId="164" fontId="6" fillId="0" borderId="0" xfId="0" applyNumberFormat="1" applyFont="1" applyFill="1" applyBorder="1" applyAlignment="1">
      <alignment horizontal="center" vertical="center" wrapText="1"/>
    </xf>
    <xf numFmtId="0" fontId="6" fillId="0" borderId="6" xfId="0" applyFont="1" applyFill="1" applyBorder="1"/>
    <xf numFmtId="164" fontId="6" fillId="0" borderId="2" xfId="1" applyNumberFormat="1" applyFont="1" applyFill="1" applyBorder="1"/>
    <xf numFmtId="164" fontId="6" fillId="8" borderId="1" xfId="0" applyNumberFormat="1" applyFont="1" applyFill="1" applyBorder="1" applyAlignment="1">
      <alignment horizontal="center" vertical="center" wrapText="1"/>
    </xf>
    <xf numFmtId="164" fontId="4" fillId="0" borderId="0" xfId="0" applyNumberFormat="1" applyFont="1" applyFill="1" applyBorder="1"/>
    <xf numFmtId="164" fontId="6" fillId="0" borderId="12" xfId="0" applyNumberFormat="1" applyFont="1" applyFill="1" applyBorder="1"/>
    <xf numFmtId="164" fontId="6" fillId="0" borderId="13" xfId="1" applyNumberFormat="1" applyFont="1" applyFill="1" applyBorder="1"/>
    <xf numFmtId="164" fontId="6" fillId="0" borderId="0" xfId="0" applyNumberFormat="1" applyFont="1" applyFill="1" applyBorder="1"/>
    <xf numFmtId="164" fontId="4" fillId="0" borderId="9" xfId="1" applyNumberFormat="1" applyFont="1" applyFill="1" applyBorder="1" applyAlignment="1">
      <alignment horizontal="center" vertical="center"/>
    </xf>
    <xf numFmtId="164" fontId="4" fillId="4" borderId="5" xfId="1" applyNumberFormat="1" applyFont="1" applyFill="1" applyBorder="1"/>
    <xf numFmtId="164" fontId="4" fillId="0" borderId="5" xfId="1" applyNumberFormat="1" applyFont="1" applyFill="1" applyBorder="1"/>
    <xf numFmtId="164" fontId="4" fillId="0" borderId="4" xfId="1" applyNumberFormat="1" applyFont="1" applyFill="1" applyBorder="1"/>
    <xf numFmtId="164" fontId="4" fillId="0" borderId="7" xfId="0" applyNumberFormat="1" applyFont="1" applyBorder="1"/>
    <xf numFmtId="164" fontId="0" fillId="0" borderId="1" xfId="1" applyNumberFormat="1" applyFont="1" applyBorder="1"/>
    <xf numFmtId="164" fontId="4" fillId="11" borderId="1" xfId="0" applyNumberFormat="1" applyFont="1" applyFill="1" applyBorder="1"/>
    <xf numFmtId="0" fontId="7" fillId="5" borderId="0" xfId="0" applyFont="1" applyFill="1"/>
    <xf numFmtId="164" fontId="7" fillId="5" borderId="0" xfId="1" applyNumberFormat="1" applyFont="1" applyFill="1"/>
    <xf numFmtId="0" fontId="7" fillId="5" borderId="0" xfId="0" applyFont="1" applyFill="1" applyAlignment="1">
      <alignment horizontal="left"/>
    </xf>
    <xf numFmtId="0" fontId="7" fillId="0" borderId="0" xfId="0" applyFont="1" applyAlignment="1">
      <alignment horizontal="left"/>
    </xf>
    <xf numFmtId="164" fontId="0" fillId="0" borderId="0" xfId="0" applyNumberFormat="1"/>
    <xf numFmtId="164" fontId="0" fillId="0" borderId="0" xfId="0" pivotButton="1" applyNumberFormat="1"/>
    <xf numFmtId="164" fontId="0" fillId="0" borderId="0" xfId="0" applyNumberFormat="1" applyAlignment="1">
      <alignment horizontal="left"/>
    </xf>
    <xf numFmtId="0" fontId="6" fillId="6" borderId="0" xfId="0" applyFont="1" applyFill="1" applyBorder="1"/>
    <xf numFmtId="43" fontId="12" fillId="12" borderId="0" xfId="1" applyNumberFormat="1" applyFont="1" applyFill="1" applyBorder="1" applyAlignment="1">
      <alignment horizontal="left"/>
    </xf>
    <xf numFmtId="164" fontId="29" fillId="0" borderId="0" xfId="1" applyNumberFormat="1" applyFont="1"/>
    <xf numFmtId="164" fontId="30" fillId="0" borderId="0" xfId="1" applyNumberFormat="1" applyFont="1"/>
    <xf numFmtId="164" fontId="0" fillId="0" borderId="0" xfId="1" pivotButton="1" applyNumberFormat="1" applyFont="1"/>
    <xf numFmtId="164" fontId="0" fillId="0" borderId="0" xfId="1" applyNumberFormat="1" applyFont="1" applyAlignment="1">
      <alignment horizontal="left"/>
    </xf>
    <xf numFmtId="164" fontId="0" fillId="0" borderId="0" xfId="1" applyNumberFormat="1" applyFont="1" applyAlignment="1">
      <alignment horizontal="left" indent="1"/>
    </xf>
    <xf numFmtId="164" fontId="31" fillId="13" borderId="0" xfId="1" applyNumberFormat="1" applyFont="1" applyFill="1" applyAlignment="1">
      <alignment horizontal="center"/>
    </xf>
    <xf numFmtId="0" fontId="26" fillId="0" borderId="0" xfId="0" applyFont="1" applyFill="1" applyAlignment="1">
      <alignment horizontal="center" vertical="center"/>
    </xf>
    <xf numFmtId="17" fontId="6" fillId="0" borderId="5" xfId="0" applyNumberFormat="1" applyFont="1" applyFill="1" applyBorder="1" applyAlignment="1">
      <alignment horizontal="center"/>
    </xf>
    <xf numFmtId="17" fontId="6" fillId="0" borderId="6" xfId="0" applyNumberFormat="1" applyFont="1" applyFill="1" applyBorder="1" applyAlignment="1">
      <alignment horizontal="center"/>
    </xf>
    <xf numFmtId="164" fontId="27" fillId="0" borderId="3" xfId="1" applyNumberFormat="1" applyFont="1" applyFill="1" applyBorder="1" applyAlignment="1">
      <alignment horizontal="center" vertical="center" wrapText="1"/>
    </xf>
    <xf numFmtId="164" fontId="27" fillId="0" borderId="8" xfId="1" applyNumberFormat="1" applyFont="1" applyFill="1" applyBorder="1" applyAlignment="1">
      <alignment horizontal="center" vertical="center" wrapText="1"/>
    </xf>
    <xf numFmtId="0" fontId="26" fillId="7" borderId="0" xfId="0" applyFont="1" applyFill="1" applyAlignment="1">
      <alignment horizontal="center"/>
    </xf>
    <xf numFmtId="165" fontId="27" fillId="0" borderId="3" xfId="0" applyNumberFormat="1" applyFont="1" applyFill="1" applyBorder="1" applyAlignment="1">
      <alignment horizontal="center" vertical="center"/>
    </xf>
    <xf numFmtId="165" fontId="27" fillId="0" borderId="8"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7" fillId="0" borderId="8" xfId="0" applyFont="1" applyFill="1" applyBorder="1" applyAlignment="1">
      <alignment horizontal="center" vertical="center"/>
    </xf>
    <xf numFmtId="0" fontId="27" fillId="8" borderId="5" xfId="0" applyFont="1" applyFill="1" applyBorder="1" applyAlignment="1">
      <alignment horizontal="center" vertical="center"/>
    </xf>
    <xf numFmtId="0" fontId="27" fillId="8" borderId="6"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8" xfId="0" applyFont="1" applyFill="1" applyBorder="1" applyAlignment="1">
      <alignment horizontal="center" vertical="center"/>
    </xf>
    <xf numFmtId="0" fontId="27" fillId="10" borderId="3" xfId="0" applyFont="1" applyFill="1" applyBorder="1" applyAlignment="1">
      <alignment horizontal="center" vertical="center"/>
    </xf>
    <xf numFmtId="0" fontId="27" fillId="10" borderId="8"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32" fillId="2" borderId="0" xfId="1" applyNumberFormat="1" applyFont="1" applyFill="1" applyAlignment="1">
      <alignment horizontal="left"/>
    </xf>
  </cellXfs>
  <cellStyles count="20">
    <cellStyle name="Comma 2" xfId="15"/>
    <cellStyle name="Excel Built-in Normal" xfId="2"/>
    <cellStyle name="Excel Built-in Normal 1" xfId="16"/>
    <cellStyle name="Excel Built-in Normal 2" xfId="3"/>
    <cellStyle name="Excel Built-in Normal 3" xfId="17"/>
    <cellStyle name="Excel Built-in Normal 4" xfId="18"/>
    <cellStyle name="Excel Built-in Normal 5" xfId="19"/>
    <cellStyle name="Milliers" xfId="1" builtinId="3"/>
    <cellStyle name="Milliers 2" xfId="14"/>
    <cellStyle name="Normal" xfId="0" builtinId="0"/>
    <cellStyle name="Normal 10" xfId="6"/>
    <cellStyle name="Normal 2" xfId="12"/>
    <cellStyle name="Normal 3" xfId="4"/>
    <cellStyle name="Normal 4" xfId="13"/>
    <cellStyle name="Normal 5" xfId="7"/>
    <cellStyle name="Normal 6" xfId="9"/>
    <cellStyle name="Normal 7" xfId="11"/>
    <cellStyle name="Normal 8" xfId="5"/>
    <cellStyle name="Normal 8 2" xfId="10"/>
    <cellStyle name="Normal 9" xfId="8"/>
  </cellStyles>
  <dxfs count="2">
    <dxf>
      <numFmt numFmtId="164" formatCode="_-* #,##0\ _€_-;\-* #,##0\ _€_-;_-* &quot;-&quot;??\ _€_-;_-@_-"/>
    </dxf>
    <dxf>
      <numFmt numFmtId="164" formatCode="_-* #,##0\ _€_-;\-* #,##0\ _€_-;_-* &quot;-&quot;??\ _€_-;_-@_-"/>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3644.433081134259" createdVersion="3" refreshedVersion="3" minRefreshableVersion="3" recordCount="964">
  <cacheSource type="worksheet">
    <worksheetSource ref="A11:Q975" sheet="Datas"/>
  </cacheSource>
  <cacheFields count="17">
    <cacheField name="Date" numFmtId="15">
      <sharedItems containsSemiMixedTypes="0" containsNonDate="0" containsDate="1" containsString="0" minDate="2019-05-01T00:00:00" maxDate="2019-06-01T00:00:00"/>
    </cacheField>
    <cacheField name="Details" numFmtId="0">
      <sharedItems longText="1"/>
    </cacheField>
    <cacheField name="Type de dépenses" numFmtId="0">
      <sharedItems containsBlank="1" count="22">
        <s v="Transport"/>
        <s v="Trust building"/>
        <s v="Flight"/>
        <s v="Lawyer fees"/>
        <s v="Office Materials"/>
        <s v="Transfer fees"/>
        <s v="Personnel"/>
        <s v="Bank fees"/>
        <s v="Travel subsistence"/>
        <s v="Rent &amp;utilities"/>
        <s v="Bonus"/>
        <s v="Jail visit"/>
        <s v="Services"/>
        <s v="Travel expenses"/>
        <m/>
        <s v="Internet"/>
        <s v="Telephone"/>
        <s v="Court fees"/>
        <s v="Travel subsistence " u="1"/>
        <s v="Transport " u="1"/>
        <s v="Jail visit " u="1"/>
        <s v="Trust building " u="1"/>
      </sharedItems>
    </cacheField>
    <cacheField name="Departement" numFmtId="0">
      <sharedItems containsBlank="1" count="8">
        <s v="Investigations"/>
        <s v="Management"/>
        <s v="Legal"/>
        <s v="Office"/>
        <s v="Media"/>
        <s v="Team Building"/>
        <m/>
        <s v="Management " u="1"/>
      </sharedItems>
    </cacheField>
    <cacheField name="Received" numFmtId="164">
      <sharedItems containsString="0" containsBlank="1" containsNumber="1" containsInteger="1" minValue="11367180" maxValue="11367180"/>
    </cacheField>
    <cacheField name="Spent" numFmtId="164">
      <sharedItems containsString="0" containsBlank="1" containsNumber="1" containsInteger="1" minValue="200" maxValue="470000"/>
    </cacheField>
    <cacheField name="Spent in $" numFmtId="0">
      <sharedItems containsString="0" containsBlank="1" containsNumber="1" containsInteger="1" minValue="-3040991" maxValue="7980014"/>
    </cacheField>
    <cacheField name="Exchange rate $" numFmtId="0">
      <sharedItems containsBlank="1"/>
    </cacheField>
    <cacheField name="Spent in $2" numFmtId="43">
      <sharedItems containsSemiMixedTypes="0" containsString="0" containsNumber="1" minValue="0" maxValue="842.95338943038678"/>
    </cacheField>
    <cacheField name="Exchange rate $2" numFmtId="43">
      <sharedItems containsSemiMixedTypes="0" containsString="0" containsNumber="1" minValue="551.91" maxValue="568.35900000000004"/>
    </cacheField>
    <cacheField name="Balance" numFmtId="166">
      <sharedItems containsSemiMixedTypes="0" containsString="0" containsNumber="1" containsInteger="1" minValue="-3171491" maxValue="8195689"/>
    </cacheField>
    <cacheField name="Name" numFmtId="0">
      <sharedItems count="15">
        <s v="ci64"/>
        <s v="i23c"/>
        <s v="IT87"/>
        <s v="Mavy"/>
        <s v="Alexis"/>
        <s v="Evariste"/>
        <s v="Stone"/>
        <s v="Dalia"/>
        <s v="BCI"/>
        <s v="Mésange"/>
        <s v="Perrine Odier"/>
        <s v="Crépin"/>
        <s v="Amenophys"/>
        <s v="Herick"/>
        <s v="Jospin"/>
      </sharedItems>
    </cacheField>
    <cacheField name="Receipt" numFmtId="0">
      <sharedItems containsMixedTypes="1" containsNumber="1" containsInteger="1" minValue="1" maxValue="3635132"/>
    </cacheField>
    <cacheField name="Donor" numFmtId="0">
      <sharedItems count="4">
        <s v="Wildcat"/>
        <s v="EAGLE-USFWS"/>
        <s v="UE"/>
        <s v="EAGLE-AVAAZ "/>
      </sharedItems>
    </cacheField>
    <cacheField name="Project" numFmtId="0">
      <sharedItems/>
    </cacheField>
    <cacheField name="Country" numFmtId="0">
      <sharedItems containsBlank="1"/>
    </cacheField>
    <cacheField name="Contrôl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964">
  <r>
    <d v="2019-05-01T00:00:00"/>
    <s v="Taxi Moto hôtel-gare routière"/>
    <x v="0"/>
    <x v="0"/>
    <m/>
    <n v="300"/>
    <m/>
    <m/>
    <n v="0.52924987650836208"/>
    <n v="566.84"/>
    <n v="-300"/>
    <x v="0"/>
    <s v="décharge"/>
    <x v="0"/>
    <s v="PALF"/>
    <s v="CONGO"/>
    <s v="ɣ"/>
  </r>
  <r>
    <d v="2019-05-01T00:00:00"/>
    <s v="Taxi Djambala-Lekana"/>
    <x v="0"/>
    <x v="0"/>
    <m/>
    <n v="2000"/>
    <m/>
    <m/>
    <n v="3.5283325100557477"/>
    <n v="566.84"/>
    <n v="-2300"/>
    <x v="0"/>
    <s v="décharge"/>
    <x v="0"/>
    <s v="PALF"/>
    <s v="CONGO"/>
    <s v="ɣ"/>
  </r>
  <r>
    <d v="2019-05-01T00:00:00"/>
    <s v="Taxi moto gare routière Lekana-Hôtel"/>
    <x v="0"/>
    <x v="0"/>
    <m/>
    <n v="300"/>
    <m/>
    <m/>
    <n v="0.52924987650836208"/>
    <n v="566.84"/>
    <n v="-2600"/>
    <x v="0"/>
    <s v="décharge"/>
    <x v="0"/>
    <s v="PALF"/>
    <s v="CONGO"/>
    <s v="ɣ"/>
  </r>
  <r>
    <d v="2019-05-01T00:00:00"/>
    <s v="Taxi hôtel-Grand marché-Chez Kamba-Chez didas (prospection et rencontre avec les cibles)"/>
    <x v="0"/>
    <x v="0"/>
    <m/>
    <n v="2000"/>
    <m/>
    <m/>
    <n v="3.5283325100557477"/>
    <n v="566.84"/>
    <n v="-4600"/>
    <x v="1"/>
    <s v="décharge"/>
    <x v="0"/>
    <s v="PALF"/>
    <s v="CONGO"/>
    <s v="ɣ"/>
  </r>
  <r>
    <d v="2019-05-01T00:00:00"/>
    <s v="Achat boisson et repas (rencontre avec 2 cibles)"/>
    <x v="1"/>
    <x v="0"/>
    <m/>
    <n v="5000"/>
    <m/>
    <m/>
    <n v="8.8208312751393692"/>
    <n v="566.84"/>
    <n v="-9600"/>
    <x v="1"/>
    <s v="décharge"/>
    <x v="0"/>
    <s v="PALF"/>
    <s v="CONGO"/>
    <s v="ɣ"/>
  </r>
  <r>
    <d v="2019-05-01T00:00:00"/>
    <s v="Taxi chez Didas-coin de tchiam-marché du port-grande avenue (rencontre et investigation sur terrain)"/>
    <x v="0"/>
    <x v="0"/>
    <m/>
    <n v="2000"/>
    <m/>
    <m/>
    <n v="3.5283325100557477"/>
    <n v="566.84"/>
    <n v="-11600"/>
    <x v="1"/>
    <s v="décharge"/>
    <x v="0"/>
    <s v="PALF"/>
    <s v="CONGO"/>
    <s v="ɣ"/>
  </r>
  <r>
    <d v="2019-05-01T00:00:00"/>
    <s v="Taxi grande avenue-Place rouge-Derrière A33-Hôtel (investigation et retour à l'hôtel)"/>
    <x v="0"/>
    <x v="0"/>
    <m/>
    <n v="2000"/>
    <m/>
    <m/>
    <n v="3.5283325100557477"/>
    <n v="566.84"/>
    <n v="-13600"/>
    <x v="1"/>
    <s v="décharge"/>
    <x v="0"/>
    <s v="PALF"/>
    <s v="CONGO"/>
    <s v="ɣ"/>
  </r>
  <r>
    <d v="2019-05-01T00:00:00"/>
    <s v="Taxi moto hôtel - grande avenue d'Owando pour prospection"/>
    <x v="0"/>
    <x v="0"/>
    <m/>
    <n v="500"/>
    <m/>
    <m/>
    <n v="0.88208312751393692"/>
    <n v="566.84"/>
    <n v="-14100"/>
    <x v="2"/>
    <s v="décharge"/>
    <x v="0"/>
    <s v="PALF"/>
    <s v="CONGO"/>
    <s v="ɣ"/>
  </r>
  <r>
    <d v="2019-05-01T00:00:00"/>
    <s v="Taxi moto grande avenue - grand marché d'owando pour prospection"/>
    <x v="0"/>
    <x v="0"/>
    <m/>
    <n v="500"/>
    <m/>
    <m/>
    <n v="0.88208312751393692"/>
    <n v="566.84"/>
    <n v="-14600"/>
    <x v="2"/>
    <s v="décharge"/>
    <x v="0"/>
    <s v="PALF"/>
    <s v="CONGO"/>
    <s v="ɣ"/>
  </r>
  <r>
    <d v="2019-05-01T00:00:00"/>
    <s v="Taxi moto grand marché - rue boundji pour prospection"/>
    <x v="0"/>
    <x v="0"/>
    <m/>
    <n v="500"/>
    <m/>
    <m/>
    <n v="0.88208312751393692"/>
    <n v="566.84"/>
    <n v="-15100"/>
    <x v="2"/>
    <s v="décharge"/>
    <x v="0"/>
    <s v="PALF"/>
    <s v="CONGO"/>
    <s v="ɣ"/>
  </r>
  <r>
    <d v="2019-05-01T00:00:00"/>
    <s v="Taxi moto rue Boundji - rue Makoua pour investigation"/>
    <x v="0"/>
    <x v="0"/>
    <m/>
    <n v="500"/>
    <m/>
    <m/>
    <n v="0.88208312751393692"/>
    <n v="566.84"/>
    <n v="-15600"/>
    <x v="2"/>
    <s v="décharge"/>
    <x v="0"/>
    <s v="PALF"/>
    <s v="CONGO"/>
    <s v="ɣ"/>
  </r>
  <r>
    <d v="2019-05-01T00:00:00"/>
    <s v="Taxi moto rue Makoua - rue Kelle pour investigation"/>
    <x v="0"/>
    <x v="0"/>
    <m/>
    <n v="500"/>
    <m/>
    <m/>
    <n v="0.88208312751393692"/>
    <n v="566.84"/>
    <n v="-16100"/>
    <x v="2"/>
    <s v="décharge"/>
    <x v="0"/>
    <s v="PALF"/>
    <s v="CONGO"/>
    <s v="ɣ"/>
  </r>
  <r>
    <d v="2019-05-01T00:00:00"/>
    <s v="Taxi moto rue Kelle - rue Mwene Okemba pour rencontrer une cible"/>
    <x v="0"/>
    <x v="0"/>
    <m/>
    <n v="500"/>
    <m/>
    <m/>
    <n v="0.88208312751393692"/>
    <n v="566.84"/>
    <n v="-16600"/>
    <x v="2"/>
    <s v="décharge"/>
    <x v="0"/>
    <s v="PALF"/>
    <s v="CONGO"/>
    <s v="ɣ"/>
  </r>
  <r>
    <d v="2019-05-01T00:00:00"/>
    <s v="Achat à manger et boire lors de la rencontre avec la cible"/>
    <x v="1"/>
    <x v="0"/>
    <m/>
    <n v="4000"/>
    <m/>
    <m/>
    <n v="7.0566650201114953"/>
    <n v="566.84"/>
    <n v="-20600"/>
    <x v="2"/>
    <s v="décharge"/>
    <x v="0"/>
    <s v="PALF"/>
    <s v="CONGO"/>
    <s v="ɣ"/>
  </r>
  <r>
    <d v="2019-05-01T00:00:00"/>
    <s v="Taxi moto rue Mwene Okemba - hôtel retour du rendez vous avec la cible"/>
    <x v="0"/>
    <x v="0"/>
    <m/>
    <n v="500"/>
    <m/>
    <m/>
    <n v="0.88208312751393692"/>
    <n v="566.84"/>
    <n v="-21100"/>
    <x v="2"/>
    <s v="décharge"/>
    <x v="0"/>
    <s v="PALF"/>
    <s v="CONGO"/>
    <s v="ɣ"/>
  </r>
  <r>
    <d v="2019-05-02T00:00:00"/>
    <s v="Taxi moto hôtel-marché"/>
    <x v="0"/>
    <x v="0"/>
    <m/>
    <n v="300"/>
    <m/>
    <m/>
    <n v="0.52924987650836208"/>
    <n v="566.84"/>
    <n v="-21400"/>
    <x v="0"/>
    <s v="décharge"/>
    <x v="0"/>
    <s v="PALF"/>
    <s v="CONGO"/>
    <s v="ɣ"/>
  </r>
  <r>
    <d v="2019-05-02T00:00:00"/>
    <s v="Lekana centre-Kebara-Lekana centre"/>
    <x v="0"/>
    <x v="0"/>
    <m/>
    <n v="10000"/>
    <m/>
    <m/>
    <n v="17.641662550278738"/>
    <n v="566.84"/>
    <n v="-31400"/>
    <x v="0"/>
    <s v="décharge"/>
    <x v="0"/>
    <s v="PALF"/>
    <s v="CONGO"/>
    <s v="ɣ"/>
  </r>
  <r>
    <d v="2019-05-02T00:00:00"/>
    <s v="Taxi Bureau-BUROTOP-BCI"/>
    <x v="0"/>
    <x v="1"/>
    <m/>
    <n v="2000"/>
    <m/>
    <m/>
    <n v="3.5189026653928237"/>
    <n v="568.35900000000004"/>
    <n v="-33400"/>
    <x v="3"/>
    <s v="décharge"/>
    <x v="1"/>
    <s v="PALF"/>
    <s v="CONGO"/>
    <s v="ɣ"/>
  </r>
  <r>
    <d v="2019-05-02T00:00:00"/>
    <s v="Achat billet d'avion BZV-IMPFONDO/Dalia OYONTSIO"/>
    <x v="2"/>
    <x v="2"/>
    <m/>
    <n v="60000"/>
    <m/>
    <m/>
    <n v="105.56707996178471"/>
    <n v="568.35900000000004"/>
    <n v="-93400"/>
    <x v="3"/>
    <n v="49"/>
    <x v="1"/>
    <s v="RALFF"/>
    <s v="CONGO"/>
    <s v="o"/>
  </r>
  <r>
    <d v="2019-05-02T00:00:00"/>
    <s v="Achat billet d'avion BZV-IMPFONDO/Me Severin BIYOUDI"/>
    <x v="3"/>
    <x v="2"/>
    <m/>
    <n v="60000"/>
    <m/>
    <m/>
    <n v="105.56707996178471"/>
    <n v="568.35900000000004"/>
    <n v="-153400"/>
    <x v="3"/>
    <n v="1"/>
    <x v="1"/>
    <s v="RALFF"/>
    <s v="CONGO"/>
    <s v="o"/>
  </r>
  <r>
    <d v="2019-05-02T00:00:00"/>
    <s v="Achat fournitures de bureau PALF à BUROTOP"/>
    <x v="4"/>
    <x v="3"/>
    <m/>
    <n v="14850"/>
    <m/>
    <m/>
    <n v="26.127852290541714"/>
    <n v="568.35900000000004"/>
    <n v="-168250"/>
    <x v="3"/>
    <s v="FCNBT-BUB01-19-01016"/>
    <x v="1"/>
    <s v="PALF"/>
    <s v="CONGO"/>
    <s v="o"/>
  </r>
  <r>
    <d v="2019-05-02T00:00:00"/>
    <s v="Frais de transfert à CI64/LEKANA"/>
    <x v="5"/>
    <x v="3"/>
    <m/>
    <n v="1840"/>
    <m/>
    <m/>
    <n v="3.2460659092512878"/>
    <n v="566.84"/>
    <n v="-170090"/>
    <x v="3"/>
    <s v="19/GCF"/>
    <x v="0"/>
    <s v="PALF"/>
    <s v="CONGO"/>
    <s v="o"/>
  </r>
  <r>
    <d v="2019-05-02T00:00:00"/>
    <s v="Frais de transfert à i23c/OYO"/>
    <x v="5"/>
    <x v="3"/>
    <m/>
    <n v="2695"/>
    <m/>
    <m/>
    <n v="4.7544280573001201"/>
    <n v="566.84"/>
    <n v="-172785"/>
    <x v="3"/>
    <s v="20/GCF"/>
    <x v="0"/>
    <s v="PALF"/>
    <s v="CONGO"/>
    <s v="o"/>
  </r>
  <r>
    <d v="2019-05-02T00:00:00"/>
    <s v="Frais de transfert à IT87/OWANDO"/>
    <x v="5"/>
    <x v="3"/>
    <m/>
    <n v="2705"/>
    <m/>
    <m/>
    <n v="4.7720697198503981"/>
    <n v="566.84"/>
    <n v="-175490"/>
    <x v="3"/>
    <s v="21/GCF"/>
    <x v="0"/>
    <s v="PALF"/>
    <s v="CONGO"/>
    <s v="o"/>
  </r>
  <r>
    <d v="2019-05-02T00:00:00"/>
    <s v="Taxi Domicile-Bureau"/>
    <x v="0"/>
    <x v="2"/>
    <m/>
    <n v="1000"/>
    <m/>
    <m/>
    <n v="1.7594513326964119"/>
    <n v="568.35900000000004"/>
    <n v="-176490"/>
    <x v="4"/>
    <s v="décharge"/>
    <x v="1"/>
    <s v="PALF"/>
    <s v="CONGO"/>
    <s v="ɣ"/>
  </r>
  <r>
    <d v="2019-05-02T00:00:00"/>
    <s v="Taxi Bureau-Aeroport"/>
    <x v="0"/>
    <x v="2"/>
    <m/>
    <n v="1000"/>
    <m/>
    <m/>
    <n v="1.7594513326964119"/>
    <n v="568.35900000000004"/>
    <n v="-177490"/>
    <x v="4"/>
    <s v="décharge"/>
    <x v="1"/>
    <s v="PALF"/>
    <s v="CONGO"/>
    <s v="ɣ"/>
  </r>
  <r>
    <d v="2019-05-02T00:00:00"/>
    <s v="Taxi Aeroport-Bureau"/>
    <x v="0"/>
    <x v="2"/>
    <m/>
    <n v="1000"/>
    <m/>
    <m/>
    <n v="1.7594513326964119"/>
    <n v="568.35900000000004"/>
    <n v="-178490"/>
    <x v="4"/>
    <s v="décharge"/>
    <x v="1"/>
    <s v="PALF"/>
    <s v="CONGO"/>
    <s v="ɣ"/>
  </r>
  <r>
    <d v="2019-05-02T00:00:00"/>
    <s v="Food allowance pendant la pause"/>
    <x v="6"/>
    <x v="2"/>
    <m/>
    <n v="1000"/>
    <m/>
    <m/>
    <n v="1.7594513326964119"/>
    <n v="568.35900000000004"/>
    <n v="-179490"/>
    <x v="4"/>
    <s v="décharge"/>
    <x v="1"/>
    <s v="PALF"/>
    <s v="CONGO"/>
    <s v="ɣ"/>
  </r>
  <r>
    <d v="2019-05-02T00:00:00"/>
    <s v="Taxi Bureau-Domicile"/>
    <x v="0"/>
    <x v="2"/>
    <m/>
    <n v="1000"/>
    <m/>
    <m/>
    <n v="1.7594513326964119"/>
    <n v="568.35900000000004"/>
    <n v="-180490"/>
    <x v="4"/>
    <s v="décharge"/>
    <x v="1"/>
    <s v="PALF"/>
    <s v="CONGO"/>
    <s v="ɣ"/>
  </r>
  <r>
    <d v="2019-05-02T00:00:00"/>
    <s v="Taxi Bureau PALF-Ministère de l'Economie Forestière"/>
    <x v="0"/>
    <x v="4"/>
    <m/>
    <n v="1000"/>
    <m/>
    <m/>
    <n v="1.7594513326964119"/>
    <n v="568.35900000000004"/>
    <n v="-181490"/>
    <x v="5"/>
    <s v="décharge"/>
    <x v="1"/>
    <s v="PALF"/>
    <s v="CONGO"/>
    <s v="ɣ"/>
  </r>
  <r>
    <d v="2019-05-02T00:00:00"/>
    <s v="Taxi Ministère de l'Economie Forestière-ES TV"/>
    <x v="0"/>
    <x v="4"/>
    <m/>
    <n v="1000"/>
    <m/>
    <m/>
    <n v="1.7594513326964119"/>
    <n v="568.35900000000004"/>
    <n v="-182490"/>
    <x v="5"/>
    <s v="décharge"/>
    <x v="1"/>
    <s v="PALF"/>
    <s v="CONGO"/>
    <s v="ɣ"/>
  </r>
  <r>
    <d v="2019-05-02T00:00:00"/>
    <s v="Taxi ES TV-Radio Rurale"/>
    <x v="0"/>
    <x v="4"/>
    <m/>
    <n v="1000"/>
    <m/>
    <m/>
    <n v="1.7594513326964119"/>
    <n v="568.35900000000004"/>
    <n v="-183490"/>
    <x v="5"/>
    <s v="décharge"/>
    <x v="1"/>
    <s v="PALF"/>
    <s v="CONGO"/>
    <s v="ɣ"/>
  </r>
  <r>
    <d v="2019-05-02T00:00:00"/>
    <s v="Taxi Radio Rurale-TOP TV"/>
    <x v="0"/>
    <x v="4"/>
    <m/>
    <n v="1000"/>
    <m/>
    <m/>
    <n v="1.7594513326964119"/>
    <n v="568.35900000000004"/>
    <n v="-184490"/>
    <x v="5"/>
    <s v="décharge"/>
    <x v="1"/>
    <s v="PALF"/>
    <s v="CONGO"/>
    <s v="ɣ"/>
  </r>
  <r>
    <d v="2019-05-02T00:00:00"/>
    <s v="Taxi TOP TV-Radio Liberté"/>
    <x v="0"/>
    <x v="4"/>
    <m/>
    <n v="1000"/>
    <m/>
    <m/>
    <n v="1.7594513326964119"/>
    <n v="568.35900000000004"/>
    <n v="-185490"/>
    <x v="5"/>
    <s v="décharge"/>
    <x v="1"/>
    <s v="PALF"/>
    <s v="CONGO"/>
    <s v="ɣ"/>
  </r>
  <r>
    <d v="2019-05-02T00:00:00"/>
    <s v="Taxi Radio Liberté-Bureau PALF"/>
    <x v="0"/>
    <x v="4"/>
    <m/>
    <n v="1000"/>
    <m/>
    <m/>
    <n v="1.7594513326964119"/>
    <n v="568.35900000000004"/>
    <n v="-186490"/>
    <x v="5"/>
    <s v="décharge"/>
    <x v="1"/>
    <s v="PALF"/>
    <s v="CONGO"/>
    <s v="ɣ"/>
  </r>
  <r>
    <d v="2019-05-02T00:00:00"/>
    <s v="Taxi hôtel-Grand marché-Bouleverd-marché du port (investigation sur terrain)"/>
    <x v="0"/>
    <x v="0"/>
    <m/>
    <n v="1500"/>
    <m/>
    <m/>
    <n v="2.6462493825418107"/>
    <n v="566.84"/>
    <n v="-187990"/>
    <x v="1"/>
    <s v="décharge"/>
    <x v="0"/>
    <s v="PALF"/>
    <s v="CONGO"/>
    <s v="ɣ"/>
  </r>
  <r>
    <d v="2019-05-02T00:00:00"/>
    <s v="Taxi Marché-Chez Didas-Chez Kamba-Gare de tchikapika (rencontre avec les cibles et investigation sur terrain)"/>
    <x v="0"/>
    <x v="0"/>
    <m/>
    <n v="2000"/>
    <m/>
    <m/>
    <n v="3.5283325100557477"/>
    <n v="566.84"/>
    <n v="-189990"/>
    <x v="1"/>
    <s v="décharge"/>
    <x v="0"/>
    <s v="PALF"/>
    <s v="CONGO"/>
    <s v="ɣ"/>
  </r>
  <r>
    <d v="2019-05-02T00:00:00"/>
    <s v="Taxi gare tchikapika-Hôpital de base-place rouge-Hôtel (prospection sur terrain)"/>
    <x v="0"/>
    <x v="0"/>
    <m/>
    <n v="1500"/>
    <m/>
    <m/>
    <n v="2.6462493825418107"/>
    <n v="566.84"/>
    <n v="-191490"/>
    <x v="1"/>
    <s v="décharge"/>
    <x v="0"/>
    <s v="PALF"/>
    <s v="CONGO"/>
    <s v="ɣ"/>
  </r>
  <r>
    <d v="2019-05-02T00:00:00"/>
    <s v="Taxi hôtel-Boulevard-Hôtel (rencontre avec la cible)"/>
    <x v="0"/>
    <x v="0"/>
    <m/>
    <n v="1000"/>
    <m/>
    <m/>
    <n v="1.7641662550278738"/>
    <n v="566.84"/>
    <n v="-192490"/>
    <x v="1"/>
    <s v="décharge"/>
    <x v="0"/>
    <s v="PALF"/>
    <s v="CONGO"/>
    <s v="ɣ"/>
  </r>
  <r>
    <d v="2019-05-02T00:00:00"/>
    <s v="Achat boisson (rencontre avec une cible)"/>
    <x v="1"/>
    <x v="0"/>
    <m/>
    <n v="2000"/>
    <m/>
    <m/>
    <n v="3.5283325100557477"/>
    <n v="566.84"/>
    <n v="-194490"/>
    <x v="1"/>
    <s v="décharge"/>
    <x v="0"/>
    <s v="PALF"/>
    <s v="CONGO"/>
    <s v="ɣ"/>
  </r>
  <r>
    <d v="2019-05-02T00:00:00"/>
    <s v="Taxi: Bureau-TGI de Brazzaville pour la verification du dossier Arthur"/>
    <x v="0"/>
    <x v="2"/>
    <m/>
    <n v="1000"/>
    <m/>
    <m/>
    <n v="1.7594513326964119"/>
    <n v="568.35900000000004"/>
    <n v="-195490"/>
    <x v="6"/>
    <s v="décharge"/>
    <x v="1"/>
    <s v="PALF"/>
    <s v="CONGO"/>
    <s v="ɣ"/>
  </r>
  <r>
    <d v="2019-05-02T00:00:00"/>
    <s v="Taxi: TGI Brazzaville-Bureau"/>
    <x v="0"/>
    <x v="2"/>
    <m/>
    <n v="1000"/>
    <m/>
    <m/>
    <n v="1.7594513326964119"/>
    <n v="568.35900000000004"/>
    <n v="-196490"/>
    <x v="6"/>
    <s v="décharge"/>
    <x v="1"/>
    <s v="PALF"/>
    <s v="CONGO"/>
    <s v="ɣ"/>
  </r>
  <r>
    <d v="2019-05-02T00:00:00"/>
    <s v="Taxi: Bureau-Burotop acheter les fournitures de bureau"/>
    <x v="0"/>
    <x v="2"/>
    <m/>
    <n v="1000"/>
    <m/>
    <m/>
    <n v="1.7594513326964119"/>
    <n v="568.35900000000004"/>
    <n v="-197490"/>
    <x v="6"/>
    <s v="décharge"/>
    <x v="1"/>
    <s v="PALF"/>
    <s v="CONGO"/>
    <s v="ɣ"/>
  </r>
  <r>
    <d v="2019-05-02T00:00:00"/>
    <s v="Taxi: Burotop-Bureau"/>
    <x v="0"/>
    <x v="2"/>
    <m/>
    <n v="1000"/>
    <m/>
    <m/>
    <n v="1.7594513326964119"/>
    <n v="568.35900000000004"/>
    <n v="-198490"/>
    <x v="6"/>
    <s v="décharge"/>
    <x v="1"/>
    <s v="PALF"/>
    <s v="CONGO"/>
    <s v="ɣ"/>
  </r>
  <r>
    <d v="2019-05-02T00:00:00"/>
    <s v="Taxi bureau-aéroport"/>
    <x v="0"/>
    <x v="2"/>
    <m/>
    <n v="1000"/>
    <m/>
    <m/>
    <n v="1.7594513326964119"/>
    <n v="568.35900000000004"/>
    <n v="-199490"/>
    <x v="7"/>
    <s v="décharge"/>
    <x v="1"/>
    <s v="PALF"/>
    <s v="CONGO"/>
    <s v="ɣ"/>
  </r>
  <r>
    <d v="2019-05-02T00:00:00"/>
    <s v="Taxi aéroport-bureau"/>
    <x v="0"/>
    <x v="2"/>
    <m/>
    <n v="1000"/>
    <m/>
    <m/>
    <n v="1.7594513326964119"/>
    <n v="568.35900000000004"/>
    <n v="-200490"/>
    <x v="7"/>
    <s v="décharge"/>
    <x v="1"/>
    <s v="PALF"/>
    <s v="CONGO"/>
    <s v="ɣ"/>
  </r>
  <r>
    <d v="2019-05-02T00:00:00"/>
    <s v="Taxi moto hôtel - grand marché pour investigation"/>
    <x v="0"/>
    <x v="0"/>
    <m/>
    <n v="350"/>
    <m/>
    <m/>
    <n v="0.61745818925975582"/>
    <n v="566.84"/>
    <n v="-200840"/>
    <x v="2"/>
    <s v="décharge"/>
    <x v="0"/>
    <s v="PALF"/>
    <s v="CONGO"/>
    <s v="ɣ"/>
  </r>
  <r>
    <d v="2019-05-02T00:00:00"/>
    <s v="Taxi moto grand marché - stade Marien Ngouabi pour investigation"/>
    <x v="0"/>
    <x v="0"/>
    <m/>
    <n v="500"/>
    <m/>
    <m/>
    <n v="0.88208312751393692"/>
    <n v="566.84"/>
    <n v="-201340"/>
    <x v="2"/>
    <s v="décharge"/>
    <x v="0"/>
    <s v="PALF"/>
    <s v="CONGO"/>
    <s v="ɣ"/>
  </r>
  <r>
    <d v="2019-05-02T00:00:00"/>
    <s v="Taxi moto stade Marien Ngouabi - av sangmelima pour investigation"/>
    <x v="0"/>
    <x v="0"/>
    <m/>
    <n v="400"/>
    <m/>
    <m/>
    <n v="0.70566650201114944"/>
    <n v="566.84"/>
    <n v="-201740"/>
    <x v="2"/>
    <s v="décharge"/>
    <x v="0"/>
    <s v="PALF"/>
    <s v="CONGO"/>
    <s v="ɣ"/>
  </r>
  <r>
    <d v="2019-05-02T00:00:00"/>
    <s v="Achat à boire durant notre conversation avec la cible"/>
    <x v="1"/>
    <x v="0"/>
    <m/>
    <n v="2500"/>
    <m/>
    <m/>
    <n v="4.4104156375696846"/>
    <n v="566.84"/>
    <n v="-204240"/>
    <x v="2"/>
    <s v="décharge"/>
    <x v="0"/>
    <s v="PALF"/>
    <s v="CONGO"/>
    <s v="ɣ"/>
  </r>
  <r>
    <d v="2019-05-02T00:00:00"/>
    <s v="Taxi moto av sangmelima - av Mwene Sondjo pour investigation"/>
    <x v="0"/>
    <x v="0"/>
    <m/>
    <n v="500"/>
    <m/>
    <m/>
    <n v="0.88208312751393692"/>
    <n v="566.84"/>
    <n v="-204740"/>
    <x v="2"/>
    <s v="décharge"/>
    <x v="0"/>
    <s v="PALF"/>
    <s v="CONGO"/>
    <s v="ɣ"/>
  </r>
  <r>
    <d v="2019-05-02T00:00:00"/>
    <s v="Taxi moto av Mwene Sondzo - rue Owassa pour investigation"/>
    <x v="0"/>
    <x v="0"/>
    <m/>
    <n v="300"/>
    <m/>
    <m/>
    <n v="0.52924987650836208"/>
    <n v="566.84"/>
    <n v="-205040"/>
    <x v="2"/>
    <s v="décharge"/>
    <x v="0"/>
    <s v="PALF"/>
    <s v="CONGO"/>
    <s v="ɣ"/>
  </r>
  <r>
    <d v="2019-05-02T00:00:00"/>
    <s v="Taxi moto rue Owassa - Charden Farell pour retrait d'argent"/>
    <x v="0"/>
    <x v="0"/>
    <m/>
    <n v="300"/>
    <m/>
    <m/>
    <n v="0.52924987650836208"/>
    <n v="566.84"/>
    <n v="-205340"/>
    <x v="2"/>
    <s v="décharge"/>
    <x v="0"/>
    <s v="PALF"/>
    <s v="CONGO"/>
    <s v="ɣ"/>
  </r>
  <r>
    <d v="2019-05-02T00:00:00"/>
    <s v="Taxi moto Charden Farell - Rue Owassa rencontrer une cible"/>
    <x v="0"/>
    <x v="0"/>
    <m/>
    <n v="300"/>
    <m/>
    <m/>
    <n v="0.52924987650836208"/>
    <n v="566.84"/>
    <n v="-205640"/>
    <x v="2"/>
    <s v="décharge"/>
    <x v="0"/>
    <s v="PALF"/>
    <s v="CONGO"/>
    <s v="ɣ"/>
  </r>
  <r>
    <d v="2019-05-02T00:00:00"/>
    <s v="Achat à manger et à boire aux cibles lors de la rencontre"/>
    <x v="1"/>
    <x v="0"/>
    <m/>
    <n v="3500"/>
    <m/>
    <m/>
    <n v="6.1745818925975584"/>
    <n v="566.84"/>
    <n v="-209140"/>
    <x v="2"/>
    <s v="décharge"/>
    <x v="0"/>
    <s v="PALF"/>
    <s v="CONGO"/>
    <s v="ɣ"/>
  </r>
  <r>
    <d v="2019-05-02T00:00:00"/>
    <s v="Taxi moto rue Owassa - hôtel retour du terrain"/>
    <x v="0"/>
    <x v="0"/>
    <m/>
    <n v="400"/>
    <m/>
    <m/>
    <n v="0.70566650201114944"/>
    <n v="566.84"/>
    <n v="-209540"/>
    <x v="2"/>
    <s v="décharge"/>
    <x v="0"/>
    <s v="PALF"/>
    <s v="CONGO"/>
    <s v="ɣ"/>
  </r>
  <r>
    <d v="2019-05-02T00:00:00"/>
    <s v="AGIOS DU 31/03/19 AU 30/04/19"/>
    <x v="7"/>
    <x v="3"/>
    <m/>
    <n v="7366"/>
    <m/>
    <m/>
    <n v="12.960118516641769"/>
    <n v="568.35900000000004"/>
    <n v="-216906"/>
    <x v="8"/>
    <s v="Relevé"/>
    <x v="1"/>
    <s v="PALF"/>
    <s v="CONGO"/>
    <s v="o"/>
  </r>
  <r>
    <d v="2019-05-03T00:00:00"/>
    <s v="Taxi Hôtel-Marché"/>
    <x v="0"/>
    <x v="0"/>
    <m/>
    <n v="300"/>
    <m/>
    <m/>
    <n v="0.52924987650836208"/>
    <n v="566.84"/>
    <n v="-217206"/>
    <x v="0"/>
    <s v="décharge"/>
    <x v="0"/>
    <s v="PALF"/>
    <s v="CONGO"/>
    <s v="ɣ"/>
  </r>
  <r>
    <d v="2019-05-03T00:00:00"/>
    <s v="Taxi Marché-quartier 1"/>
    <x v="0"/>
    <x v="0"/>
    <m/>
    <n v="300"/>
    <m/>
    <m/>
    <n v="0.52924987650836208"/>
    <n v="566.84"/>
    <n v="-217506"/>
    <x v="0"/>
    <s v="décharge"/>
    <x v="0"/>
    <s v="PALF"/>
    <s v="CONGO"/>
    <s v="ɣ"/>
  </r>
  <r>
    <d v="2019-05-03T00:00:00"/>
    <s v="Taxi Quartier 1-Hôtel"/>
    <x v="0"/>
    <x v="0"/>
    <m/>
    <n v="300"/>
    <m/>
    <m/>
    <n v="0.52924987650836208"/>
    <n v="566.84"/>
    <n v="-217806"/>
    <x v="0"/>
    <s v="décharge"/>
    <x v="0"/>
    <s v="PALF"/>
    <s v="CONGO"/>
    <s v="ɣ"/>
  </r>
  <r>
    <d v="2019-05-03T00:00:00"/>
    <s v="Taxi Bureau-ONEMO/Suivi des dossiers"/>
    <x v="0"/>
    <x v="1"/>
    <m/>
    <n v="2000"/>
    <m/>
    <m/>
    <n v="3.5189026653928237"/>
    <n v="568.35900000000004"/>
    <n v="-219806"/>
    <x v="3"/>
    <s v="décharge"/>
    <x v="1"/>
    <s v="PALF"/>
    <s v="CONGO"/>
    <s v="ɣ"/>
  </r>
  <r>
    <d v="2019-05-03T00:00:00"/>
    <s v="Frais de mission IMPFONDO- Me Severin BIYOUDI MIAKASSISSA"/>
    <x v="3"/>
    <x v="2"/>
    <m/>
    <n v="120000"/>
    <m/>
    <m/>
    <n v="211.13415992356943"/>
    <n v="568.35900000000004"/>
    <n v="-339806"/>
    <x v="3"/>
    <s v="OUI"/>
    <x v="1"/>
    <s v="RALFF"/>
    <s v="CONGO"/>
    <s v="o"/>
  </r>
  <r>
    <d v="2019-05-03T00:00:00"/>
    <s v="Célébration de la journée du 1er mai à KINTELE-TEAM PALF-Boisson"/>
    <x v="6"/>
    <x v="5"/>
    <m/>
    <n v="16500"/>
    <m/>
    <m/>
    <n v="29.030946989490797"/>
    <n v="568.35900000000004"/>
    <n v="-356306"/>
    <x v="3"/>
    <n v="38"/>
    <x v="1"/>
    <s v="PALF"/>
    <s v="CONGO"/>
    <s v="o"/>
  </r>
  <r>
    <d v="2019-05-03T00:00:00"/>
    <s v="Célébration de la journée du 1er mai à KINTELE-TEAM PALF-Repas"/>
    <x v="6"/>
    <x v="5"/>
    <m/>
    <n v="32000"/>
    <m/>
    <m/>
    <n v="56.302442646285179"/>
    <n v="568.35900000000004"/>
    <n v="-388306"/>
    <x v="3"/>
    <n v="37"/>
    <x v="1"/>
    <s v="PALF"/>
    <s v="CONGO"/>
    <s v="o"/>
  </r>
  <r>
    <d v="2019-05-03T00:00:00"/>
    <s v="Taxi Domicile-Bureau"/>
    <x v="0"/>
    <x v="2"/>
    <m/>
    <n v="1000"/>
    <m/>
    <m/>
    <n v="1.7594513326964119"/>
    <n v="568.35900000000004"/>
    <n v="-389306"/>
    <x v="4"/>
    <s v="décharge"/>
    <x v="1"/>
    <s v="PALF"/>
    <s v="CONGO"/>
    <s v="ɣ"/>
  </r>
  <r>
    <d v="2019-05-03T00:00:00"/>
    <s v="Food allowance pendant la pause"/>
    <x v="6"/>
    <x v="2"/>
    <m/>
    <n v="1000"/>
    <m/>
    <m/>
    <n v="1.7594513326964119"/>
    <n v="568.35900000000004"/>
    <n v="-390306"/>
    <x v="4"/>
    <s v="décharge"/>
    <x v="1"/>
    <s v="PALF"/>
    <s v="CONGO"/>
    <s v="ɣ"/>
  </r>
  <r>
    <d v="2019-05-03T00:00:00"/>
    <s v="Taxi Bureau-Domicile"/>
    <x v="0"/>
    <x v="2"/>
    <m/>
    <n v="1000"/>
    <m/>
    <m/>
    <n v="1.7594513326964119"/>
    <n v="568.35900000000004"/>
    <n v="-391306"/>
    <x v="4"/>
    <s v="décharge"/>
    <x v="1"/>
    <s v="PALF"/>
    <s v="CONGO"/>
    <s v="ɣ"/>
  </r>
  <r>
    <d v="2019-05-03T00:00:00"/>
    <s v="Taxi hôtel-Port-Grand marché-Place rouge (investigation sur le terrain)"/>
    <x v="0"/>
    <x v="0"/>
    <m/>
    <n v="1500"/>
    <m/>
    <m/>
    <n v="2.6462493825418107"/>
    <n v="566.84"/>
    <n v="-392806"/>
    <x v="1"/>
    <s v="décharge"/>
    <x v="0"/>
    <s v="PALF"/>
    <s v="CONGO"/>
    <s v="ɣ"/>
  </r>
  <r>
    <d v="2019-05-03T00:00:00"/>
    <s v="Taxi Place rouge-Vers chez dramane-Hôtel (investigation et retour à l'hôtel pour mettre à jour la base ics)"/>
    <x v="0"/>
    <x v="0"/>
    <m/>
    <n v="1000"/>
    <m/>
    <m/>
    <n v="1.7641662550278738"/>
    <n v="566.84"/>
    <n v="-393806"/>
    <x v="1"/>
    <s v="décharge"/>
    <x v="0"/>
    <s v="PALF"/>
    <s v="CONGO"/>
    <s v="ɣ"/>
  </r>
  <r>
    <d v="2019-05-03T00:00:00"/>
    <s v="Taxi hôtel-grande avenue-Chez Didas-Boulevard (rencontre et prospection)"/>
    <x v="0"/>
    <x v="0"/>
    <m/>
    <n v="2000"/>
    <m/>
    <m/>
    <n v="3.5283325100557477"/>
    <n v="566.84"/>
    <n v="-395806"/>
    <x v="1"/>
    <s v="décharge"/>
    <x v="0"/>
    <s v="PALF"/>
    <s v="CONGO"/>
    <s v="ɣ"/>
  </r>
  <r>
    <d v="2019-05-03T00:00:00"/>
    <s v="Taxi Boulevard-Chez kamba-Gare routière-A33-Hôtel (investigation et retourà l'hôtel)"/>
    <x v="0"/>
    <x v="0"/>
    <m/>
    <n v="2000"/>
    <m/>
    <m/>
    <n v="3.5283325100557477"/>
    <n v="566.84"/>
    <n v="-397806"/>
    <x v="1"/>
    <s v="décharge"/>
    <x v="0"/>
    <s v="PALF"/>
    <s v="CONGO"/>
    <s v="ɣ"/>
  </r>
  <r>
    <d v="2019-05-03T00:00:00"/>
    <s v="Taxi: Bureau-Direction départementale de l'économie forestière remettre la convocation du DD"/>
    <x v="0"/>
    <x v="2"/>
    <m/>
    <n v="1000"/>
    <m/>
    <m/>
    <n v="1.7594513326964119"/>
    <n v="568.35900000000004"/>
    <n v="-398806"/>
    <x v="6"/>
    <s v="décharge"/>
    <x v="1"/>
    <s v="PALF"/>
    <s v="CONGO"/>
    <s v="ɣ"/>
  </r>
  <r>
    <d v="2019-05-03T00:00:00"/>
    <s v="Taxi: Direction départementale de l'économie forestière-Bureau"/>
    <x v="0"/>
    <x v="2"/>
    <m/>
    <n v="1000"/>
    <m/>
    <m/>
    <n v="1.7594513326964119"/>
    <n v="568.35900000000004"/>
    <n v="-399806"/>
    <x v="6"/>
    <s v="décharge"/>
    <x v="1"/>
    <s v="PALF"/>
    <s v="CONGO"/>
    <s v="ɣ"/>
  </r>
  <r>
    <d v="2019-05-03T00:00:00"/>
    <s v="Taxi: Retour Cour Supreme- Bureau après la vérification de la circulaire au sécretariat du procureur général moi et mésange"/>
    <x v="0"/>
    <x v="2"/>
    <m/>
    <n v="1000"/>
    <m/>
    <m/>
    <n v="1.7594513326964119"/>
    <n v="568.35900000000004"/>
    <n v="-400806"/>
    <x v="6"/>
    <s v="décharge"/>
    <x v="1"/>
    <s v="PALF"/>
    <s v="CONGO"/>
    <s v="ɣ"/>
  </r>
  <r>
    <d v="2019-05-03T00:00:00"/>
    <s v="Taxi bureau-cabinet de Maitre severin"/>
    <x v="0"/>
    <x v="2"/>
    <m/>
    <n v="1000"/>
    <m/>
    <m/>
    <n v="1.7594513326964119"/>
    <n v="568.35900000000004"/>
    <n v="-401806"/>
    <x v="7"/>
    <s v="décharge"/>
    <x v="1"/>
    <s v="PALF"/>
    <s v="CONGO"/>
    <s v="ɣ"/>
  </r>
  <r>
    <d v="2019-05-03T00:00:00"/>
    <s v="Taxi cabinet de maitre Séverin-bureau"/>
    <x v="0"/>
    <x v="2"/>
    <m/>
    <n v="1000"/>
    <m/>
    <m/>
    <n v="1.7594513326964119"/>
    <n v="568.35900000000004"/>
    <n v="-402806"/>
    <x v="7"/>
    <s v="décharge"/>
    <x v="1"/>
    <s v="PALF"/>
    <s v="CONGO"/>
    <s v="ɣ"/>
  </r>
  <r>
    <d v="2019-05-03T00:00:00"/>
    <s v="Taxi moto hôtel - grand marché pour investigation"/>
    <x v="0"/>
    <x v="0"/>
    <m/>
    <n v="400"/>
    <m/>
    <m/>
    <n v="0.70566650201114944"/>
    <n v="566.84"/>
    <n v="-403206"/>
    <x v="2"/>
    <s v="décharge"/>
    <x v="0"/>
    <s v="PALF"/>
    <s v="CONGO"/>
    <s v="ɣ"/>
  </r>
  <r>
    <d v="2019-05-03T00:00:00"/>
    <s v="Taxi moto grand marché - gare routière pour investigation"/>
    <x v="0"/>
    <x v="0"/>
    <m/>
    <n v="400"/>
    <m/>
    <m/>
    <n v="0.70566650201114944"/>
    <n v="566.84"/>
    <n v="-403606"/>
    <x v="2"/>
    <s v="décharge"/>
    <x v="0"/>
    <s v="PALF"/>
    <s v="CONGO"/>
    <s v="ɣ"/>
  </r>
  <r>
    <d v="2019-05-03T00:00:00"/>
    <s v="Taxi moto gare routière - rue monseigneur pour investigation"/>
    <x v="0"/>
    <x v="0"/>
    <m/>
    <n v="300"/>
    <m/>
    <m/>
    <n v="0.52924987650836208"/>
    <n v="566.84"/>
    <n v="-403906"/>
    <x v="2"/>
    <s v="décharge"/>
    <x v="0"/>
    <s v="PALF"/>
    <s v="CONGO"/>
    <s v="ɣ"/>
  </r>
  <r>
    <d v="2019-05-03T00:00:00"/>
    <s v="Achat à boire lors de la discution avec la cible"/>
    <x v="1"/>
    <x v="0"/>
    <m/>
    <n v="2000"/>
    <m/>
    <m/>
    <n v="3.5283325100557477"/>
    <n v="566.84"/>
    <n v="-405906"/>
    <x v="2"/>
    <s v="décharge"/>
    <x v="0"/>
    <s v="PALF"/>
    <s v="CONGO"/>
    <s v="ɣ"/>
  </r>
  <r>
    <d v="2019-05-03T00:00:00"/>
    <s v="Taxi moto rue monseigneur - rue Ingoulou voir une cible"/>
    <x v="0"/>
    <x v="0"/>
    <m/>
    <n v="500"/>
    <m/>
    <m/>
    <n v="0.88208312751393692"/>
    <n v="566.84"/>
    <n v="-406406"/>
    <x v="2"/>
    <s v="décharge"/>
    <x v="0"/>
    <s v="PALF"/>
    <s v="CONGO"/>
    <s v="ɣ"/>
  </r>
  <r>
    <d v="2019-05-03T00:00:00"/>
    <s v="Achat à manger lors de la rencontre avec une cible "/>
    <x v="1"/>
    <x v="0"/>
    <m/>
    <n v="2500"/>
    <m/>
    <m/>
    <n v="4.4104156375696846"/>
    <n v="566.84"/>
    <n v="-408906"/>
    <x v="2"/>
    <s v="décharge"/>
    <x v="0"/>
    <s v="PALF"/>
    <s v="CONGO"/>
    <s v="ɣ"/>
  </r>
  <r>
    <d v="2019-05-03T00:00:00"/>
    <s v="Taxi moto rue Ingoulou - rue Assoko pour investigation"/>
    <x v="0"/>
    <x v="0"/>
    <m/>
    <n v="350"/>
    <m/>
    <m/>
    <n v="0.61745818925975582"/>
    <n v="566.84"/>
    <n v="-409256"/>
    <x v="2"/>
    <s v="décharge"/>
    <x v="0"/>
    <s v="PALF"/>
    <s v="CONGO"/>
    <s v="ɣ"/>
  </r>
  <r>
    <d v="2019-05-03T00:00:00"/>
    <s v="Taxi moto rue Assoko - rue Dongou pour investigation"/>
    <x v="0"/>
    <x v="0"/>
    <m/>
    <n v="400"/>
    <m/>
    <m/>
    <n v="0.70566650201114944"/>
    <n v="566.84"/>
    <n v="-409656"/>
    <x v="2"/>
    <s v="décharge"/>
    <x v="0"/>
    <s v="PALF"/>
    <s v="CONGO"/>
    <s v="ɣ"/>
  </r>
  <r>
    <d v="2019-05-03T00:00:00"/>
    <s v="Taxi moto rue Dongou - rue Mbamou pour investigation"/>
    <x v="0"/>
    <x v="0"/>
    <m/>
    <n v="350"/>
    <m/>
    <m/>
    <n v="0.61745818925975582"/>
    <n v="566.84"/>
    <n v="-410006"/>
    <x v="2"/>
    <s v="décharge"/>
    <x v="0"/>
    <s v="PALF"/>
    <s v="CONGO"/>
    <s v="ɣ"/>
  </r>
  <r>
    <d v="2019-05-03T00:00:00"/>
    <s v="Taxi moto rue Mbamou - rue Allebou pour investigation"/>
    <x v="0"/>
    <x v="0"/>
    <m/>
    <n v="400"/>
    <m/>
    <m/>
    <n v="0.70566650201114944"/>
    <n v="566.84"/>
    <n v="-410406"/>
    <x v="2"/>
    <s v="décharge"/>
    <x v="0"/>
    <s v="PALF"/>
    <s v="CONGO"/>
    <s v="ɣ"/>
  </r>
  <r>
    <d v="2019-05-03T00:00:00"/>
    <s v="Taxi moto rue Allebou - rue Boundji pour investigation"/>
    <x v="0"/>
    <x v="0"/>
    <m/>
    <n v="400"/>
    <m/>
    <m/>
    <n v="0.70566650201114944"/>
    <n v="566.84"/>
    <n v="-410806"/>
    <x v="2"/>
    <s v="décharge"/>
    <x v="0"/>
    <s v="PALF"/>
    <s v="CONGO"/>
    <s v="ɣ"/>
  </r>
  <r>
    <d v="2019-05-03T00:00:00"/>
    <s v="Taxi moto rue Boundji - rue Dolisie pour investigation"/>
    <x v="0"/>
    <x v="0"/>
    <m/>
    <n v="500"/>
    <m/>
    <m/>
    <n v="0.88208312751393692"/>
    <n v="566.84"/>
    <n v="-411306"/>
    <x v="2"/>
    <s v="décharge"/>
    <x v="0"/>
    <s v="PALF"/>
    <s v="CONGO"/>
    <s v="ɣ"/>
  </r>
  <r>
    <d v="2019-05-03T00:00:00"/>
    <s v="Taxi moto rue Dolisie - hôtel retour du terrain"/>
    <x v="0"/>
    <x v="0"/>
    <m/>
    <n v="400"/>
    <m/>
    <m/>
    <n v="0.70566650201114944"/>
    <n v="566.84"/>
    <n v="-411706"/>
    <x v="2"/>
    <s v="décharge"/>
    <x v="0"/>
    <s v="PALF"/>
    <s v="CONGO"/>
    <s v="ɣ"/>
  </r>
  <r>
    <d v="2019-05-03T00:00:00"/>
    <s v="Maitre Séverin BIYOUDI MIAKASSISSA contrat d'engagement d'avocat N°20 du 10 mai 2019  /CHQ N 03635116"/>
    <x v="3"/>
    <x v="2"/>
    <m/>
    <n v="200000"/>
    <m/>
    <m/>
    <n v="351.89026653928238"/>
    <n v="568.35900000000004"/>
    <n v="-611706"/>
    <x v="8"/>
    <n v="3635116"/>
    <x v="1"/>
    <s v="RALFF"/>
    <s v="CONGO"/>
    <s v="o"/>
  </r>
  <r>
    <d v="2019-05-03T00:00:00"/>
    <s v="FRAIS RET.DEPLACE Chq n°03635116"/>
    <x v="7"/>
    <x v="3"/>
    <m/>
    <n v="3484"/>
    <m/>
    <m/>
    <n v="6.1299284431142986"/>
    <n v="568.35900000000004"/>
    <n v="-615190"/>
    <x v="8"/>
    <n v="3635116"/>
    <x v="1"/>
    <s v="PALF"/>
    <s v="CONGO"/>
    <s v="o"/>
  </r>
  <r>
    <d v="2019-05-03T00:00:00"/>
    <s v="Salaire du mois d'Avril 2019-Jospin Mésach KAYA DAMBA/CHQ N 3635110"/>
    <x v="6"/>
    <x v="2"/>
    <m/>
    <n v="193600"/>
    <m/>
    <m/>
    <n v="347.22505573132531"/>
    <n v="557.56344999999999"/>
    <n v="-808790"/>
    <x v="8"/>
    <n v="3635110"/>
    <x v="2"/>
    <s v="RALFF"/>
    <s v="CONGO"/>
    <s v="o"/>
  </r>
  <r>
    <d v="2019-05-03T00:00:00"/>
    <s v="FRAIS RET.DEPLACE Chq n°3635110"/>
    <x v="7"/>
    <x v="3"/>
    <m/>
    <n v="3484"/>
    <m/>
    <m/>
    <n v="6.1299284431142986"/>
    <n v="568.35900000000004"/>
    <n v="-812274"/>
    <x v="8"/>
    <n v="3635110"/>
    <x v="1"/>
    <s v="PALF"/>
    <s v="CONGO"/>
    <s v="o"/>
  </r>
  <r>
    <d v="2019-05-04T00:00:00"/>
    <s v="Taxi Hôtel-Marché-Hôtel "/>
    <x v="0"/>
    <x v="0"/>
    <m/>
    <n v="600"/>
    <m/>
    <m/>
    <n v="1.0584997530167242"/>
    <n v="566.84"/>
    <n v="-812874"/>
    <x v="0"/>
    <s v="décharge"/>
    <x v="0"/>
    <s v="PALF"/>
    <s v="CONGO"/>
    <s v="ɣ"/>
  </r>
  <r>
    <d v="2019-05-04T00:00:00"/>
    <s v="Achat boisson pour la cible en renforcement de la confiance"/>
    <x v="1"/>
    <x v="0"/>
    <m/>
    <n v="2000"/>
    <m/>
    <m/>
    <n v="3.5283325100557477"/>
    <n v="566.84"/>
    <n v="-814874"/>
    <x v="0"/>
    <s v="décharge"/>
    <x v="0"/>
    <s v="PALF"/>
    <s v="CONGO"/>
    <s v="ɣ"/>
  </r>
  <r>
    <d v="2019-05-04T00:00:00"/>
    <s v="Taxi hôtel-Grande avenue-Port-Chez Didas-Boulevard (prospection sur terrain)"/>
    <x v="0"/>
    <x v="0"/>
    <m/>
    <n v="2000"/>
    <m/>
    <m/>
    <n v="3.5283325100557477"/>
    <n v="566.84"/>
    <n v="-816874"/>
    <x v="1"/>
    <s v="décharge"/>
    <x v="0"/>
    <s v="PALF"/>
    <s v="CONGO"/>
    <s v="ɣ"/>
  </r>
  <r>
    <d v="2019-05-04T00:00:00"/>
    <s v="Taxi boulevard-hôpital de base-Chez mary-Chez Dramane (investigation sur terrain)"/>
    <x v="0"/>
    <x v="0"/>
    <m/>
    <n v="2000"/>
    <m/>
    <m/>
    <n v="3.5283325100557477"/>
    <n v="566.84"/>
    <n v="-818874"/>
    <x v="1"/>
    <s v="décharge"/>
    <x v="0"/>
    <s v="PALF"/>
    <s v="CONGO"/>
    <s v="ɣ"/>
  </r>
  <r>
    <d v="2019-05-04T00:00:00"/>
    <s v="Taxi chez Dramane-Port-Place rouge-Charden farell (rencontre et retour à l'hôtel)"/>
    <x v="0"/>
    <x v="0"/>
    <m/>
    <n v="2000"/>
    <m/>
    <m/>
    <n v="3.5283325100557477"/>
    <n v="566.84"/>
    <n v="-820874"/>
    <x v="1"/>
    <s v="décharge"/>
    <x v="0"/>
    <s v="PALF"/>
    <s v="CONGO"/>
    <s v="ɣ"/>
  </r>
  <r>
    <d v="2019-05-04T00:00:00"/>
    <s v="Taxi Charden-gare océan-gare stelimac-gare routière oyo-Port autobome (investigation sur terrain)"/>
    <x v="0"/>
    <x v="0"/>
    <m/>
    <n v="2000"/>
    <m/>
    <m/>
    <n v="3.5283325100557477"/>
    <n v="566.84"/>
    <n v="-822874"/>
    <x v="1"/>
    <s v="décharge"/>
    <x v="0"/>
    <s v="PALF"/>
    <s v="CONGO"/>
    <s v="ɣ"/>
  </r>
  <r>
    <d v="2019-05-04T00:00:00"/>
    <s v="Taxi port-Place rouge-Chez Kamba-A33-Hôtel (investigation et retour à l'hôtel)"/>
    <x v="0"/>
    <x v="0"/>
    <m/>
    <n v="2000"/>
    <m/>
    <m/>
    <n v="3.5283325100557477"/>
    <n v="566.84"/>
    <n v="-824874"/>
    <x v="1"/>
    <s v="décharge"/>
    <x v="0"/>
    <s v="PALF"/>
    <s v="CONGO"/>
    <s v="ɣ"/>
  </r>
  <r>
    <d v="2019-05-04T00:00:00"/>
    <s v="Taxi domicile-aéroport"/>
    <x v="0"/>
    <x v="2"/>
    <m/>
    <n v="1000"/>
    <m/>
    <m/>
    <n v="1.7594513326964119"/>
    <n v="568.35900000000004"/>
    <n v="-825874"/>
    <x v="7"/>
    <s v="décharge"/>
    <x v="1"/>
    <s v="PALF"/>
    <s v="CONGO"/>
    <s v="ɣ"/>
  </r>
  <r>
    <d v="2019-05-04T00:00:00"/>
    <s v="Taxi Moto aéroport-hôtel à Impfondo"/>
    <x v="0"/>
    <x v="2"/>
    <m/>
    <n v="500"/>
    <m/>
    <m/>
    <n v="0.87972566634820593"/>
    <n v="568.35900000000004"/>
    <n v="-826374"/>
    <x v="7"/>
    <s v="décharge"/>
    <x v="1"/>
    <s v="PALF"/>
    <s v="CONGO"/>
    <s v="ɣ"/>
  </r>
  <r>
    <d v="2019-05-04T00:00:00"/>
    <s v="Taxi Moto hôtel-Maison d'arrêt à Impfondo"/>
    <x v="0"/>
    <x v="2"/>
    <m/>
    <n v="500"/>
    <m/>
    <m/>
    <n v="0.87972566634820593"/>
    <n v="568.35900000000004"/>
    <n v="-826874"/>
    <x v="7"/>
    <s v="décharge"/>
    <x v="1"/>
    <s v="PALF"/>
    <s v="CONGO"/>
    <s v="ɣ"/>
  </r>
  <r>
    <d v="2019-05-04T00:00:00"/>
    <s v="Taxi Moto maison d'arrêt-hôtel à Impfondo"/>
    <x v="0"/>
    <x v="2"/>
    <m/>
    <n v="500"/>
    <m/>
    <m/>
    <n v="0.87972566634820593"/>
    <n v="568.35900000000004"/>
    <n v="-827374"/>
    <x v="7"/>
    <s v="décharge"/>
    <x v="1"/>
    <s v="PALF"/>
    <s v="CONGO"/>
    <s v="ɣ"/>
  </r>
  <r>
    <d v="2019-05-04T00:00:00"/>
    <s v="Taxi Moto hôtel-marché à Impfondo"/>
    <x v="0"/>
    <x v="2"/>
    <m/>
    <n v="500"/>
    <m/>
    <m/>
    <n v="0.87972566634820593"/>
    <n v="568.35900000000004"/>
    <n v="-827874"/>
    <x v="7"/>
    <s v="décharge"/>
    <x v="1"/>
    <s v="PALF"/>
    <s v="CONGO"/>
    <s v="ɣ"/>
  </r>
  <r>
    <d v="2019-05-04T00:00:00"/>
    <s v="Taxi Moto marché-hôtel à Impfondo"/>
    <x v="0"/>
    <x v="2"/>
    <m/>
    <n v="500"/>
    <m/>
    <m/>
    <n v="0.87972566634820593"/>
    <n v="568.35900000000004"/>
    <n v="-828374"/>
    <x v="7"/>
    <s v="décharge"/>
    <x v="1"/>
    <s v="PALF"/>
    <s v="CONGO"/>
    <s v="ɣ"/>
  </r>
  <r>
    <d v="2019-05-04T00:00:00"/>
    <s v="Taxi moto hôtel - rue Djambala pour investigation"/>
    <x v="0"/>
    <x v="0"/>
    <m/>
    <n v="350"/>
    <m/>
    <m/>
    <n v="0.61745818925975582"/>
    <n v="566.84"/>
    <n v="-828724"/>
    <x v="2"/>
    <s v="décharge"/>
    <x v="0"/>
    <s v="PALF"/>
    <s v="CONGO"/>
    <s v="ɣ"/>
  </r>
  <r>
    <d v="2019-05-04T00:00:00"/>
    <s v="Taxi moto rue Djambala - rue Ibaka pour investigation"/>
    <x v="0"/>
    <x v="0"/>
    <m/>
    <n v="500"/>
    <m/>
    <m/>
    <n v="0.88208312751393692"/>
    <n v="566.84"/>
    <n v="-829224"/>
    <x v="2"/>
    <s v="décharge"/>
    <x v="0"/>
    <s v="PALF"/>
    <s v="CONGO"/>
    <s v="ɣ"/>
  </r>
  <r>
    <d v="2019-05-04T00:00:00"/>
    <s v="Taxi moto rue Ibaka - gare routière pour investigation"/>
    <x v="0"/>
    <x v="0"/>
    <m/>
    <n v="500"/>
    <m/>
    <m/>
    <n v="0.88208312751393692"/>
    <n v="566.84"/>
    <n v="-829724"/>
    <x v="2"/>
    <s v="décharge"/>
    <x v="0"/>
    <s v="PALF"/>
    <s v="CONGO"/>
    <s v="ɣ"/>
  </r>
  <r>
    <d v="2019-05-04T00:00:00"/>
    <s v="Taxi moto gare routière - hôtel pour charger phones"/>
    <x v="0"/>
    <x v="0"/>
    <m/>
    <n v="500"/>
    <m/>
    <m/>
    <n v="0.88208312751393692"/>
    <n v="566.84"/>
    <n v="-830224"/>
    <x v="2"/>
    <s v="décharge"/>
    <x v="0"/>
    <s v="PALF"/>
    <s v="CONGO"/>
    <s v="ɣ"/>
  </r>
  <r>
    <d v="2019-05-04T00:00:00"/>
    <s v="Taxi moto hôtel - rue bacongo pour rencontrer une cible"/>
    <x v="0"/>
    <x v="0"/>
    <m/>
    <n v="500"/>
    <m/>
    <m/>
    <n v="0.88208312751393692"/>
    <n v="566.84"/>
    <n v="-830724"/>
    <x v="2"/>
    <s v="décharge"/>
    <x v="0"/>
    <s v="PALF"/>
    <s v="CONGO"/>
    <s v="ɣ"/>
  </r>
  <r>
    <d v="2019-05-04T00:00:00"/>
    <s v="Achat à manger et boisson lors de la rencontre avec la cible"/>
    <x v="1"/>
    <x v="0"/>
    <m/>
    <n v="3000"/>
    <m/>
    <m/>
    <n v="5.2924987650836215"/>
    <n v="566.84"/>
    <n v="-833724"/>
    <x v="2"/>
    <s v="décharge"/>
    <x v="0"/>
    <s v="PALF"/>
    <s v="CONGO"/>
    <s v="ɣ"/>
  </r>
  <r>
    <d v="2019-05-04T00:00:00"/>
    <s v="Taxi moto rue bas congo - rue Impfondo pour investigation"/>
    <x v="0"/>
    <x v="0"/>
    <m/>
    <n v="400"/>
    <m/>
    <m/>
    <n v="0.70566650201114944"/>
    <n v="566.84"/>
    <n v="-834124"/>
    <x v="2"/>
    <s v="décharge"/>
    <x v="0"/>
    <s v="PALF"/>
    <s v="CONGO"/>
    <s v="ɣ"/>
  </r>
  <r>
    <d v="2019-05-04T00:00:00"/>
    <s v="Taxi moto rue Impfondo - av Sangmelima pour investigation"/>
    <x v="0"/>
    <x v="0"/>
    <m/>
    <n v="500"/>
    <m/>
    <m/>
    <n v="0.88208312751393692"/>
    <n v="566.84"/>
    <n v="-834624"/>
    <x v="2"/>
    <s v="décharge"/>
    <x v="0"/>
    <s v="PALF"/>
    <s v="CONGO"/>
    <s v="ɣ"/>
  </r>
  <r>
    <d v="2019-05-04T00:00:00"/>
    <s v="Taxi moto av Sangmelima - hôtel retour du terrain"/>
    <x v="0"/>
    <x v="0"/>
    <m/>
    <n v="400"/>
    <m/>
    <m/>
    <n v="0.70566650201114944"/>
    <n v="566.84"/>
    <n v="-835024"/>
    <x v="2"/>
    <s v="décharge"/>
    <x v="0"/>
    <s v="PALF"/>
    <s v="CONGO"/>
    <s v="ɣ"/>
  </r>
  <r>
    <d v="2019-05-05T00:00:00"/>
    <s v="Taxi Hôtel-Marché"/>
    <x v="0"/>
    <x v="0"/>
    <m/>
    <n v="300"/>
    <m/>
    <m/>
    <n v="0.52924987650836208"/>
    <n v="566.84"/>
    <n v="-835324"/>
    <x v="0"/>
    <s v="décharge"/>
    <x v="0"/>
    <s v="PALF"/>
    <s v="CONGO"/>
    <s v="ɣ"/>
  </r>
  <r>
    <d v="2019-05-05T00:00:00"/>
    <s v="Taxi Moto Lekana centre-Djambala"/>
    <x v="0"/>
    <x v="0"/>
    <m/>
    <n v="6000"/>
    <m/>
    <m/>
    <n v="10.584997530167243"/>
    <n v="566.84"/>
    <n v="-841324"/>
    <x v="0"/>
    <s v="décharge"/>
    <x v="0"/>
    <s v="PALF"/>
    <s v="CONGO"/>
    <s v="ɣ"/>
  </r>
  <r>
    <d v="2019-05-05T00:00:00"/>
    <s v="Taxi Gare routière Djambala-Hôtel"/>
    <x v="0"/>
    <x v="0"/>
    <m/>
    <n v="300"/>
    <m/>
    <m/>
    <n v="0.52924987650836208"/>
    <n v="566.84"/>
    <n v="-841624"/>
    <x v="0"/>
    <s v="décharge"/>
    <x v="0"/>
    <s v="PALF"/>
    <s v="CONGO"/>
    <s v="ɣ"/>
  </r>
  <r>
    <d v="2019-05-05T00:00:00"/>
    <s v="Achat Billet Djambala - BZV"/>
    <x v="0"/>
    <x v="0"/>
    <m/>
    <n v="7000"/>
    <m/>
    <m/>
    <n v="12.349163785195117"/>
    <n v="566.84"/>
    <n v="-848624"/>
    <x v="0"/>
    <s v="OUI"/>
    <x v="0"/>
    <s v="PALF"/>
    <s v="CONGO"/>
    <s v="o"/>
  </r>
  <r>
    <d v="2019-05-05T00:00:00"/>
    <s v="Taxi Hôtel-Zone Mairie de Djambala"/>
    <x v="0"/>
    <x v="0"/>
    <m/>
    <n v="300"/>
    <m/>
    <m/>
    <n v="0.52924987650836208"/>
    <n v="566.84"/>
    <n v="-848924"/>
    <x v="0"/>
    <s v="décharge"/>
    <x v="0"/>
    <s v="PALF"/>
    <s v="CONGO"/>
    <s v="ɣ"/>
  </r>
  <r>
    <d v="2019-05-05T00:00:00"/>
    <s v="Taxi Zone Mairie Djambala-Hôtel"/>
    <x v="0"/>
    <x v="0"/>
    <m/>
    <n v="300"/>
    <m/>
    <m/>
    <n v="0.52924987650836208"/>
    <n v="566.84"/>
    <n v="-849224"/>
    <x v="0"/>
    <s v="décharge"/>
    <x v="0"/>
    <s v="PALF"/>
    <s v="CONGO"/>
    <s v="ɣ"/>
  </r>
  <r>
    <d v="2019-05-05T00:00:00"/>
    <s v="Taxi hôtel-Grand marché-Marché du port-Chez Didas (dernière rencontre avec les cibles)"/>
    <x v="0"/>
    <x v="0"/>
    <m/>
    <n v="2000"/>
    <m/>
    <m/>
    <n v="3.5283325100557477"/>
    <n v="566.84"/>
    <n v="-851224"/>
    <x v="1"/>
    <s v="décharge"/>
    <x v="0"/>
    <s v="PALF"/>
    <s v="CONGO"/>
    <s v="ɣ"/>
  </r>
  <r>
    <d v="2019-05-05T00:00:00"/>
    <s v="Taxi Chez Didas-Chez Kamba-Chez Abel-Gare océan (dernières rencontres avec les cibles)"/>
    <x v="0"/>
    <x v="0"/>
    <m/>
    <n v="2000"/>
    <m/>
    <m/>
    <n v="3.5283325100557477"/>
    <n v="566.84"/>
    <n v="-853224"/>
    <x v="1"/>
    <s v="décharge"/>
    <x v="0"/>
    <s v="PALF"/>
    <s v="CONGO"/>
    <s v="ɣ"/>
  </r>
  <r>
    <d v="2019-05-05T00:00:00"/>
    <s v="Taxi océan-Trans afrique-Stelimac-Place rouge (reservation billet pour Brazzaville et prospection)"/>
    <x v="0"/>
    <x v="0"/>
    <m/>
    <n v="1500"/>
    <m/>
    <m/>
    <n v="2.6462493825418107"/>
    <n v="566.84"/>
    <n v="-854724"/>
    <x v="1"/>
    <s v="décharge"/>
    <x v="0"/>
    <s v="PALF"/>
    <s v="CONGO"/>
    <s v="ɣ"/>
  </r>
  <r>
    <d v="2019-05-05T00:00:00"/>
    <s v="Achat boisson (dernières rencontres avec 3 cibles)"/>
    <x v="1"/>
    <x v="0"/>
    <m/>
    <n v="4500"/>
    <m/>
    <m/>
    <n v="7.9387481476254314"/>
    <n v="566.84"/>
    <n v="-859224"/>
    <x v="1"/>
    <s v="décharge"/>
    <x v="0"/>
    <s v="PALF"/>
    <s v="CONGO"/>
    <s v="ɣ"/>
  </r>
  <r>
    <d v="2019-05-05T00:00:00"/>
    <s v="Achat billet Oyo-Brazzaville (retour à Brazzaville)"/>
    <x v="0"/>
    <x v="0"/>
    <m/>
    <n v="10000"/>
    <m/>
    <m/>
    <n v="17.641662550278738"/>
    <n v="566.84"/>
    <n v="-869224"/>
    <x v="1"/>
    <s v="OUI"/>
    <x v="0"/>
    <s v="RALFF"/>
    <s v="CONGO"/>
    <s v="o"/>
  </r>
  <r>
    <d v="2019-05-05T00:00:00"/>
    <s v="Taxi Moto hôtel-restaurant à Impfondo"/>
    <x v="0"/>
    <x v="2"/>
    <m/>
    <n v="500"/>
    <m/>
    <m/>
    <n v="0.87972566634820593"/>
    <n v="568.35900000000004"/>
    <n v="-869724"/>
    <x v="7"/>
    <s v="décharge"/>
    <x v="1"/>
    <s v="PALF"/>
    <s v="CONGO"/>
    <s v="ɣ"/>
  </r>
  <r>
    <d v="2019-05-05T00:00:00"/>
    <s v="Taxi Moto restaurant-hôtel à impfondo"/>
    <x v="0"/>
    <x v="2"/>
    <m/>
    <n v="500"/>
    <m/>
    <m/>
    <n v="0.87972566634820593"/>
    <n v="568.35900000000004"/>
    <n v="-870224"/>
    <x v="7"/>
    <s v="décharge"/>
    <x v="1"/>
    <s v="PALF"/>
    <s v="CONGO"/>
    <s v="ɣ"/>
  </r>
  <r>
    <d v="2019-05-05T00:00:00"/>
    <s v="Achat billet d'avion Impfondo-Brazzaville"/>
    <x v="2"/>
    <x v="2"/>
    <m/>
    <n v="60000"/>
    <m/>
    <m/>
    <n v="105.56707996178471"/>
    <n v="568.35900000000004"/>
    <n v="-930224"/>
    <x v="7"/>
    <n v="45"/>
    <x v="1"/>
    <s v="RALFF"/>
    <s v="CONGO"/>
    <s v="o"/>
  </r>
  <r>
    <d v="2019-05-05T00:00:00"/>
    <s v="Taxi moto hôtel - grande avenue d'Owando pour prospection"/>
    <x v="0"/>
    <x v="0"/>
    <m/>
    <n v="300"/>
    <m/>
    <m/>
    <n v="0.52924987650836208"/>
    <n v="566.84"/>
    <n v="-930524"/>
    <x v="2"/>
    <s v="décharge"/>
    <x v="0"/>
    <s v="PALF"/>
    <s v="CONGO"/>
    <s v="ɣ"/>
  </r>
  <r>
    <d v="2019-05-05T00:00:00"/>
    <s v="Taxi moto grande avenue - grand marché d'owando pour investigation"/>
    <x v="0"/>
    <x v="0"/>
    <m/>
    <n v="400"/>
    <m/>
    <m/>
    <n v="0.70566650201114944"/>
    <n v="566.84"/>
    <n v="-930924"/>
    <x v="2"/>
    <s v="décharge"/>
    <x v="0"/>
    <s v="PALF"/>
    <s v="CONGO"/>
    <s v="ɣ"/>
  </r>
  <r>
    <d v="2019-05-05T00:00:00"/>
    <s v="Taxi moto grand marché - rue Djambala pour investigation"/>
    <x v="0"/>
    <x v="0"/>
    <m/>
    <n v="400"/>
    <m/>
    <m/>
    <n v="0.70566650201114944"/>
    <n v="566.84"/>
    <n v="-931324"/>
    <x v="2"/>
    <s v="décharge"/>
    <x v="0"/>
    <s v="PALF"/>
    <s v="CONGO"/>
    <s v="ɣ"/>
  </r>
  <r>
    <d v="2019-05-05T00:00:00"/>
    <s v="Taxi moto rue Djambala - marché voir une cible"/>
    <x v="0"/>
    <x v="0"/>
    <m/>
    <n v="400"/>
    <m/>
    <m/>
    <n v="0.70566650201114944"/>
    <n v="566.84"/>
    <n v="-931724"/>
    <x v="2"/>
    <s v="décharge"/>
    <x v="0"/>
    <s v="PALF"/>
    <s v="CONGO"/>
    <s v="ɣ"/>
  </r>
  <r>
    <d v="2019-05-05T00:00:00"/>
    <s v="Achat à manger durant notre conversation au restaurant avec la cible"/>
    <x v="1"/>
    <x v="0"/>
    <m/>
    <n v="2500"/>
    <m/>
    <m/>
    <n v="4.4104156375696846"/>
    <n v="566.84"/>
    <n v="-934224"/>
    <x v="2"/>
    <s v="décharge"/>
    <x v="0"/>
    <s v="PALF"/>
    <s v="CONGO"/>
    <s v="ɣ"/>
  </r>
  <r>
    <d v="2019-05-05T00:00:00"/>
    <s v="Taxi moto marché - gare routière pour achat du billet retour de mission"/>
    <x v="0"/>
    <x v="0"/>
    <m/>
    <n v="300"/>
    <m/>
    <m/>
    <n v="0.52924987650836208"/>
    <n v="566.84"/>
    <n v="-934524"/>
    <x v="2"/>
    <s v="décharge"/>
    <x v="0"/>
    <s v="PALF"/>
    <s v="CONGO"/>
    <s v="ɣ"/>
  </r>
  <r>
    <d v="2019-05-05T00:00:00"/>
    <s v="Achat billet Owando - BZV pour retour de mission"/>
    <x v="0"/>
    <x v="0"/>
    <m/>
    <n v="12000"/>
    <m/>
    <m/>
    <n v="21.169995060334486"/>
    <n v="566.84"/>
    <n v="-946524"/>
    <x v="2"/>
    <n v="40"/>
    <x v="0"/>
    <s v="RALFF"/>
    <s v="CONGO"/>
    <s v="o"/>
  </r>
  <r>
    <d v="2019-05-05T00:00:00"/>
    <s v="Taxi moto gare routière - stade marien Ngouabi pour invest"/>
    <x v="0"/>
    <x v="0"/>
    <m/>
    <n v="500"/>
    <m/>
    <m/>
    <n v="0.88208312751393692"/>
    <n v="566.84"/>
    <n v="-947024"/>
    <x v="2"/>
    <s v="décharge"/>
    <x v="0"/>
    <s v="PALF"/>
    <s v="CONGO"/>
    <s v="ɣ"/>
  </r>
  <r>
    <d v="2019-05-05T00:00:00"/>
    <s v="Taxi moto Stade Marien Ngouabi - hôtel retour du terrain"/>
    <x v="0"/>
    <x v="0"/>
    <m/>
    <n v="500"/>
    <m/>
    <m/>
    <n v="0.88208312751393692"/>
    <n v="566.84"/>
    <n v="-947524"/>
    <x v="2"/>
    <s v="décharge"/>
    <x v="0"/>
    <s v="PALF"/>
    <s v="CONGO"/>
    <s v="ɣ"/>
  </r>
  <r>
    <d v="2019-05-05T00:00:00"/>
    <s v="Paiement frais d'hôtel 04 Nuitées mission LEKANA"/>
    <x v="8"/>
    <x v="0"/>
    <m/>
    <n v="60000"/>
    <m/>
    <m/>
    <n v="105.84997530167243"/>
    <n v="566.84"/>
    <n v="-1007524"/>
    <x v="0"/>
    <n v="93"/>
    <x v="0"/>
    <s v="RALFF"/>
    <m/>
    <s v="o"/>
  </r>
  <r>
    <d v="2019-05-06T00:00:00"/>
    <s v="Impressions et achat sous chemises-PALF"/>
    <x v="4"/>
    <x v="3"/>
    <m/>
    <n v="450"/>
    <m/>
    <m/>
    <n v="0.79175309971338537"/>
    <n v="568.35900000000004"/>
    <n v="-1007974"/>
    <x v="7"/>
    <s v="OUI"/>
    <x v="1"/>
    <s v="PALF"/>
    <m/>
    <s v="o"/>
  </r>
  <r>
    <d v="2019-05-06T00:00:00"/>
    <s v="Taxi Hôtel-Gare routière "/>
    <x v="0"/>
    <x v="0"/>
    <m/>
    <n v="300"/>
    <m/>
    <m/>
    <n v="0.52924987650836208"/>
    <n v="566.84"/>
    <n v="-1008274"/>
    <x v="0"/>
    <s v="décharge"/>
    <x v="0"/>
    <s v="PALF"/>
    <s v="CONGO"/>
    <s v="ɣ"/>
  </r>
  <r>
    <d v="2019-05-06T00:00:00"/>
    <s v="Taxi agence Océan du nord Mikalou-La frontière"/>
    <x v="0"/>
    <x v="0"/>
    <m/>
    <n v="2000"/>
    <m/>
    <m/>
    <n v="3.5283325100557477"/>
    <n v="566.84"/>
    <n v="-1010274"/>
    <x v="0"/>
    <s v="décharge"/>
    <x v="0"/>
    <s v="PALF"/>
    <s v="CONGO"/>
    <s v="ɣ"/>
  </r>
  <r>
    <d v="2019-05-06T00:00:00"/>
    <s v="Paiement frais d'hôtel 02 Nuitées à DJAMBALA"/>
    <x v="8"/>
    <x v="0"/>
    <m/>
    <n v="30000"/>
    <m/>
    <m/>
    <n v="52.924987650836215"/>
    <n v="566.84"/>
    <n v="-1040274"/>
    <x v="0"/>
    <n v="17"/>
    <x v="0"/>
    <s v="RALFF"/>
    <s v="CONGO"/>
    <s v="o"/>
  </r>
  <r>
    <d v="2019-05-06T00:00:00"/>
    <s v="Food allowance pour 06 Nuitées en mission"/>
    <x v="8"/>
    <x v="0"/>
    <m/>
    <n v="60000"/>
    <m/>
    <m/>
    <n v="105.84997530167243"/>
    <n v="566.84"/>
    <n v="-1100274"/>
    <x v="0"/>
    <s v="décharge"/>
    <x v="0"/>
    <s v="RALFF"/>
    <s v="CONGO"/>
    <s v="ɣ"/>
  </r>
  <r>
    <d v="2019-05-06T00:00:00"/>
    <s v="Taxi Bureau-BCI"/>
    <x v="0"/>
    <x v="1"/>
    <m/>
    <n v="2000"/>
    <m/>
    <m/>
    <n v="3.5189026653928237"/>
    <n v="568.35900000000004"/>
    <n v="-1102274"/>
    <x v="3"/>
    <s v="décharge"/>
    <x v="1"/>
    <s v="PALF"/>
    <s v="CONGO"/>
    <s v="ɣ"/>
  </r>
  <r>
    <d v="2019-05-06T00:00:00"/>
    <s v="Taxi Domicile-Bureau"/>
    <x v="0"/>
    <x v="2"/>
    <m/>
    <n v="1000"/>
    <m/>
    <m/>
    <n v="1.7594513326964119"/>
    <n v="568.35900000000004"/>
    <n v="-1103274"/>
    <x v="4"/>
    <s v="décharge"/>
    <x v="1"/>
    <s v="PALF"/>
    <s v="CONGO"/>
    <s v="ɣ"/>
  </r>
  <r>
    <d v="2019-05-06T00:00:00"/>
    <s v="Food allowance pendant la pause"/>
    <x v="6"/>
    <x v="2"/>
    <m/>
    <n v="1000"/>
    <m/>
    <m/>
    <n v="1.7594513326964119"/>
    <n v="568.35900000000004"/>
    <n v="-1104274"/>
    <x v="4"/>
    <s v="décharge"/>
    <x v="1"/>
    <s v="PALF"/>
    <s v="CONGO"/>
    <s v="ɣ"/>
  </r>
  <r>
    <d v="2019-05-06T00:00:00"/>
    <s v="Taxi Bureau-agence Océan du nord"/>
    <x v="0"/>
    <x v="2"/>
    <m/>
    <n v="1000"/>
    <m/>
    <m/>
    <n v="1.7594513326964119"/>
    <n v="568.35900000000004"/>
    <n v="-1105274"/>
    <x v="4"/>
    <s v="décharge"/>
    <x v="1"/>
    <s v="PALF"/>
    <s v="CONGO"/>
    <s v="ɣ"/>
  </r>
  <r>
    <d v="2019-05-06T00:00:00"/>
    <s v="Achat billet Océan du nord BZV-PNR"/>
    <x v="0"/>
    <x v="2"/>
    <m/>
    <n v="12000"/>
    <m/>
    <m/>
    <n v="21.113415992356941"/>
    <n v="568.35900000000004"/>
    <n v="-1117274"/>
    <x v="4"/>
    <s v="OUI"/>
    <x v="1"/>
    <s v="PALF"/>
    <s v="CONGO"/>
    <s v="o"/>
  </r>
  <r>
    <d v="2019-05-06T00:00:00"/>
    <s v="Taxi Agence Océan du Nord-Bureau"/>
    <x v="0"/>
    <x v="2"/>
    <m/>
    <n v="1000"/>
    <m/>
    <m/>
    <n v="1.7594513326964119"/>
    <n v="568.35900000000004"/>
    <n v="-1118274"/>
    <x v="4"/>
    <s v="décharge"/>
    <x v="1"/>
    <s v="PALF"/>
    <s v="CONGO"/>
    <s v="ɣ"/>
  </r>
  <r>
    <d v="2019-05-06T00:00:00"/>
    <s v="Taxi Bureau-Domicile"/>
    <x v="0"/>
    <x v="2"/>
    <m/>
    <n v="1000"/>
    <m/>
    <m/>
    <n v="1.7594513326964119"/>
    <n v="568.35900000000004"/>
    <n v="-1119274"/>
    <x v="4"/>
    <s v="décharge"/>
    <x v="1"/>
    <s v="PALF"/>
    <s v="CONGO"/>
    <s v="ɣ"/>
  </r>
  <r>
    <d v="2019-05-06T00:00:00"/>
    <s v="Taxi: bureau-BCI pour signature convention avec Perrine/ aller retour"/>
    <x v="0"/>
    <x v="2"/>
    <m/>
    <n v="2000"/>
    <m/>
    <m/>
    <n v="3.5189026653928237"/>
    <n v="568.35900000000004"/>
    <n v="-1121274"/>
    <x v="9"/>
    <s v="décharge"/>
    <x v="1"/>
    <s v="PALF"/>
    <s v="CONGO"/>
    <s v="ɣ"/>
  </r>
  <r>
    <d v="2019-05-06T00:00:00"/>
    <s v="Taxi : Office &gt; WCS&gt; Office "/>
    <x v="0"/>
    <x v="1"/>
    <m/>
    <n v="2000"/>
    <m/>
    <m/>
    <n v="3.5189026653928237"/>
    <n v="568.35900000000004"/>
    <n v="-1123274"/>
    <x v="10"/>
    <s v="décharge"/>
    <x v="1"/>
    <s v="PALF"/>
    <s v="CONGO"/>
    <s v="ɣ"/>
  </r>
  <r>
    <d v="2019-05-06T00:00:00"/>
    <s v="Taxi Bureau PALF-Banque BCI"/>
    <x v="0"/>
    <x v="4"/>
    <m/>
    <n v="1000"/>
    <m/>
    <m/>
    <n v="1.7594513326964119"/>
    <n v="568.35900000000004"/>
    <n v="-1124274"/>
    <x v="5"/>
    <s v="décharge"/>
    <x v="1"/>
    <s v="PALF"/>
    <s v="CONGO"/>
    <s v="ɣ"/>
  </r>
  <r>
    <d v="2019-05-06T00:00:00"/>
    <s v="Taxi Banque BCI-Radio Rurale"/>
    <x v="0"/>
    <x v="4"/>
    <m/>
    <n v="1000"/>
    <m/>
    <m/>
    <n v="1.7594513326964119"/>
    <n v="568.35900000000004"/>
    <n v="-1125274"/>
    <x v="5"/>
    <s v="décharge"/>
    <x v="1"/>
    <s v="PALF"/>
    <s v="CONGO"/>
    <s v="ɣ"/>
  </r>
  <r>
    <d v="2019-05-06T00:00:00"/>
    <s v="Taxi Radio Rurale-La Semaine Africaine"/>
    <x v="0"/>
    <x v="4"/>
    <m/>
    <n v="1000"/>
    <m/>
    <m/>
    <n v="1.7594513326964119"/>
    <n v="568.35900000000004"/>
    <n v="-1126274"/>
    <x v="5"/>
    <s v="décharge"/>
    <x v="1"/>
    <s v="PALF"/>
    <s v="CONGO"/>
    <s v="ɣ"/>
  </r>
  <r>
    <d v="2019-05-06T00:00:00"/>
    <s v="Taxi La Semaine Africaine-Firstmediac.com"/>
    <x v="0"/>
    <x v="4"/>
    <m/>
    <n v="1000"/>
    <m/>
    <m/>
    <n v="1.7594513326964119"/>
    <n v="568.35900000000004"/>
    <n v="-1127274"/>
    <x v="5"/>
    <s v="décharge"/>
    <x v="1"/>
    <s v="PALF"/>
    <s v="CONGO"/>
    <s v="ɣ"/>
  </r>
  <r>
    <d v="2019-05-06T00:00:00"/>
    <s v="Taxi Firstmediac.com-TOP TV"/>
    <x v="0"/>
    <x v="4"/>
    <m/>
    <n v="1000"/>
    <m/>
    <m/>
    <n v="1.7594513326964119"/>
    <n v="568.35900000000004"/>
    <n v="-1128274"/>
    <x v="5"/>
    <s v="décharge"/>
    <x v="1"/>
    <s v="PALF"/>
    <s v="CONGO"/>
    <s v="ɣ"/>
  </r>
  <r>
    <d v="2019-05-06T00:00:00"/>
    <s v="Taxi TOP TV-Vox.cg"/>
    <x v="0"/>
    <x v="4"/>
    <m/>
    <n v="1000"/>
    <m/>
    <m/>
    <n v="1.7594513326964119"/>
    <n v="568.35900000000004"/>
    <n v="-1129274"/>
    <x v="5"/>
    <s v="décharge"/>
    <x v="1"/>
    <s v="PALF"/>
    <s v="CONGO"/>
    <s v="ɣ"/>
  </r>
  <r>
    <d v="2019-05-06T00:00:00"/>
    <s v="Taxi Vox.cg-Radio Liberté"/>
    <x v="0"/>
    <x v="4"/>
    <m/>
    <n v="1000"/>
    <m/>
    <m/>
    <n v="1.7594513326964119"/>
    <n v="568.35900000000004"/>
    <n v="-1130274"/>
    <x v="5"/>
    <s v="décharge"/>
    <x v="1"/>
    <s v="PALF"/>
    <s v="CONGO"/>
    <s v="ɣ"/>
  </r>
  <r>
    <d v="2019-05-06T00:00:00"/>
    <s v="Taxi Radio liberté-Groupecongomédias"/>
    <x v="0"/>
    <x v="4"/>
    <m/>
    <n v="1000"/>
    <m/>
    <m/>
    <n v="1.7594513326964119"/>
    <n v="568.35900000000004"/>
    <n v="-1131274"/>
    <x v="5"/>
    <s v="décharge"/>
    <x v="1"/>
    <s v="PALF"/>
    <s v="CONGO"/>
    <s v="ɣ"/>
  </r>
  <r>
    <d v="2019-05-06T00:00:00"/>
    <s v="Taxi Groupecongomedias-ES TV"/>
    <x v="0"/>
    <x v="4"/>
    <m/>
    <n v="1000"/>
    <m/>
    <m/>
    <n v="1.7594513326964119"/>
    <n v="568.35900000000004"/>
    <n v="-1132274"/>
    <x v="5"/>
    <s v="décharge"/>
    <x v="1"/>
    <s v="PALF"/>
    <s v="CONGO"/>
    <s v="ɣ"/>
  </r>
  <r>
    <d v="2019-05-06T00:00:00"/>
    <s v="Taxi ES TV-Bureau PALF"/>
    <x v="0"/>
    <x v="4"/>
    <m/>
    <n v="1000"/>
    <m/>
    <m/>
    <n v="1.7594513326964119"/>
    <n v="568.35900000000004"/>
    <n v="-1133274"/>
    <x v="5"/>
    <s v="décharge"/>
    <x v="1"/>
    <s v="PALF"/>
    <s v="CONGO"/>
    <s v="ɣ"/>
  </r>
  <r>
    <d v="2019-05-06T00:00:00"/>
    <s v="Paiement frais d'hôtel 6 nuitées du 30/04 au 6/05/2019 (cfr mission Oyo)"/>
    <x v="8"/>
    <x v="0"/>
    <m/>
    <n v="90000"/>
    <m/>
    <m/>
    <n v="158.77496295250864"/>
    <n v="566.84"/>
    <n v="-1223274"/>
    <x v="1"/>
    <n v="11"/>
    <x v="0"/>
    <s v="RALFF"/>
    <s v="CONGO"/>
    <s v="o"/>
  </r>
  <r>
    <d v="2019-05-06T00:00:00"/>
    <s v="Taxi hôtel-gare routière (départ pour Brazzaville)"/>
    <x v="0"/>
    <x v="0"/>
    <m/>
    <n v="500"/>
    <m/>
    <m/>
    <n v="0.88208312751393692"/>
    <n v="566.84"/>
    <n v="-1223774"/>
    <x v="1"/>
    <s v="décharge"/>
    <x v="0"/>
    <s v="PALF"/>
    <s v="CONGO"/>
    <s v="ɣ"/>
  </r>
  <r>
    <d v="2019-05-06T00:00:00"/>
    <s v="Taxi Plateau-Mikalou-Casis (arrivé à Brazzaville)"/>
    <x v="0"/>
    <x v="0"/>
    <m/>
    <n v="2000"/>
    <m/>
    <m/>
    <n v="3.5283325100557477"/>
    <n v="566.84"/>
    <n v="-1225774"/>
    <x v="1"/>
    <s v="décharge"/>
    <x v="0"/>
    <s v="PALF"/>
    <s v="CONGO"/>
    <s v="ɣ"/>
  </r>
  <r>
    <d v="2019-05-06T00:00:00"/>
    <s v="Food allowance mission Oyo du 30/04 au 06/05/2019"/>
    <x v="8"/>
    <x v="0"/>
    <m/>
    <n v="60000"/>
    <m/>
    <m/>
    <n v="105.84997530167243"/>
    <n v="566.84"/>
    <n v="-1285774"/>
    <x v="1"/>
    <s v="décharge"/>
    <x v="0"/>
    <s v="RALFF"/>
    <s v="CONGO"/>
    <s v="ɣ"/>
  </r>
  <r>
    <d v="2019-05-06T00:00:00"/>
    <s v="Taxi Moto hôtel-DDEF à Impfondo"/>
    <x v="0"/>
    <x v="2"/>
    <m/>
    <n v="500"/>
    <m/>
    <m/>
    <n v="0.87972566634820593"/>
    <n v="568.35900000000004"/>
    <n v="-1286274"/>
    <x v="7"/>
    <s v="décharge"/>
    <x v="1"/>
    <s v="PALF"/>
    <s v="CONGO"/>
    <s v="ɣ"/>
  </r>
  <r>
    <d v="2019-05-06T00:00:00"/>
    <s v="Taxi Moto DDEF-TGI à Impfondo"/>
    <x v="0"/>
    <x v="2"/>
    <m/>
    <n v="500"/>
    <m/>
    <m/>
    <n v="0.87972566634820593"/>
    <n v="568.35900000000004"/>
    <n v="-1286774"/>
    <x v="7"/>
    <s v="décharge"/>
    <x v="1"/>
    <s v="PALF"/>
    <s v="CONGO"/>
    <s v="ɣ"/>
  </r>
  <r>
    <d v="2019-05-06T00:00:00"/>
    <s v="Taxi moto TGI-hôtel à Impfondo"/>
    <x v="0"/>
    <x v="2"/>
    <m/>
    <n v="500"/>
    <m/>
    <m/>
    <n v="0.87972566634820593"/>
    <n v="568.35900000000004"/>
    <n v="-1287274"/>
    <x v="7"/>
    <s v="décharge"/>
    <x v="1"/>
    <s v="PALF"/>
    <s v="CONGO"/>
    <s v="ɣ"/>
  </r>
  <r>
    <d v="2019-05-06T00:00:00"/>
    <s v="Taxi Moto hôtel-restaurant à Impfondo"/>
    <x v="0"/>
    <x v="2"/>
    <m/>
    <n v="500"/>
    <m/>
    <m/>
    <n v="0.87972566634820593"/>
    <n v="568.35900000000004"/>
    <n v="-1287774"/>
    <x v="7"/>
    <s v="décharge"/>
    <x v="1"/>
    <s v="PALF"/>
    <s v="CONGO"/>
    <s v="ɣ"/>
  </r>
  <r>
    <d v="2019-05-06T00:00:00"/>
    <s v="Taxi Moto restaurant-hôtel à Impfondo"/>
    <x v="0"/>
    <x v="2"/>
    <m/>
    <n v="500"/>
    <m/>
    <m/>
    <n v="0.87972566634820593"/>
    <n v="568.35900000000004"/>
    <n v="-1288274"/>
    <x v="7"/>
    <s v="décharge"/>
    <x v="1"/>
    <s v="PALF"/>
    <s v="CONGO"/>
    <s v="ɣ"/>
  </r>
  <r>
    <d v="2019-05-06T00:00:00"/>
    <s v="Taxi moto hôtel - gare routière pour retour de mission"/>
    <x v="0"/>
    <x v="0"/>
    <m/>
    <n v="500"/>
    <m/>
    <m/>
    <n v="0.88208312751393692"/>
    <n v="566.84"/>
    <n v="-1288774"/>
    <x v="2"/>
    <s v="décharge"/>
    <x v="0"/>
    <s v="PALF"/>
    <s v="CONGO"/>
    <s v="ɣ"/>
  </r>
  <r>
    <d v="2019-05-06T00:00:00"/>
    <s v="Taxi gare routière - domicile retour de mission de Owando"/>
    <x v="0"/>
    <x v="0"/>
    <m/>
    <n v="1000"/>
    <m/>
    <m/>
    <n v="1.7641662550278738"/>
    <n v="566.84"/>
    <n v="-1289774"/>
    <x v="2"/>
    <s v="décharge"/>
    <x v="0"/>
    <s v="PALF"/>
    <s v="CONGO"/>
    <s v="ɣ"/>
  </r>
  <r>
    <d v="2019-05-06T00:00:00"/>
    <s v="Paiement frais d'hôtel 06 nuitées du 30/04/2019 au 06/05/2019 à OWANDO"/>
    <x v="8"/>
    <x v="0"/>
    <m/>
    <n v="90000"/>
    <m/>
    <m/>
    <n v="158.77496295250864"/>
    <n v="566.84"/>
    <n v="-1379774"/>
    <x v="2"/>
    <n v="209"/>
    <x v="0"/>
    <s v="RALFF"/>
    <s v="CONGO"/>
    <s v="o"/>
  </r>
  <r>
    <d v="2019-05-06T00:00:00"/>
    <s v="Food Allowance mission d'Owando du 30/04/2019 au 06/05/2019"/>
    <x v="8"/>
    <x v="0"/>
    <m/>
    <n v="60000"/>
    <m/>
    <m/>
    <n v="105.84997530167243"/>
    <n v="566.84"/>
    <n v="-1439774"/>
    <x v="2"/>
    <s v="décharge"/>
    <x v="0"/>
    <s v="RALFF"/>
    <s v="CONGO"/>
    <s v="ɣ"/>
  </r>
  <r>
    <d v="2019-05-06T00:00:00"/>
    <s v="V.P EMIS Mlle LENDO LEPERS Jewel (Mr LENDO Rodrigue via compte bancaire de sa fille) pour le paiement du loyer de PNR-AVRIL 2019"/>
    <x v="9"/>
    <x v="3"/>
    <m/>
    <n v="165000"/>
    <m/>
    <m/>
    <n v="290.30946989490798"/>
    <n v="568.35900000000004"/>
    <n v="-1604774"/>
    <x v="8"/>
    <s v="Ordre de virement"/>
    <x v="1"/>
    <s v="PALF"/>
    <s v="CONGO"/>
    <s v="o"/>
  </r>
  <r>
    <d v="2019-05-06T00:00:00"/>
    <s v="Règlement facture bonus média portant sur la l'arrestation d'un trafiquant d'ivoire le 26 Avril 2019 à BZV/CHQ N°3635118"/>
    <x v="10"/>
    <x v="4"/>
    <m/>
    <n v="330000"/>
    <m/>
    <m/>
    <n v="580.61893978981595"/>
    <n v="568.35900000000004"/>
    <n v="-1934774"/>
    <x v="8"/>
    <n v="3635118"/>
    <x v="1"/>
    <s v="PALF"/>
    <s v="CONGO"/>
    <s v="o"/>
  </r>
  <r>
    <d v="2019-05-06T00:00:00"/>
    <s v="FRAIS RET.DEPLACE Chq n°03635118"/>
    <x v="7"/>
    <x v="3"/>
    <m/>
    <n v="3484"/>
    <m/>
    <m/>
    <n v="6.1299284431142986"/>
    <n v="568.35900000000004"/>
    <n v="-1938258"/>
    <x v="8"/>
    <n v="3635118"/>
    <x v="1"/>
    <s v="PALF"/>
    <s v="CONGO"/>
    <s v="o"/>
  </r>
  <r>
    <d v="2019-05-07T00:00:00"/>
    <s v="Taxi: MEF-Cabinet maître Anicet pour signature du contrat lié à l'affaire Arthur et transmission du dossier relatif à la même affaire."/>
    <x v="0"/>
    <x v="2"/>
    <m/>
    <n v="1000"/>
    <m/>
    <m/>
    <n v="1.7594513326964119"/>
    <n v="568.35900000000004"/>
    <n v="-1939258"/>
    <x v="11"/>
    <s v="décharge"/>
    <x v="1"/>
    <s v="PALF"/>
    <s v="CONGO"/>
    <s v="ɣ"/>
  </r>
  <r>
    <d v="2019-05-07T00:00:00"/>
    <s v="Taxi: Cabinet maitre Anicet-Bureau"/>
    <x v="0"/>
    <x v="2"/>
    <m/>
    <n v="1000"/>
    <m/>
    <m/>
    <n v="1.7594513326964119"/>
    <n v="568.35900000000004"/>
    <n v="-1940258"/>
    <x v="11"/>
    <s v="décharge"/>
    <x v="1"/>
    <s v="PALF"/>
    <s v="CONGO"/>
    <s v="ɣ"/>
  </r>
  <r>
    <d v="2019-05-07T00:00:00"/>
    <s v="Frais de transfert à Dalia/IMPFONDO"/>
    <x v="5"/>
    <x v="3"/>
    <m/>
    <n v="3050"/>
    <m/>
    <m/>
    <n v="5.3663265647240559"/>
    <n v="568.35900000000004"/>
    <n v="-1943308"/>
    <x v="3"/>
    <s v="09/GCF"/>
    <x v="1"/>
    <s v="PALF"/>
    <s v="CONGO"/>
    <s v="o"/>
  </r>
  <r>
    <d v="2019-05-07T00:00:00"/>
    <s v="Mésange CIGNAS-Bonus du mois d'Avril 2019"/>
    <x v="10"/>
    <x v="2"/>
    <m/>
    <n v="10000"/>
    <m/>
    <m/>
    <n v="17.594513326964119"/>
    <n v="568.35900000000004"/>
    <n v="-1953308"/>
    <x v="3"/>
    <s v="OUI"/>
    <x v="1"/>
    <s v="PALF"/>
    <s v="CONGO"/>
    <s v="o"/>
  </r>
  <r>
    <d v="2019-05-07T00:00:00"/>
    <s v="Mésange CIGNAS-Bonus de Responsabilité du mois d'Avril 2019"/>
    <x v="10"/>
    <x v="2"/>
    <m/>
    <n v="10000"/>
    <m/>
    <m/>
    <n v="17.594513326964119"/>
    <n v="568.35900000000004"/>
    <n v="-1963308"/>
    <x v="3"/>
    <s v="OUI"/>
    <x v="1"/>
    <s v="PALF"/>
    <s v="CONGO"/>
    <s v="o"/>
  </r>
  <r>
    <d v="2019-05-07T00:00:00"/>
    <s v="Hérick TCHICAYA-Bonus du mois d'Avril 2019"/>
    <x v="10"/>
    <x v="2"/>
    <m/>
    <n v="20000"/>
    <m/>
    <m/>
    <n v="35.189026653928238"/>
    <n v="568.35900000000004"/>
    <n v="-1983308"/>
    <x v="3"/>
    <s v="OUI"/>
    <x v="1"/>
    <s v="PALF"/>
    <s v="CONGO"/>
    <s v="o"/>
  </r>
  <r>
    <d v="2019-05-07T00:00:00"/>
    <s v="Hérick TCHICAYA-Bonus de Responsabilité du mois d'Avril 2019"/>
    <x v="10"/>
    <x v="2"/>
    <m/>
    <n v="25000"/>
    <m/>
    <m/>
    <n v="43.986283317410297"/>
    <n v="568.35900000000004"/>
    <n v="-2008308"/>
    <x v="3"/>
    <s v="OUI"/>
    <x v="1"/>
    <s v="PALF"/>
    <s v="CONGO"/>
    <s v="o"/>
  </r>
  <r>
    <d v="2019-05-07T00:00:00"/>
    <s v="Crépin IBOUILI-Bonus du mois d'Avril 2019"/>
    <x v="10"/>
    <x v="2"/>
    <m/>
    <n v="20000"/>
    <m/>
    <m/>
    <n v="35.189026653928238"/>
    <n v="568.35900000000004"/>
    <n v="-2028308"/>
    <x v="3"/>
    <s v="OUI"/>
    <x v="1"/>
    <s v="PALF"/>
    <s v="CONGO"/>
    <s v="o"/>
  </r>
  <r>
    <d v="2019-05-07T00:00:00"/>
    <s v="Gaudet MALANDA-Bonus du mois d'Avril 2019"/>
    <x v="10"/>
    <x v="2"/>
    <m/>
    <n v="5000"/>
    <m/>
    <m/>
    <n v="8.7972566634820595"/>
    <n v="568.35900000000004"/>
    <n v="-2033308"/>
    <x v="3"/>
    <s v="OUI"/>
    <x v="1"/>
    <s v="PALF"/>
    <s v="CONGO"/>
    <s v="o"/>
  </r>
  <r>
    <d v="2019-05-07T00:00:00"/>
    <s v="Jospin KAYA-Bonus du mois d'Avril 2019"/>
    <x v="10"/>
    <x v="2"/>
    <m/>
    <n v="20000"/>
    <m/>
    <m/>
    <n v="35.189026653928238"/>
    <n v="568.35900000000004"/>
    <n v="-2053308"/>
    <x v="3"/>
    <s v="OUI"/>
    <x v="1"/>
    <s v="PALF"/>
    <s v="CONGO"/>
    <s v="o"/>
  </r>
  <r>
    <d v="2019-05-07T00:00:00"/>
    <s v="Amenophys MOUSSAKANDAT-Bonus du mois d'Avril 2019"/>
    <x v="10"/>
    <x v="2"/>
    <m/>
    <n v="15000"/>
    <m/>
    <m/>
    <n v="26.391769990446178"/>
    <n v="568.35900000000004"/>
    <n v="-2068308"/>
    <x v="3"/>
    <s v="OUI"/>
    <x v="1"/>
    <s v="PALF"/>
    <s v="CONGO"/>
    <s v="o"/>
  </r>
  <r>
    <d v="2019-05-07T00:00:00"/>
    <s v="Evariste LELOUSSI-Bonus du mois d'Avril 2019"/>
    <x v="10"/>
    <x v="4"/>
    <m/>
    <n v="10000"/>
    <m/>
    <m/>
    <n v="17.594513326964119"/>
    <n v="568.35900000000004"/>
    <n v="-2078308"/>
    <x v="3"/>
    <s v="OUI"/>
    <x v="1"/>
    <s v="PALF"/>
    <s v="CONGO"/>
    <s v="o"/>
  </r>
  <r>
    <d v="2019-05-07T00:00:00"/>
    <s v="Taxi Bureau-BCI"/>
    <x v="0"/>
    <x v="1"/>
    <m/>
    <n v="2000"/>
    <m/>
    <m/>
    <n v="3.5189026653928237"/>
    <n v="568.35900000000004"/>
    <n v="-2080308"/>
    <x v="3"/>
    <s v="décharge"/>
    <x v="1"/>
    <s v="PALF"/>
    <s v="CONGO"/>
    <s v="ɣ"/>
  </r>
  <r>
    <d v="2019-05-07T00:00:00"/>
    <s v="Taxi Domicile-Gare Routière Océan du Nord"/>
    <x v="0"/>
    <x v="2"/>
    <m/>
    <n v="1000"/>
    <m/>
    <m/>
    <n v="1.7594513326964119"/>
    <n v="568.35900000000004"/>
    <n v="-2081308"/>
    <x v="4"/>
    <s v="décharge"/>
    <x v="1"/>
    <s v="PALF"/>
    <s v="CONGO"/>
    <s v="ɣ"/>
  </r>
  <r>
    <d v="2019-05-07T00:00:00"/>
    <s v="Taxi Gare Routière-Résidence"/>
    <x v="0"/>
    <x v="2"/>
    <m/>
    <n v="1000"/>
    <m/>
    <m/>
    <n v="1.7594513326964119"/>
    <n v="568.35900000000004"/>
    <n v="-2082308"/>
    <x v="4"/>
    <s v="décharge"/>
    <x v="1"/>
    <s v="PALF"/>
    <s v="CONGO"/>
    <s v="ɣ"/>
  </r>
  <r>
    <d v="2019-05-07T00:00:00"/>
    <s v="Food allowance en mission"/>
    <x v="6"/>
    <x v="2"/>
    <m/>
    <n v="10000"/>
    <m/>
    <m/>
    <n v="17.594513326964119"/>
    <n v="568.35900000000004"/>
    <n v="-2092308"/>
    <x v="4"/>
    <s v="décharge"/>
    <x v="1"/>
    <s v="PALF"/>
    <s v="CONGO"/>
    <s v="ɣ"/>
  </r>
  <r>
    <d v="2019-05-07T00:00:00"/>
    <s v="Taxi bureau-Agence ocean du nord talangai pour l'achat du billet "/>
    <x v="0"/>
    <x v="2"/>
    <m/>
    <n v="1500"/>
    <m/>
    <m/>
    <n v="2.6391769990446177"/>
    <n v="568.35900000000004"/>
    <n v="-2093808"/>
    <x v="12"/>
    <s v="décharge"/>
    <x v="1"/>
    <s v="PALF"/>
    <s v="CONGO"/>
    <s v="ɣ"/>
  </r>
  <r>
    <d v="2019-05-07T00:00:00"/>
    <s v="Achat billet Océan du nord BZV-OUESSO"/>
    <x v="0"/>
    <x v="2"/>
    <m/>
    <n v="20000"/>
    <m/>
    <m/>
    <n v="35.189026653928238"/>
    <n v="568.35900000000004"/>
    <n v="-2113808"/>
    <x v="12"/>
    <s v="OUI"/>
    <x v="1"/>
    <s v="PALF"/>
    <s v="CONGO"/>
    <s v="o"/>
  </r>
  <r>
    <d v="2019-05-07T00:00:00"/>
    <s v="Taxi Agence ocean du Nord-bureau"/>
    <x v="0"/>
    <x v="2"/>
    <m/>
    <n v="1000"/>
    <m/>
    <m/>
    <n v="1.7594513326964119"/>
    <n v="568.35900000000004"/>
    <n v="-2114808"/>
    <x v="12"/>
    <s v="décharge"/>
    <x v="1"/>
    <s v="PALF"/>
    <s v="CONGO"/>
    <s v="ɣ"/>
  </r>
  <r>
    <d v="2019-05-07T00:00:00"/>
    <s v="Tax: bureau-MEF pour rencontrer le DG pour la signature des contrats/ aller-retour"/>
    <x v="0"/>
    <x v="2"/>
    <m/>
    <n v="2000"/>
    <m/>
    <m/>
    <n v="3.5189026653928237"/>
    <n v="568.35900000000004"/>
    <n v="-2116808"/>
    <x v="9"/>
    <s v="décharge"/>
    <x v="1"/>
    <s v="PALF"/>
    <s v="CONGO"/>
    <s v="ɣ"/>
  </r>
  <r>
    <d v="2019-05-07T00:00:00"/>
    <s v="Taxi: bureau-MEF pour tampon sur les contrats déjà signés/ MEF-WCS pour réunion avec  ONUDC"/>
    <x v="0"/>
    <x v="2"/>
    <m/>
    <n v="2000"/>
    <m/>
    <m/>
    <n v="3.5189026653928237"/>
    <n v="568.35900000000004"/>
    <n v="-2118808"/>
    <x v="9"/>
    <s v="décharge"/>
    <x v="1"/>
    <s v="PALF"/>
    <s v="CONGO"/>
    <s v="ɣ"/>
  </r>
  <r>
    <d v="2019-05-07T00:00:00"/>
    <s v="Mavy MALELA, Bonus mois d'avril 2019"/>
    <x v="10"/>
    <x v="1"/>
    <m/>
    <n v="10000"/>
    <m/>
    <m/>
    <n v="17.594513326964119"/>
    <n v="568.35900000000004"/>
    <n v="-2128808"/>
    <x v="9"/>
    <s v="OUI"/>
    <x v="1"/>
    <s v="PALF"/>
    <s v="CONGO"/>
    <s v="o"/>
  </r>
  <r>
    <d v="2019-05-07T00:00:00"/>
    <s v="Taxi Bureau PALF-Radio Rurale"/>
    <x v="0"/>
    <x v="4"/>
    <m/>
    <n v="1000"/>
    <m/>
    <m/>
    <n v="1.7594513326964119"/>
    <n v="568.35900000000004"/>
    <n v="-2129808"/>
    <x v="5"/>
    <s v="décharge"/>
    <x v="1"/>
    <s v="PALF"/>
    <s v="CONGO"/>
    <s v="ɣ"/>
  </r>
  <r>
    <d v="2019-05-07T00:00:00"/>
    <s v="Taxi Radio Rurale-ES TV"/>
    <x v="0"/>
    <x v="4"/>
    <m/>
    <n v="1000"/>
    <m/>
    <m/>
    <n v="1.7594513326964119"/>
    <n v="568.35900000000004"/>
    <n v="-2130808"/>
    <x v="5"/>
    <s v="décharge"/>
    <x v="1"/>
    <s v="PALF"/>
    <s v="CONGO"/>
    <s v="ɣ"/>
  </r>
  <r>
    <d v="2019-05-07T00:00:00"/>
    <s v="Taxi ES TV-TOP TV"/>
    <x v="0"/>
    <x v="4"/>
    <m/>
    <n v="1000"/>
    <m/>
    <m/>
    <n v="1.7594513326964119"/>
    <n v="568.35900000000004"/>
    <n v="-2131808"/>
    <x v="5"/>
    <s v="décharge"/>
    <x v="1"/>
    <s v="PALF"/>
    <s v="CONGO"/>
    <s v="ɣ"/>
  </r>
  <r>
    <d v="2019-05-07T00:00:00"/>
    <s v="Taxi TOP TV-Radio Liberté"/>
    <x v="0"/>
    <x v="4"/>
    <m/>
    <n v="1000"/>
    <m/>
    <m/>
    <n v="1.7594513326964119"/>
    <n v="568.35900000000004"/>
    <n v="-2132808"/>
    <x v="5"/>
    <s v="décharge"/>
    <x v="1"/>
    <s v="PALF"/>
    <s v="CONGO"/>
    <s v="ɣ"/>
  </r>
  <r>
    <d v="2019-05-07T00:00:00"/>
    <s v="Taxi Radio Liberté-Bureau PALF"/>
    <x v="0"/>
    <x v="4"/>
    <m/>
    <n v="1000"/>
    <m/>
    <m/>
    <n v="1.7594513326964119"/>
    <n v="568.35900000000004"/>
    <n v="-2133808"/>
    <x v="5"/>
    <s v="décharge"/>
    <x v="1"/>
    <s v="PALF"/>
    <s v="CONGO"/>
    <s v="ɣ"/>
  </r>
  <r>
    <d v="2019-05-07T00:00:00"/>
    <s v="Taxi Moto hôtel-DDEF à Impfondo"/>
    <x v="0"/>
    <x v="2"/>
    <m/>
    <n v="500"/>
    <m/>
    <m/>
    <n v="0.87972566634820593"/>
    <n v="568.35900000000004"/>
    <n v="-2134308"/>
    <x v="7"/>
    <s v="décharge"/>
    <x v="1"/>
    <s v="PALF"/>
    <s v="CONGO"/>
    <s v="ɣ"/>
  </r>
  <r>
    <d v="2019-05-07T00:00:00"/>
    <s v="Taxi Moto Ddef-agence air congo à Impfondo"/>
    <x v="0"/>
    <x v="2"/>
    <m/>
    <n v="500"/>
    <m/>
    <m/>
    <n v="0.87972566634820593"/>
    <n v="568.35900000000004"/>
    <n v="-2134808"/>
    <x v="7"/>
    <s v="décharge"/>
    <x v="1"/>
    <s v="PALF"/>
    <s v="CONGO"/>
    <s v="ɣ"/>
  </r>
  <r>
    <d v="2019-05-07T00:00:00"/>
    <s v="Taxi Moto agence air congo-M.A à Impfondo"/>
    <x v="0"/>
    <x v="2"/>
    <m/>
    <n v="500"/>
    <m/>
    <m/>
    <n v="0.87972566634820593"/>
    <n v="568.35900000000004"/>
    <n v="-2135308"/>
    <x v="7"/>
    <s v="décharge"/>
    <x v="1"/>
    <s v="PALF"/>
    <s v="CONGO"/>
    <s v="ɣ"/>
  </r>
  <r>
    <d v="2019-05-07T00:00:00"/>
    <s v="Taxi Moto MA-hôtel à Impfondo"/>
    <x v="0"/>
    <x v="2"/>
    <m/>
    <n v="500"/>
    <m/>
    <m/>
    <n v="0.87972566634820593"/>
    <n v="568.35900000000004"/>
    <n v="-2135808"/>
    <x v="7"/>
    <s v="décharge"/>
    <x v="1"/>
    <s v="PALF"/>
    <s v="CONGO"/>
    <s v="ɣ"/>
  </r>
  <r>
    <d v="2019-05-07T00:00:00"/>
    <s v="Ration des prévenus"/>
    <x v="11"/>
    <x v="2"/>
    <m/>
    <n v="10000"/>
    <m/>
    <m/>
    <n v="17.594513326964119"/>
    <n v="568.35900000000004"/>
    <n v="-2145808"/>
    <x v="7"/>
    <s v="décharge"/>
    <x v="1"/>
    <s v="PALF"/>
    <s v="CONGO"/>
    <s v="ɣ"/>
  </r>
  <r>
    <d v="2019-05-07T00:00:00"/>
    <s v="Taxi Moto hôtel-agence charden farell à Impfondo"/>
    <x v="0"/>
    <x v="2"/>
    <m/>
    <n v="500"/>
    <m/>
    <m/>
    <n v="0.87972566634820593"/>
    <n v="568.35900000000004"/>
    <n v="-2146308"/>
    <x v="7"/>
    <s v="décharge"/>
    <x v="1"/>
    <s v="PALF"/>
    <s v="CONGO"/>
    <s v="ɣ"/>
  </r>
  <r>
    <d v="2019-05-07T00:00:00"/>
    <s v="Taxi Moto agence charden farell-restaurant à Impfondo"/>
    <x v="0"/>
    <x v="2"/>
    <m/>
    <n v="500"/>
    <m/>
    <m/>
    <n v="0.87972566634820593"/>
    <n v="568.35900000000004"/>
    <n v="-2146808"/>
    <x v="7"/>
    <s v="décharge"/>
    <x v="1"/>
    <s v="PALF"/>
    <s v="CONGO"/>
    <s v="ɣ"/>
  </r>
  <r>
    <d v="2019-05-07T00:00:00"/>
    <s v="Taxi Moto restaurant-hôtel à Impfondo"/>
    <x v="0"/>
    <x v="2"/>
    <m/>
    <n v="500"/>
    <m/>
    <m/>
    <n v="0.87972566634820593"/>
    <n v="568.35900000000004"/>
    <n v="-2147308"/>
    <x v="7"/>
    <s v="décharge"/>
    <x v="1"/>
    <s v="PALF"/>
    <s v="CONGO"/>
    <s v="ɣ"/>
  </r>
  <r>
    <d v="2019-05-07T00:00:00"/>
    <s v="Complément frais de mission IMPFONDO du 04 au 08 mai 2019"/>
    <x v="3"/>
    <x v="2"/>
    <m/>
    <n v="52000"/>
    <m/>
    <m/>
    <n v="91.49146930021341"/>
    <n v="568.35900000000004"/>
    <n v="-2199308"/>
    <x v="7"/>
    <s v="OUI"/>
    <x v="1"/>
    <s v="PALF"/>
    <s v="CONGO"/>
    <s v="o"/>
  </r>
  <r>
    <d v="2019-05-07T00:00:00"/>
    <s v="FRAIS CER/CHQ N° 3635119"/>
    <x v="7"/>
    <x v="3"/>
    <m/>
    <n v="14399"/>
    <m/>
    <m/>
    <n v="25.334339739495633"/>
    <n v="568.35900000000004"/>
    <n v="-2213707"/>
    <x v="8"/>
    <n v="3635119"/>
    <x v="1"/>
    <s v="PALF"/>
    <s v="CONGO"/>
    <s v="o"/>
  </r>
  <r>
    <d v="2019-05-07T00:00:00"/>
    <s v="Règlement facture ENERGIE ELECTRIQUE DU CONGO chèque N°03635119 EEC/ Mars-Avril 2019"/>
    <x v="9"/>
    <x v="3"/>
    <m/>
    <n v="49590"/>
    <m/>
    <m/>
    <n v="87.251191588415068"/>
    <n v="568.35900000000004"/>
    <n v="-2263297"/>
    <x v="8"/>
    <n v="3635119"/>
    <x v="1"/>
    <s v="PALF"/>
    <s v="CONGO"/>
    <s v="o"/>
  </r>
  <r>
    <d v="2019-05-07T00:00:00"/>
    <s v="FRAIS RET.DEPLACE Chq n°3635120"/>
    <x v="7"/>
    <x v="3"/>
    <m/>
    <n v="3484"/>
    <m/>
    <m/>
    <n v="6.1299284431142986"/>
    <n v="568.35900000000004"/>
    <n v="-2266781"/>
    <x v="8"/>
    <n v="3635120"/>
    <x v="1"/>
    <s v="PALF"/>
    <s v="CONGO"/>
    <s v="o"/>
  </r>
  <r>
    <d v="2019-05-08T00:00:00"/>
    <s v="Frais de transfert à Alexis/PNR"/>
    <x v="5"/>
    <x v="3"/>
    <m/>
    <n v="370"/>
    <m/>
    <m/>
    <n v="0.65099699309767234"/>
    <n v="568.35900000000004"/>
    <n v="-2267151"/>
    <x v="3"/>
    <s v="28/GCF"/>
    <x v="1"/>
    <s v="PALF"/>
    <s v="CONGO"/>
    <s v="o"/>
  </r>
  <r>
    <d v="2019-05-08T00:00:00"/>
    <s v="CI64-Bonus du mois d'Avril 2019"/>
    <x v="10"/>
    <x v="0"/>
    <m/>
    <n v="5000"/>
    <m/>
    <m/>
    <n v="8.8208312751393692"/>
    <n v="566.84"/>
    <n v="-2272151"/>
    <x v="3"/>
    <s v="OUI"/>
    <x v="0"/>
    <s v="PALF"/>
    <s v="CONGO"/>
    <s v="o"/>
  </r>
  <r>
    <d v="2019-05-08T00:00:00"/>
    <s v="Dalia OYONTSIO-Bonus du mois d'Avril 2019"/>
    <x v="10"/>
    <x v="2"/>
    <m/>
    <n v="15000"/>
    <m/>
    <m/>
    <n v="26.391769990446178"/>
    <n v="568.35900000000004"/>
    <n v="-2287151"/>
    <x v="3"/>
    <s v="OUI"/>
    <x v="1"/>
    <s v="PALF"/>
    <s v="CONGO"/>
    <s v="o"/>
  </r>
  <r>
    <d v="2019-05-08T00:00:00"/>
    <s v="Odile FIELO (la ménagère)-Prestation avril 2019"/>
    <x v="12"/>
    <x v="3"/>
    <m/>
    <n v="72000"/>
    <m/>
    <m/>
    <n v="126.68049595414165"/>
    <n v="568.35900000000004"/>
    <n v="-2359151"/>
    <x v="3"/>
    <s v="OUI"/>
    <x v="1"/>
    <s v="PALF"/>
    <s v="CONGO"/>
    <s v="o"/>
  </r>
  <r>
    <d v="2019-05-08T00:00:00"/>
    <s v="Taxi Résidence-DDEF"/>
    <x v="0"/>
    <x v="2"/>
    <m/>
    <n v="1000"/>
    <m/>
    <m/>
    <n v="1.7594513326964119"/>
    <n v="568.35900000000004"/>
    <n v="-2360151"/>
    <x v="4"/>
    <s v="décharge"/>
    <x v="1"/>
    <s v="PALF"/>
    <s v="CONGO"/>
    <s v="ɣ"/>
  </r>
  <r>
    <d v="2019-05-08T00:00:00"/>
    <s v="Taxi DDEF-Cour d'appel"/>
    <x v="0"/>
    <x v="2"/>
    <m/>
    <n v="1000"/>
    <m/>
    <m/>
    <n v="1.7594513326964119"/>
    <n v="568.35900000000004"/>
    <n v="-2361151"/>
    <x v="4"/>
    <s v="décharge"/>
    <x v="1"/>
    <s v="PALF"/>
    <s v="CONGO"/>
    <s v="ɣ"/>
  </r>
  <r>
    <d v="2019-05-08T00:00:00"/>
    <s v="Taxi Cour d'appel-Résidence"/>
    <x v="0"/>
    <x v="2"/>
    <m/>
    <n v="1000"/>
    <m/>
    <m/>
    <n v="1.7594513326964119"/>
    <n v="568.35900000000004"/>
    <n v="-2362151"/>
    <x v="4"/>
    <s v="décharge"/>
    <x v="1"/>
    <s v="PALF"/>
    <s v="CONGO"/>
    <s v="ɣ"/>
  </r>
  <r>
    <d v="2019-05-08T00:00:00"/>
    <s v="Taxi Résidence- agence Charden farell"/>
    <x v="0"/>
    <x v="2"/>
    <m/>
    <n v="1000"/>
    <m/>
    <m/>
    <n v="1.7594513326964119"/>
    <n v="568.35900000000004"/>
    <n v="-2363151"/>
    <x v="4"/>
    <s v="décharge"/>
    <x v="1"/>
    <s v="PALF"/>
    <s v="CONGO"/>
    <s v="ɣ"/>
  </r>
  <r>
    <d v="2019-05-08T00:00:00"/>
    <s v="Taxi agence Charden farell-agence Océan du Nord"/>
    <x v="0"/>
    <x v="2"/>
    <m/>
    <n v="1000"/>
    <m/>
    <m/>
    <n v="1.7594513326964119"/>
    <n v="568.35900000000004"/>
    <n v="-2364151"/>
    <x v="4"/>
    <s v="décharge"/>
    <x v="1"/>
    <s v="PALF"/>
    <s v="CONGO"/>
    <s v="ɣ"/>
  </r>
  <r>
    <d v="2019-05-08T00:00:00"/>
    <s v="Achat billet Océan du Nord PNR-BZV"/>
    <x v="0"/>
    <x v="2"/>
    <m/>
    <n v="12000"/>
    <m/>
    <m/>
    <n v="21.113415992356941"/>
    <n v="568.35900000000004"/>
    <n v="-2376151"/>
    <x v="4"/>
    <s v="OUI"/>
    <x v="1"/>
    <s v="PALF"/>
    <s v="CONGO"/>
    <s v="o"/>
  </r>
  <r>
    <d v="2019-05-08T00:00:00"/>
    <s v="Taxi Agence ON-Résidence"/>
    <x v="0"/>
    <x v="2"/>
    <m/>
    <n v="1000"/>
    <m/>
    <m/>
    <n v="1.7594513326964119"/>
    <n v="568.35900000000004"/>
    <n v="-2377151"/>
    <x v="4"/>
    <s v="décharge"/>
    <x v="1"/>
    <s v="PALF"/>
    <s v="CONGO"/>
    <s v="ɣ"/>
  </r>
  <r>
    <d v="2019-05-08T00:00:00"/>
    <s v="Taxi Résidence-Marché"/>
    <x v="0"/>
    <x v="2"/>
    <m/>
    <n v="1000"/>
    <m/>
    <m/>
    <n v="1.7594513326964119"/>
    <n v="568.35900000000004"/>
    <n v="-2378151"/>
    <x v="4"/>
    <s v="décharge"/>
    <x v="1"/>
    <s v="PALF"/>
    <s v="CONGO"/>
    <s v="ɣ"/>
  </r>
  <r>
    <d v="2019-05-08T00:00:00"/>
    <s v="Achat produits et Outils d'entretien à PNR"/>
    <x v="4"/>
    <x v="3"/>
    <m/>
    <n v="8750"/>
    <m/>
    <m/>
    <n v="15.395199161093604"/>
    <n v="568.35900000000004"/>
    <n v="-2386901"/>
    <x v="4"/>
    <s v="OUI"/>
    <x v="1"/>
    <s v="PALF"/>
    <s v="CONGO"/>
    <s v="o"/>
  </r>
  <r>
    <d v="2019-05-08T00:00:00"/>
    <s v="Achat tissu à serpière et raclette Résidence PNR"/>
    <x v="4"/>
    <x v="3"/>
    <m/>
    <n v="4000"/>
    <m/>
    <m/>
    <n v="7.0378053307856474"/>
    <n v="568.35900000000004"/>
    <n v="-2390901"/>
    <x v="4"/>
    <s v="décharge"/>
    <x v="1"/>
    <s v="PALF"/>
    <s v="CONGO"/>
    <s v="ɣ"/>
  </r>
  <r>
    <d v="2019-05-08T00:00:00"/>
    <s v="Taxi Marché-Résidence"/>
    <x v="0"/>
    <x v="2"/>
    <m/>
    <n v="1000"/>
    <m/>
    <m/>
    <n v="1.7594513326964119"/>
    <n v="568.35900000000004"/>
    <n v="-2391901"/>
    <x v="4"/>
    <s v="décharge"/>
    <x v="1"/>
    <s v="PALF"/>
    <s v="CONGO"/>
    <s v="ɣ"/>
  </r>
  <r>
    <d v="2019-05-08T00:00:00"/>
    <s v="Taxi Résidence-Restaurant"/>
    <x v="0"/>
    <x v="2"/>
    <m/>
    <n v="1000"/>
    <m/>
    <m/>
    <n v="1.7594513326964119"/>
    <n v="568.35900000000004"/>
    <n v="-2392901"/>
    <x v="4"/>
    <s v="décharge"/>
    <x v="1"/>
    <s v="PALF"/>
    <s v="CONGO"/>
    <s v="ɣ"/>
  </r>
  <r>
    <d v="2019-05-08T00:00:00"/>
    <s v="Food allowance en mission"/>
    <x v="6"/>
    <x v="2"/>
    <m/>
    <n v="10000"/>
    <m/>
    <m/>
    <n v="17.594513326964119"/>
    <n v="568.35900000000004"/>
    <n v="-2402901"/>
    <x v="4"/>
    <s v="décharge"/>
    <x v="1"/>
    <s v="PALF"/>
    <s v="CONGO"/>
    <s v="ɣ"/>
  </r>
  <r>
    <d v="2019-05-08T00:00:00"/>
    <s v="Taxi Restaurant-Résidence"/>
    <x v="0"/>
    <x v="2"/>
    <m/>
    <n v="1000"/>
    <m/>
    <m/>
    <n v="1.7594513326964119"/>
    <n v="568.35900000000004"/>
    <n v="-2403901"/>
    <x v="4"/>
    <s v="décharge"/>
    <x v="1"/>
    <s v="PALF"/>
    <s v="CONGO"/>
    <s v="ɣ"/>
  </r>
  <r>
    <d v="2019-05-08T00:00:00"/>
    <s v="Taxi domicile-Agence ocean du nord talangai"/>
    <x v="0"/>
    <x v="2"/>
    <m/>
    <n v="1500"/>
    <m/>
    <m/>
    <n v="2.6391769990446177"/>
    <n v="568.35900000000004"/>
    <n v="-2405401"/>
    <x v="12"/>
    <s v="décharge"/>
    <x v="1"/>
    <s v="PALF"/>
    <s v="CONGO"/>
    <s v="ɣ"/>
  </r>
  <r>
    <d v="2019-05-08T00:00:00"/>
    <s v="Taxi Agence ocean du Nord Ouesso-Residence "/>
    <x v="0"/>
    <x v="2"/>
    <m/>
    <n v="500"/>
    <m/>
    <m/>
    <n v="0.87972566634820593"/>
    <n v="568.35900000000004"/>
    <n v="-2405901"/>
    <x v="12"/>
    <s v="décharge"/>
    <x v="1"/>
    <s v="PALF"/>
    <s v="CONGO"/>
    <s v="ɣ"/>
  </r>
  <r>
    <d v="2019-05-08T00:00:00"/>
    <s v="Taxi Bureau PALF-ES TV"/>
    <x v="0"/>
    <x v="4"/>
    <m/>
    <n v="1000"/>
    <m/>
    <m/>
    <n v="1.7594513326964119"/>
    <n v="568.35900000000004"/>
    <n v="-2406901"/>
    <x v="5"/>
    <s v="décharge"/>
    <x v="1"/>
    <s v="PALF"/>
    <s v="CONGO"/>
    <s v="ɣ"/>
  </r>
  <r>
    <d v="2019-05-08T00:00:00"/>
    <s v="Taxi ES TV-Radio Liberté "/>
    <x v="0"/>
    <x v="4"/>
    <m/>
    <n v="1000"/>
    <m/>
    <m/>
    <n v="1.7594513326964119"/>
    <n v="568.35900000000004"/>
    <n v="-2407901"/>
    <x v="5"/>
    <s v="décharge"/>
    <x v="1"/>
    <s v="PALF"/>
    <s v="CONGO"/>
    <s v="ɣ"/>
  </r>
  <r>
    <d v="2019-05-08T00:00:00"/>
    <s v="Taxi Radio Liberté-Radio Rurale"/>
    <x v="0"/>
    <x v="4"/>
    <m/>
    <n v="1000"/>
    <m/>
    <m/>
    <n v="1.7594513326964119"/>
    <n v="568.35900000000004"/>
    <n v="-2408901"/>
    <x v="5"/>
    <s v="décharge"/>
    <x v="1"/>
    <s v="PALF"/>
    <s v="CONGO"/>
    <s v="ɣ"/>
  </r>
  <r>
    <d v="2019-05-08T00:00:00"/>
    <s v="Taxi Radio Rurale-Super Marché Casino"/>
    <x v="0"/>
    <x v="4"/>
    <m/>
    <n v="1000"/>
    <m/>
    <m/>
    <n v="1.7594513326964119"/>
    <n v="568.35900000000004"/>
    <n v="-2409901"/>
    <x v="5"/>
    <s v="décharge"/>
    <x v="1"/>
    <s v="PALF"/>
    <s v="CONGO"/>
    <s v="ɣ"/>
  </r>
  <r>
    <d v="2019-05-08T00:00:00"/>
    <s v="Achat papier toilette pour le bureau"/>
    <x v="4"/>
    <x v="3"/>
    <m/>
    <n v="8970"/>
    <m/>
    <m/>
    <n v="15.782278454286814"/>
    <n v="568.35900000000004"/>
    <n v="-2418871"/>
    <x v="5"/>
    <s v="OUI"/>
    <x v="1"/>
    <s v="PALF"/>
    <s v="CONGO"/>
    <s v="o"/>
  </r>
  <r>
    <d v="2019-05-08T00:00:00"/>
    <s v="Taxi Super Marché Casino-Bureau PALF"/>
    <x v="0"/>
    <x v="4"/>
    <m/>
    <n v="1000"/>
    <m/>
    <m/>
    <n v="1.7594513326964119"/>
    <n v="568.35900000000004"/>
    <n v="-2419871"/>
    <x v="5"/>
    <s v="décharge"/>
    <x v="1"/>
    <s v="PALF"/>
    <s v="CONGO"/>
    <s v="ɣ"/>
  </r>
  <r>
    <d v="2019-05-08T00:00:00"/>
    <s v="Taxi Moto hôtel-aéroport à Impfondo"/>
    <x v="0"/>
    <x v="2"/>
    <m/>
    <n v="500"/>
    <m/>
    <m/>
    <n v="0.87972566634820593"/>
    <n v="568.35900000000004"/>
    <n v="-2420371"/>
    <x v="7"/>
    <s v="décharge"/>
    <x v="1"/>
    <s v="PALF"/>
    <s v="CONGO"/>
    <s v="ɣ"/>
  </r>
  <r>
    <d v="2019-05-08T00:00:00"/>
    <s v="Timbre aéroportuaire sur le billet d'avion"/>
    <x v="13"/>
    <x v="2"/>
    <m/>
    <n v="500"/>
    <m/>
    <m/>
    <n v="0.87972566634820593"/>
    <n v="568.35900000000004"/>
    <n v="-2420871"/>
    <x v="7"/>
    <s v="OUI"/>
    <x v="1"/>
    <s v="PALF"/>
    <s v="CONGO"/>
    <s v="o"/>
  </r>
  <r>
    <d v="2019-05-08T00:00:00"/>
    <s v="Paiement frais d'hôtel à impfondo du 04 au 08 Mai 2019 soit 4 nuitées"/>
    <x v="8"/>
    <x v="2"/>
    <m/>
    <n v="60000"/>
    <m/>
    <m/>
    <n v="105.56707996178471"/>
    <n v="568.35900000000004"/>
    <n v="-2480871"/>
    <x v="7"/>
    <n v="387"/>
    <x v="1"/>
    <s v="RALFF"/>
    <s v="CONGO"/>
    <s v="o"/>
  </r>
  <r>
    <d v="2019-05-08T00:00:00"/>
    <s v="Food allowance à Impfondo du 04 au 08 Mai 2019"/>
    <x v="8"/>
    <x v="2"/>
    <m/>
    <n v="40000"/>
    <m/>
    <m/>
    <n v="70.378053307856476"/>
    <n v="568.35900000000004"/>
    <n v="-2520871"/>
    <x v="7"/>
    <s v="décharge"/>
    <x v="1"/>
    <s v="RALFF"/>
    <s v="CONGO"/>
    <s v="ɣ"/>
  </r>
  <r>
    <d v="2019-05-08T00:00:00"/>
    <s v="Taxi aéroport-bureau"/>
    <x v="0"/>
    <x v="2"/>
    <m/>
    <n v="1000"/>
    <m/>
    <m/>
    <n v="1.7594513326964119"/>
    <n v="568.35900000000004"/>
    <n v="-2521871"/>
    <x v="7"/>
    <s v="décharge"/>
    <x v="1"/>
    <s v="PALF"/>
    <s v="CONGO"/>
    <s v="ɣ"/>
  </r>
  <r>
    <d v="2019-05-08T00:00:00"/>
    <s v="FRAIS EXTRAIT DE COMPTE SIEGE BCI CONGO"/>
    <x v="7"/>
    <x v="3"/>
    <m/>
    <n v="2152"/>
    <m/>
    <m/>
    <n v="3.7863392679626782"/>
    <n v="568.35900000000004"/>
    <n v="-2524023"/>
    <x v="8"/>
    <s v="Relevé"/>
    <x v="1"/>
    <s v="PALF"/>
    <s v="CONGO"/>
    <s v="o"/>
  </r>
  <r>
    <d v="2019-05-08T00:00:00"/>
    <s v="FRAIS RET.DEPLACE Chq n°3635121"/>
    <x v="7"/>
    <x v="3"/>
    <m/>
    <n v="3484"/>
    <m/>
    <m/>
    <n v="6.146355232517112"/>
    <n v="566.84"/>
    <n v="-2527507"/>
    <x v="8"/>
    <n v="3635121"/>
    <x v="0"/>
    <s v="PALF"/>
    <s v="CONGO"/>
    <s v="o"/>
  </r>
  <r>
    <d v="2019-05-08T00:00:00"/>
    <s v="Honoraires de consultation i23c-AVRIL 2019/CHQ N 3635121"/>
    <x v="6"/>
    <x v="0"/>
    <m/>
    <n v="270000"/>
    <m/>
    <m/>
    <n v="484.24981946000946"/>
    <n v="557.56344999999999"/>
    <n v="-2797507"/>
    <x v="8"/>
    <n v="3635121"/>
    <x v="2"/>
    <s v="RALFF"/>
    <s v="CONGO"/>
    <s v="o"/>
  </r>
  <r>
    <d v="2019-05-08T00:00:00"/>
    <s v="FRAIS RET.DEPLACE Chq n°3635122"/>
    <x v="7"/>
    <x v="3"/>
    <m/>
    <n v="3484"/>
    <m/>
    <m/>
    <n v="6.146355232517112"/>
    <n v="566.84"/>
    <n v="-2800991"/>
    <x v="8"/>
    <n v="3635122"/>
    <x v="0"/>
    <s v="PALF"/>
    <s v="CONGO"/>
    <s v="o"/>
  </r>
  <r>
    <d v="2019-05-08T00:00:00"/>
    <s v="Honoraires de consultation IT87-AVRIL 2019/CHQ N 3635122"/>
    <x v="6"/>
    <x v="0"/>
    <m/>
    <n v="240000"/>
    <m/>
    <m/>
    <n v="430.44428396445284"/>
    <n v="557.56344999999999"/>
    <n v="-3040991"/>
    <x v="8"/>
    <n v="3635122"/>
    <x v="2"/>
    <s v="RALFF"/>
    <s v="CONGO"/>
    <s v="o"/>
  </r>
  <r>
    <d v="2019-05-09T00:00:00"/>
    <s v="Taxi: Bureau-Marché total pour achat balai"/>
    <x v="0"/>
    <x v="2"/>
    <m/>
    <n v="1000"/>
    <m/>
    <m/>
    <n v="1.7594513326964119"/>
    <n v="568.35900000000004"/>
    <n v="-3041991"/>
    <x v="11"/>
    <s v="décharge"/>
    <x v="1"/>
    <s v="PALF"/>
    <s v="CONGO"/>
    <s v="ɣ"/>
  </r>
  <r>
    <d v="2019-05-09T00:00:00"/>
    <s v="Achat balai pour bureau PALF"/>
    <x v="4"/>
    <x v="3"/>
    <m/>
    <n v="2000"/>
    <m/>
    <m/>
    <n v="3.5189026653928237"/>
    <n v="568.35900000000004"/>
    <n v="-3043991"/>
    <x v="11"/>
    <s v="OUI"/>
    <x v="1"/>
    <s v="PALF"/>
    <s v="CONGO"/>
    <s v="o"/>
  </r>
  <r>
    <d v="2019-05-09T00:00:00"/>
    <s v="Taxi: Marché Total-Bureau"/>
    <x v="0"/>
    <x v="2"/>
    <m/>
    <n v="1000"/>
    <m/>
    <m/>
    <n v="1.7594513326964119"/>
    <n v="568.35900000000004"/>
    <n v="-3044991"/>
    <x v="11"/>
    <s v="décharge"/>
    <x v="1"/>
    <s v="PALF"/>
    <s v="CONGO"/>
    <s v="ɣ"/>
  </r>
  <r>
    <d v="2019-05-09T00:00:00"/>
    <s v="Taxi Résidence-Gare routière"/>
    <x v="0"/>
    <x v="2"/>
    <m/>
    <n v="1000"/>
    <m/>
    <m/>
    <n v="1.7594513326964119"/>
    <n v="568.35900000000004"/>
    <n v="-3045991"/>
    <x v="4"/>
    <s v="décharge"/>
    <x v="1"/>
    <s v="PALF"/>
    <s v="CONGO"/>
    <s v="ɣ"/>
  </r>
  <r>
    <d v="2019-05-09T00:00:00"/>
    <s v="Taxi Gare routière-Bureau"/>
    <x v="0"/>
    <x v="2"/>
    <m/>
    <n v="1000"/>
    <m/>
    <m/>
    <n v="1.7594513326964119"/>
    <n v="568.35900000000004"/>
    <n v="-3046991"/>
    <x v="4"/>
    <s v="décharge"/>
    <x v="1"/>
    <s v="PALF"/>
    <s v="CONGO"/>
    <s v="ɣ"/>
  </r>
  <r>
    <d v="2019-05-09T00:00:00"/>
    <s v="Taxi Bureau-Domicile"/>
    <x v="0"/>
    <x v="2"/>
    <m/>
    <n v="1000"/>
    <m/>
    <m/>
    <n v="1.7594513326964119"/>
    <n v="568.35900000000004"/>
    <n v="-3047991"/>
    <x v="4"/>
    <s v="décharge"/>
    <x v="1"/>
    <s v="PALF"/>
    <s v="CONGO"/>
    <s v="ɣ"/>
  </r>
  <r>
    <d v="2019-05-09T00:00:00"/>
    <s v="Taxi residence-DDEF Ouesso pour rencontrer le DD et le chef faune"/>
    <x v="0"/>
    <x v="2"/>
    <m/>
    <n v="500"/>
    <m/>
    <m/>
    <n v="0.87972566634820593"/>
    <n v="568.35900000000004"/>
    <n v="-3048491"/>
    <x v="12"/>
    <s v="décharge"/>
    <x v="1"/>
    <s v="PALF"/>
    <s v="CONGO"/>
    <s v="ɣ"/>
  </r>
  <r>
    <d v="2019-05-09T00:00:00"/>
    <s v="Taxi DDEF-TGI pour assister à l'audience avec l'agent Marcel sur le cas OPEKE Germain et consorts"/>
    <x v="0"/>
    <x v="2"/>
    <m/>
    <n v="500"/>
    <m/>
    <m/>
    <n v="0.87972566634820593"/>
    <n v="568.35900000000004"/>
    <n v="-3048991"/>
    <x v="12"/>
    <s v="décharge"/>
    <x v="1"/>
    <s v="PALF"/>
    <s v="CONGO"/>
    <s v="ɣ"/>
  </r>
  <r>
    <d v="2019-05-09T00:00:00"/>
    <s v="Taxi TGI-restauarant à Ouesso"/>
    <x v="0"/>
    <x v="2"/>
    <m/>
    <n v="500"/>
    <m/>
    <m/>
    <n v="0.87972566634820593"/>
    <n v="568.35900000000004"/>
    <n v="-3049491"/>
    <x v="12"/>
    <s v="décharge"/>
    <x v="1"/>
    <s v="PALF"/>
    <s v="CONGO"/>
    <s v="ɣ"/>
  </r>
  <r>
    <d v="2019-05-09T00:00:00"/>
    <s v="Taxi restaurant-TGI pour rencontrer le greffier de la Maison d'arrêt de OUESSO"/>
    <x v="0"/>
    <x v="2"/>
    <m/>
    <n v="500"/>
    <m/>
    <m/>
    <n v="0.87972566634820593"/>
    <n v="568.35900000000004"/>
    <n v="-3049991"/>
    <x v="12"/>
    <s v="décharge"/>
    <x v="1"/>
    <s v="PALF"/>
    <s v="CONGO"/>
    <s v="ɣ"/>
  </r>
  <r>
    <d v="2019-05-09T00:00:00"/>
    <s v="Taxi TGI-residence à OUESSO"/>
    <x v="0"/>
    <x v="2"/>
    <m/>
    <n v="500"/>
    <m/>
    <m/>
    <n v="0.87972566634820593"/>
    <n v="568.35900000000004"/>
    <n v="-3050491"/>
    <x v="12"/>
    <s v="décharge"/>
    <x v="1"/>
    <s v="PALF"/>
    <s v="CONGO"/>
    <s v="ɣ"/>
  </r>
  <r>
    <d v="2019-05-09T00:00:00"/>
    <s v="Taxi: MEF- bureau après avoir manqué de rencontrer le CAJ et DGEF"/>
    <x v="0"/>
    <x v="2"/>
    <m/>
    <n v="1000"/>
    <m/>
    <m/>
    <n v="1.7594513326964119"/>
    <n v="568.35900000000004"/>
    <n v="-3051491"/>
    <x v="9"/>
    <s v="décharge"/>
    <x v="1"/>
    <s v="PALF"/>
    <s v="CONGO"/>
    <s v="ɣ"/>
  </r>
  <r>
    <d v="2019-05-09T00:00:00"/>
    <s v="Frais pour le renouvellement de la carte de séjour IT87"/>
    <x v="13"/>
    <x v="0"/>
    <m/>
    <n v="120000"/>
    <m/>
    <m/>
    <n v="211.69995060334486"/>
    <n v="566.84"/>
    <n v="-3171491"/>
    <x v="2"/>
    <s v="OUI"/>
    <x v="0"/>
    <s v="PALF"/>
    <s v="CONGO"/>
    <s v="o"/>
  </r>
  <r>
    <d v="2019-05-09T00:00:00"/>
    <s v="Grant USFWS"/>
    <x v="14"/>
    <x v="6"/>
    <n v="11367180"/>
    <m/>
    <m/>
    <m/>
    <n v="0"/>
    <n v="568.35900000000004"/>
    <n v="8195689"/>
    <x v="8"/>
    <s v="Relevé"/>
    <x v="1"/>
    <s v="PALF"/>
    <s v="CONGO"/>
    <s v="o"/>
  </r>
  <r>
    <d v="2019-05-10T00:00:00"/>
    <s v="Taxi bureau-Moungali-bureau"/>
    <x v="0"/>
    <x v="0"/>
    <m/>
    <n v="2000"/>
    <m/>
    <m/>
    <n v="3.5283325100557477"/>
    <n v="566.84"/>
    <n v="8193689"/>
    <x v="0"/>
    <s v="décharge"/>
    <x v="0"/>
    <s v="PALF"/>
    <s v="CONGO"/>
    <s v="ɣ"/>
  </r>
  <r>
    <d v="2019-05-10T00:00:00"/>
    <s v="Achat billet Océan du nord BZV-Ouesso/IT87 "/>
    <x v="0"/>
    <x v="0"/>
    <m/>
    <n v="20000"/>
    <m/>
    <m/>
    <n v="35.283325100557477"/>
    <n v="566.84"/>
    <n v="8173689"/>
    <x v="0"/>
    <s v="110506002019-2 "/>
    <x v="0"/>
    <s v="RALFF"/>
    <s v="CONGO"/>
    <s v="o"/>
  </r>
  <r>
    <d v="2019-05-10T00:00:00"/>
    <s v="Achat billet Océan du nord BZV-Ouesso CI64"/>
    <x v="0"/>
    <x v="0"/>
    <m/>
    <n v="20000"/>
    <m/>
    <m/>
    <n v="35.283325100557477"/>
    <n v="566.84"/>
    <n v="8153689"/>
    <x v="0"/>
    <s v="110506002019-3"/>
    <x v="0"/>
    <s v="RALFF"/>
    <s v="CONGO"/>
    <s v="o"/>
  </r>
  <r>
    <d v="2019-05-10T00:00:00"/>
    <s v="Achat un billet Océan du nord pour Oyo/Crépin IBOUILI"/>
    <x v="0"/>
    <x v="2"/>
    <m/>
    <n v="10000"/>
    <m/>
    <m/>
    <n v="17.594513326964119"/>
    <n v="568.35900000000004"/>
    <n v="8143689"/>
    <x v="0"/>
    <s v="130506002019--2"/>
    <x v="1"/>
    <s v="RALFF"/>
    <s v="CONGO"/>
    <s v="o"/>
  </r>
  <r>
    <d v="2019-05-10T00:00:00"/>
    <s v="Pénalité pour l'annulation du billet Océan du nord "/>
    <x v="13"/>
    <x v="0"/>
    <m/>
    <n v="2000"/>
    <m/>
    <m/>
    <n v="3.5283325100557477"/>
    <n v="566.84"/>
    <n v="8141689"/>
    <x v="0"/>
    <s v="décharge"/>
    <x v="0"/>
    <s v="PALF"/>
    <s v="CONGO"/>
    <s v="ɣ"/>
  </r>
  <r>
    <d v="2019-05-10T00:00:00"/>
    <s v="Taxi bureau-aéroport-moungali"/>
    <x v="0"/>
    <x v="0"/>
    <m/>
    <n v="2500"/>
    <m/>
    <m/>
    <n v="4.4104156375696846"/>
    <n v="566.84"/>
    <n v="8139189"/>
    <x v="0"/>
    <s v="décharge"/>
    <x v="0"/>
    <s v="PALF"/>
    <s v="CONGO"/>
    <s v="ɣ"/>
  </r>
  <r>
    <d v="2019-05-10T00:00:00"/>
    <s v="Taxi moungali-bureau"/>
    <x v="0"/>
    <x v="0"/>
    <m/>
    <n v="1000"/>
    <m/>
    <m/>
    <n v="1.7641662550278738"/>
    <n v="566.84"/>
    <n v="8138189"/>
    <x v="0"/>
    <s v="décharge"/>
    <x v="0"/>
    <s v="PALF"/>
    <s v="CONGO"/>
    <s v="ɣ"/>
  </r>
  <r>
    <d v="2019-05-10T00:00:00"/>
    <s v="Achat billet d'avion BZV-Ouesso (Air congo)/Me MALONGA MBOKO Audrey"/>
    <x v="3"/>
    <x v="2"/>
    <m/>
    <n v="55000"/>
    <m/>
    <m/>
    <n v="96.769823298302654"/>
    <n v="568.35900000000004"/>
    <n v="8083189"/>
    <x v="0"/>
    <n v="29"/>
    <x v="1"/>
    <s v="RALFF"/>
    <s v="CONGO"/>
    <s v="o"/>
  </r>
  <r>
    <d v="2019-05-10T00:00:00"/>
    <s v="Alexis NGOMA-Bonus du mois d'Avril 2019"/>
    <x v="10"/>
    <x v="2"/>
    <m/>
    <n v="20000"/>
    <m/>
    <m/>
    <n v="35.189026653928238"/>
    <n v="568.35900000000004"/>
    <n v="8063189"/>
    <x v="3"/>
    <s v="OUI"/>
    <x v="1"/>
    <s v="RALFF"/>
    <s v="CONGO"/>
    <s v="o"/>
  </r>
  <r>
    <d v="2019-05-10T00:00:00"/>
    <s v="Taxi Domicile-Bureau"/>
    <x v="0"/>
    <x v="2"/>
    <m/>
    <n v="1000"/>
    <m/>
    <m/>
    <n v="1.7594513326964119"/>
    <n v="568.35900000000004"/>
    <n v="8062189"/>
    <x v="4"/>
    <s v="Décharge"/>
    <x v="1"/>
    <s v="PALF"/>
    <s v="CONGO"/>
    <s v="ɣ"/>
  </r>
  <r>
    <d v="2019-05-10T00:00:00"/>
    <s v="Food allowance pendant la pause"/>
    <x v="6"/>
    <x v="2"/>
    <m/>
    <n v="1000"/>
    <m/>
    <m/>
    <n v="1.7594513326964119"/>
    <n v="568.35900000000004"/>
    <n v="8061189"/>
    <x v="4"/>
    <s v="Décharge"/>
    <x v="1"/>
    <s v="PALF"/>
    <s v="CONGO"/>
    <s v="ɣ"/>
  </r>
  <r>
    <d v="2019-05-10T00:00:00"/>
    <s v="Taxi Bureau-Domicile"/>
    <x v="0"/>
    <x v="2"/>
    <m/>
    <n v="1000"/>
    <m/>
    <m/>
    <n v="1.7594513326964119"/>
    <n v="568.35900000000004"/>
    <n v="8060189"/>
    <x v="4"/>
    <s v="Décharge"/>
    <x v="1"/>
    <s v="PALF"/>
    <s v="CONGO"/>
    <s v="ɣ"/>
  </r>
  <r>
    <d v="2019-05-10T00:00:00"/>
    <s v="Taxi residence-DDEF Ouesso pour faire le compte rendu à l'interimaire du DD concernant le cas OPEKE Germain et consorts"/>
    <x v="0"/>
    <x v="2"/>
    <m/>
    <n v="500"/>
    <m/>
    <m/>
    <n v="0.87972566634820593"/>
    <n v="568.35900000000004"/>
    <n v="8059689"/>
    <x v="12"/>
    <s v="Décharge"/>
    <x v="1"/>
    <s v="PALF"/>
    <s v="CONGO"/>
    <s v="ɣ"/>
  </r>
  <r>
    <d v="2019-05-10T00:00:00"/>
    <s v="Taxi DDEF-TGI pour le suivi des cas ABDOU Mahamat et NGATSE Roland et EBERT Patrick Bolanguitané"/>
    <x v="0"/>
    <x v="2"/>
    <m/>
    <n v="500"/>
    <m/>
    <m/>
    <n v="0.87972566634820593"/>
    <n v="568.35900000000004"/>
    <n v="8059189"/>
    <x v="12"/>
    <s v="Décharge"/>
    <x v="1"/>
    <s v="PALF"/>
    <s v="CONGO"/>
    <s v="ɣ"/>
  </r>
  <r>
    <d v="2019-05-10T00:00:00"/>
    <s v="Taxi TGI-Maison d'arrêt pour la visite geôle à OUESSO"/>
    <x v="0"/>
    <x v="2"/>
    <m/>
    <n v="250"/>
    <m/>
    <m/>
    <n v="0.43986283317410296"/>
    <n v="568.35900000000004"/>
    <n v="8058939"/>
    <x v="12"/>
    <s v="Décharge"/>
    <x v="1"/>
    <s v="PALF"/>
    <s v="CONGO"/>
    <s v="ɣ"/>
  </r>
  <r>
    <d v="2019-05-10T00:00:00"/>
    <s v="Taxi Maison d'arrêt-TGI pour rencontrer le greffier en chef de la CAO "/>
    <x v="0"/>
    <x v="2"/>
    <m/>
    <n v="250"/>
    <m/>
    <m/>
    <n v="0.43986283317410296"/>
    <n v="568.35900000000004"/>
    <n v="8058689"/>
    <x v="12"/>
    <s v="Décharge"/>
    <x v="1"/>
    <s v="PALF"/>
    <s v="CONGO"/>
    <s v="ɣ"/>
  </r>
  <r>
    <d v="2019-05-10T00:00:00"/>
    <s v="Taxi TGI-residence OUESSO"/>
    <x v="0"/>
    <x v="2"/>
    <m/>
    <n v="500"/>
    <m/>
    <m/>
    <n v="0.87972566634820593"/>
    <n v="568.35900000000004"/>
    <n v="8058189"/>
    <x v="12"/>
    <s v="Décharge"/>
    <x v="1"/>
    <s v="PALF"/>
    <s v="CONGO"/>
    <s v="ɣ"/>
  </r>
  <r>
    <d v="2019-05-10T00:00:00"/>
    <s v="Taxi residence-restaurant à Ouesso"/>
    <x v="0"/>
    <x v="2"/>
    <m/>
    <n v="500"/>
    <m/>
    <m/>
    <n v="0.87972566634820593"/>
    <n v="568.35900000000004"/>
    <n v="8057689"/>
    <x v="12"/>
    <s v="Décharge"/>
    <x v="1"/>
    <s v="PALF"/>
    <s v="CONGO"/>
    <s v="ɣ"/>
  </r>
  <r>
    <d v="2019-05-10T00:00:00"/>
    <s v="Taxi restaurant-residence à OUESSO"/>
    <x v="0"/>
    <x v="2"/>
    <m/>
    <n v="500"/>
    <m/>
    <m/>
    <n v="0.87972566634820593"/>
    <n v="568.35900000000004"/>
    <n v="8057189"/>
    <x v="12"/>
    <s v="Décharge"/>
    <x v="1"/>
    <s v="PALF"/>
    <s v="CONGO"/>
    <s v="ɣ"/>
  </r>
  <r>
    <d v="2019-05-10T00:00:00"/>
    <s v="Taxi Bureau PALF-Banque BCI"/>
    <x v="0"/>
    <x v="4"/>
    <m/>
    <n v="1000"/>
    <m/>
    <m/>
    <n v="1.7594513326964119"/>
    <n v="568.35900000000004"/>
    <n v="8056189"/>
    <x v="5"/>
    <s v="Décharge"/>
    <x v="1"/>
    <s v="PALF"/>
    <s v="CONGO"/>
    <s v="ɣ"/>
  </r>
  <r>
    <d v="2019-05-10T00:00:00"/>
    <s v="Taxi Banque BCI-ES TV"/>
    <x v="0"/>
    <x v="4"/>
    <m/>
    <n v="1000"/>
    <m/>
    <m/>
    <n v="1.7594513326964119"/>
    <n v="568.35900000000004"/>
    <n v="8055189"/>
    <x v="5"/>
    <s v="Décharge"/>
    <x v="1"/>
    <s v="PALF"/>
    <s v="CONGO"/>
    <s v="ɣ"/>
  </r>
  <r>
    <d v="2019-05-10T00:00:00"/>
    <s v="Taxi ES TV-vox.cg"/>
    <x v="0"/>
    <x v="4"/>
    <m/>
    <n v="1000"/>
    <m/>
    <m/>
    <n v="1.7594513326964119"/>
    <n v="568.35900000000004"/>
    <n v="8054189"/>
    <x v="5"/>
    <s v="Décharge"/>
    <x v="1"/>
    <s v="PALF"/>
    <s v="CONGO"/>
    <s v="ɣ"/>
  </r>
  <r>
    <d v="2019-05-10T00:00:00"/>
    <s v="Taxi vox.cg-Radio Rurale"/>
    <x v="0"/>
    <x v="4"/>
    <m/>
    <n v="1000"/>
    <m/>
    <m/>
    <n v="1.7594513326964119"/>
    <n v="568.35900000000004"/>
    <n v="8053189"/>
    <x v="5"/>
    <s v="Décharge"/>
    <x v="1"/>
    <s v="PALF"/>
    <s v="CONGO"/>
    <s v="ɣ"/>
  </r>
  <r>
    <d v="2019-05-10T00:00:00"/>
    <s v="Taxi Radio Rurale-Groupecongomedias"/>
    <x v="0"/>
    <x v="4"/>
    <m/>
    <n v="1000"/>
    <m/>
    <m/>
    <n v="1.7594513326964119"/>
    <n v="568.35900000000004"/>
    <n v="8052189"/>
    <x v="5"/>
    <s v="Décharge"/>
    <x v="1"/>
    <s v="PALF"/>
    <s v="CONGO"/>
    <s v="ɣ"/>
  </r>
  <r>
    <d v="2019-05-10T00:00:00"/>
    <s v="Taxi Groupecongomedias-Radio Liberté"/>
    <x v="0"/>
    <x v="4"/>
    <m/>
    <n v="1000"/>
    <m/>
    <m/>
    <n v="1.7594513326964119"/>
    <n v="568.35900000000004"/>
    <n v="8051189"/>
    <x v="5"/>
    <s v="Décharge"/>
    <x v="1"/>
    <s v="PALF"/>
    <s v="CONGO"/>
    <s v="ɣ"/>
  </r>
  <r>
    <d v="2019-05-10T00:00:00"/>
    <s v="Taxi Radio Liberté-firstmediac"/>
    <x v="0"/>
    <x v="4"/>
    <m/>
    <n v="1000"/>
    <m/>
    <m/>
    <n v="1.7594513326964119"/>
    <n v="568.35900000000004"/>
    <n v="8050189"/>
    <x v="5"/>
    <s v="Décharge"/>
    <x v="1"/>
    <s v="PALF"/>
    <s v="CONGO"/>
    <s v="ɣ"/>
  </r>
  <r>
    <d v="2019-05-10T00:00:00"/>
    <s v="Taxi firstmediac-Bureau PALF"/>
    <x v="0"/>
    <x v="4"/>
    <m/>
    <n v="1000"/>
    <m/>
    <m/>
    <n v="1.7594513326964119"/>
    <n v="568.35900000000004"/>
    <n v="8049189"/>
    <x v="5"/>
    <s v="Décharge"/>
    <x v="1"/>
    <s v="PALF"/>
    <s v="CONGO"/>
    <s v="ɣ"/>
  </r>
  <r>
    <d v="2019-05-10T00:00:00"/>
    <s v="Reglement facture Congo Telecom-AVRIL 2019/CHQ n°3635124"/>
    <x v="15"/>
    <x v="3"/>
    <m/>
    <n v="89175"/>
    <m/>
    <m/>
    <n v="156.89907259320253"/>
    <n v="568.35900000000004"/>
    <n v="7960014"/>
    <x v="8"/>
    <n v="3635124"/>
    <x v="1"/>
    <s v="RALFF"/>
    <s v="CONGO"/>
    <s v="o"/>
  </r>
  <r>
    <d v="2019-05-10T00:00:00"/>
    <s v="Règlement facture bonus média portant sur les audiences du 08 et 13 mai 2019 à la cour d'appel de Pointe Noire et au TGI de Brazzaville/CHQ N°3635125"/>
    <x v="10"/>
    <x v="4"/>
    <m/>
    <n v="180000"/>
    <m/>
    <m/>
    <n v="316.70123988535414"/>
    <n v="568.35900000000004"/>
    <n v="7780014"/>
    <x v="8"/>
    <n v="3635125"/>
    <x v="1"/>
    <s v="RALFF"/>
    <s v="CONGO"/>
    <s v="o"/>
  </r>
  <r>
    <d v="2019-05-10T00:00:00"/>
    <s v="FRAIS RET.DEPLACE Chq n°03635125"/>
    <x v="7"/>
    <x v="3"/>
    <m/>
    <n v="3484"/>
    <m/>
    <m/>
    <n v="6.1299284431142986"/>
    <n v="568.35900000000004"/>
    <n v="7776530"/>
    <x v="8"/>
    <n v="3635125"/>
    <x v="1"/>
    <s v="PALF"/>
    <s v="CONGO"/>
    <s v="o"/>
  </r>
  <r>
    <d v="2019-05-11T00:00:00"/>
    <s v="Taxi la poudriére- AON Liberté"/>
    <x v="0"/>
    <x v="0"/>
    <m/>
    <n v="2000"/>
    <m/>
    <m/>
    <n v="3.5283325100557477"/>
    <n v="566.84"/>
    <n v="7774530"/>
    <x v="0"/>
    <s v="décharge"/>
    <x v="0"/>
    <s v="PALF"/>
    <s v="CONGO"/>
    <s v="ɣ"/>
  </r>
  <r>
    <d v="2019-05-11T00:00:00"/>
    <s v="Taxi AON Ouesso-Hôtel"/>
    <x v="0"/>
    <x v="0"/>
    <m/>
    <n v="500"/>
    <m/>
    <m/>
    <n v="0.88208312751393692"/>
    <n v="566.84"/>
    <n v="7774030"/>
    <x v="0"/>
    <s v="décharge"/>
    <x v="0"/>
    <s v="PALF"/>
    <s v="CONGO"/>
    <s v="ɣ"/>
  </r>
  <r>
    <d v="2019-05-11T00:00:00"/>
    <s v="Taxi DDEF-TGI pour le compte rendu des cas ABDOU Mahamat et NGATSE Roland et EBERT Patrick Bolanguitané"/>
    <x v="0"/>
    <x v="2"/>
    <m/>
    <n v="500"/>
    <m/>
    <m/>
    <n v="0.87972566634820593"/>
    <n v="568.35900000000004"/>
    <n v="7773530"/>
    <x v="12"/>
    <s v="Décharge"/>
    <x v="1"/>
    <s v="PALF"/>
    <s v="CONGO"/>
    <s v="ɣ"/>
  </r>
  <r>
    <d v="2019-05-11T00:00:00"/>
    <s v="Taxi DDEF-restaurant à OUESSO"/>
    <x v="0"/>
    <x v="2"/>
    <m/>
    <n v="500"/>
    <m/>
    <m/>
    <n v="0.87972566634820593"/>
    <n v="568.35900000000004"/>
    <n v="7773030"/>
    <x v="12"/>
    <s v="Décharge"/>
    <x v="1"/>
    <s v="PALF"/>
    <s v="CONGO"/>
    <s v="ɣ"/>
  </r>
  <r>
    <d v="2019-05-11T00:00:00"/>
    <s v="Taxi restauarant -residence à OUESSO"/>
    <x v="0"/>
    <x v="2"/>
    <m/>
    <n v="500"/>
    <m/>
    <m/>
    <n v="0.87972566634820593"/>
    <n v="568.35900000000004"/>
    <n v="7772530"/>
    <x v="12"/>
    <s v="Décharge"/>
    <x v="1"/>
    <s v="PALF"/>
    <s v="CONGO"/>
    <s v="ɣ"/>
  </r>
  <r>
    <d v="2019-05-11T00:00:00"/>
    <s v="Taxi residence-MAO pour la visite geôle"/>
    <x v="0"/>
    <x v="2"/>
    <m/>
    <n v="500"/>
    <m/>
    <m/>
    <n v="0.87972566634820593"/>
    <n v="568.35900000000004"/>
    <n v="7772030"/>
    <x v="12"/>
    <s v="Décharge"/>
    <x v="1"/>
    <s v="PALF"/>
    <s v="CONGO"/>
    <s v="ɣ"/>
  </r>
  <r>
    <d v="2019-05-11T00:00:00"/>
    <s v="Taxi MAO-residence "/>
    <x v="0"/>
    <x v="2"/>
    <m/>
    <n v="500"/>
    <m/>
    <m/>
    <n v="0.87972566634820593"/>
    <n v="568.35900000000004"/>
    <n v="7771530"/>
    <x v="12"/>
    <s v="Décharge"/>
    <x v="1"/>
    <s v="PALF"/>
    <s v="CONGO"/>
    <s v="ɣ"/>
  </r>
  <r>
    <d v="2019-05-11T00:00:00"/>
    <s v="Taxi domicile - gare routière pour mission d'investigation sur Ouesso"/>
    <x v="0"/>
    <x v="0"/>
    <m/>
    <n v="1000"/>
    <m/>
    <m/>
    <n v="1.7641662550278738"/>
    <n v="566.84"/>
    <n v="7770530"/>
    <x v="2"/>
    <s v="décharge"/>
    <x v="0"/>
    <s v="PALF"/>
    <s v="CONGO"/>
    <s v="ɣ"/>
  </r>
  <r>
    <d v="2019-05-11T00:00:00"/>
    <s v="Taxi gare routière - hôtel mission de Ouesso"/>
    <x v="0"/>
    <x v="0"/>
    <m/>
    <n v="1000"/>
    <m/>
    <m/>
    <n v="1.7641662550278738"/>
    <n v="566.84"/>
    <n v="7769530"/>
    <x v="2"/>
    <s v="décharge"/>
    <x v="0"/>
    <s v="PALF"/>
    <s v="CONGO"/>
    <s v="ɣ"/>
  </r>
  <r>
    <d v="2019-05-11T00:00:00"/>
    <s v="Paiement frais d'hôtel 06 nuitées à Ouesso du 11 au 17/05/2019"/>
    <x v="8"/>
    <x v="0"/>
    <m/>
    <n v="90000"/>
    <m/>
    <m/>
    <n v="158.77496295250864"/>
    <n v="566.84"/>
    <n v="7679530"/>
    <x v="2"/>
    <n v="642"/>
    <x v="0"/>
    <s v="RALFF"/>
    <s v="CONGO"/>
    <s v="o"/>
  </r>
  <r>
    <d v="2019-05-12T00:00:00"/>
    <s v="Taxi Hôtel-Débarcadaire Ouesso"/>
    <x v="0"/>
    <x v="0"/>
    <m/>
    <n v="500"/>
    <m/>
    <m/>
    <n v="0.88208312751393692"/>
    <n v="566.84"/>
    <n v="7679030"/>
    <x v="0"/>
    <s v="décharge"/>
    <x v="0"/>
    <s v="PALF"/>
    <s v="CONGO"/>
    <s v="ɣ"/>
  </r>
  <r>
    <d v="2019-05-12T00:00:00"/>
    <s v="Traversée du fleuve en mission"/>
    <x v="0"/>
    <x v="0"/>
    <m/>
    <n v="1000"/>
    <m/>
    <m/>
    <n v="1.7641662550278738"/>
    <n v="566.84"/>
    <n v="7678030"/>
    <x v="0"/>
    <s v="décharge"/>
    <x v="0"/>
    <s v="PALF"/>
    <s v="CONGO"/>
    <s v="ɣ"/>
  </r>
  <r>
    <d v="2019-05-12T00:00:00"/>
    <s v="Taxi Ouesso-Pokola"/>
    <x v="0"/>
    <x v="0"/>
    <m/>
    <n v="2000"/>
    <m/>
    <m/>
    <n v="3.5283325100557477"/>
    <n v="566.84"/>
    <n v="7676030"/>
    <x v="0"/>
    <s v="décharge"/>
    <x v="0"/>
    <s v="PALF"/>
    <s v="CONGO"/>
    <s v="ɣ"/>
  </r>
  <r>
    <d v="2019-05-12T00:00:00"/>
    <s v="Taxi Gare Routière Pokola-Hôtel"/>
    <x v="0"/>
    <x v="0"/>
    <m/>
    <n v="500"/>
    <m/>
    <m/>
    <n v="0.88208312751393692"/>
    <n v="566.84"/>
    <n v="7675530"/>
    <x v="0"/>
    <s v="décharge"/>
    <x v="0"/>
    <s v="PALF"/>
    <s v="CONGO"/>
    <s v="ɣ"/>
  </r>
  <r>
    <d v="2019-05-12T00:00:00"/>
    <s v="Taxi Hôtel-Marché"/>
    <x v="0"/>
    <x v="0"/>
    <m/>
    <n v="500"/>
    <m/>
    <m/>
    <n v="0.88208312751393692"/>
    <n v="566.84"/>
    <n v="7675030"/>
    <x v="0"/>
    <s v="décharge"/>
    <x v="0"/>
    <s v="PALF"/>
    <s v="CONGO"/>
    <s v="ɣ"/>
  </r>
  <r>
    <d v="2019-05-12T00:00:00"/>
    <s v="Taxi Marché-Zone Eglise Catholique"/>
    <x v="0"/>
    <x v="0"/>
    <m/>
    <n v="500"/>
    <m/>
    <m/>
    <n v="0.88208312751393692"/>
    <n v="566.84"/>
    <n v="7674530"/>
    <x v="0"/>
    <s v="décharge"/>
    <x v="0"/>
    <s v="PALF"/>
    <s v="CONGO"/>
    <s v="ɣ"/>
  </r>
  <r>
    <d v="2019-05-12T00:00:00"/>
    <s v="Taxi Zone Eglise catholique-Hôtel"/>
    <x v="0"/>
    <x v="0"/>
    <m/>
    <n v="500"/>
    <m/>
    <m/>
    <n v="0.88208312751393692"/>
    <n v="566.84"/>
    <n v="7674030"/>
    <x v="0"/>
    <s v="décharge"/>
    <x v="0"/>
    <s v="PALF"/>
    <s v="CONGO"/>
    <s v="ɣ"/>
  </r>
  <r>
    <d v="2019-05-12T00:00:00"/>
    <s v="Taxi residence-restauarant à Ouesso"/>
    <x v="0"/>
    <x v="2"/>
    <m/>
    <n v="500"/>
    <m/>
    <m/>
    <n v="0.87972566634820593"/>
    <n v="568.35900000000004"/>
    <n v="7673530"/>
    <x v="12"/>
    <s v="Décharge"/>
    <x v="1"/>
    <s v="PALF"/>
    <s v="CONGO"/>
    <s v="ɣ"/>
  </r>
  <r>
    <d v="2019-05-12T00:00:00"/>
    <s v="Taxi restaurant-residence à OUESSO"/>
    <x v="0"/>
    <x v="2"/>
    <m/>
    <n v="500"/>
    <m/>
    <m/>
    <n v="0.87972566634820593"/>
    <n v="568.35900000000004"/>
    <n v="7673030"/>
    <x v="12"/>
    <s v="Décharge"/>
    <x v="1"/>
    <s v="PALF"/>
    <s v="CONGO"/>
    <s v="ɣ"/>
  </r>
  <r>
    <d v="2019-05-12T00:00:00"/>
    <s v="Taxi residence-MAO pour la visite geôle"/>
    <x v="0"/>
    <x v="2"/>
    <m/>
    <n v="500"/>
    <m/>
    <m/>
    <n v="0.87972566634820593"/>
    <n v="568.35900000000004"/>
    <n v="7672530"/>
    <x v="12"/>
    <s v="Décharge"/>
    <x v="1"/>
    <s v="PALF"/>
    <s v="CONGO"/>
    <s v="ɣ"/>
  </r>
  <r>
    <d v="2019-05-12T00:00:00"/>
    <s v="Taxi MAO-residence "/>
    <x v="0"/>
    <x v="2"/>
    <m/>
    <n v="500"/>
    <m/>
    <m/>
    <n v="0.87972566634820593"/>
    <n v="568.35900000000004"/>
    <n v="7672030"/>
    <x v="12"/>
    <s v="Décharge"/>
    <x v="1"/>
    <s v="PALF"/>
    <s v="CONGO"/>
    <s v="ɣ"/>
  </r>
  <r>
    <d v="2019-05-12T00:00:00"/>
    <s v="Taxi residence-restaurant à Ouesso"/>
    <x v="0"/>
    <x v="2"/>
    <m/>
    <n v="500"/>
    <m/>
    <m/>
    <n v="0.87972566634820593"/>
    <n v="568.35900000000004"/>
    <n v="7671530"/>
    <x v="12"/>
    <s v="Décharge"/>
    <x v="1"/>
    <s v="PALF"/>
    <s v="CONGO"/>
    <s v="ɣ"/>
  </r>
  <r>
    <d v="2019-05-12T00:00:00"/>
    <s v="Taxi restauarant-residence à OUESSO"/>
    <x v="0"/>
    <x v="2"/>
    <m/>
    <n v="500"/>
    <m/>
    <m/>
    <n v="0.87972566634820593"/>
    <n v="568.35900000000004"/>
    <n v="7671030"/>
    <x v="12"/>
    <s v="Décharge"/>
    <x v="1"/>
    <s v="PALF"/>
    <s v="CONGO"/>
    <s v="ɣ"/>
  </r>
  <r>
    <d v="2019-05-12T00:00:00"/>
    <s v="Taxi hôtel - rue Gilbert Nabodebe pour prospection"/>
    <x v="0"/>
    <x v="0"/>
    <m/>
    <n v="700"/>
    <m/>
    <m/>
    <n v="1.2349163785195116"/>
    <n v="566.84"/>
    <n v="7670330"/>
    <x v="2"/>
    <s v="décharge"/>
    <x v="0"/>
    <s v="PALF"/>
    <s v="CONGO"/>
    <s v="ɣ"/>
  </r>
  <r>
    <d v="2019-05-12T00:00:00"/>
    <s v="Taxi rue Gilbert Nabodebe - av Berthe Doukoro pour prospection"/>
    <x v="0"/>
    <x v="0"/>
    <m/>
    <n v="700"/>
    <m/>
    <m/>
    <n v="1.2349163785195116"/>
    <n v="566.84"/>
    <n v="7669630"/>
    <x v="2"/>
    <s v="décharge"/>
    <x v="0"/>
    <s v="PALF"/>
    <s v="CONGO"/>
    <s v="ɣ"/>
  </r>
  <r>
    <d v="2019-05-12T00:00:00"/>
    <s v="Taxi av Berthe Doukoro - hôtel "/>
    <x v="0"/>
    <x v="0"/>
    <m/>
    <n v="500"/>
    <m/>
    <m/>
    <n v="0.88208312751393692"/>
    <n v="566.84"/>
    <n v="7669130"/>
    <x v="2"/>
    <s v="décharge"/>
    <x v="0"/>
    <s v="PALF"/>
    <s v="CONGO"/>
    <s v="ɣ"/>
  </r>
  <r>
    <d v="2019-05-12T00:00:00"/>
    <s v="Taxi hôtel - place rouge pour prospection"/>
    <x v="0"/>
    <x v="0"/>
    <m/>
    <n v="500"/>
    <m/>
    <m/>
    <n v="0.88208312751393692"/>
    <n v="566.84"/>
    <n v="7668630"/>
    <x v="2"/>
    <s v="décharge"/>
    <x v="0"/>
    <s v="PALF"/>
    <s v="CONGO"/>
    <s v="ɣ"/>
  </r>
  <r>
    <d v="2019-05-12T00:00:00"/>
    <s v="Achat d'une carte sim pré-enregistrée MTN"/>
    <x v="4"/>
    <x v="3"/>
    <m/>
    <n v="1000"/>
    <m/>
    <m/>
    <n v="1.7641662550278738"/>
    <n v="566.84"/>
    <n v="7667630"/>
    <x v="2"/>
    <s v="décharge"/>
    <x v="0"/>
    <s v="PALF"/>
    <s v="CONGO"/>
    <s v="ɣ"/>
  </r>
  <r>
    <d v="2019-05-12T00:00:00"/>
    <s v="Taxi place rouge - grande avenue du stade et hôpital général pour prospection"/>
    <x v="0"/>
    <x v="0"/>
    <m/>
    <n v="500"/>
    <m/>
    <m/>
    <n v="0.88208312751393692"/>
    <n v="566.84"/>
    <n v="7667130"/>
    <x v="2"/>
    <s v="décharge"/>
    <x v="0"/>
    <s v="PALF"/>
    <s v="CONGO"/>
    <s v="ɣ"/>
  </r>
  <r>
    <d v="2019-05-12T00:00:00"/>
    <s v="Taxi grande avenue du stade et hôpital - rue Sembe pour prospection"/>
    <x v="0"/>
    <x v="0"/>
    <m/>
    <n v="500"/>
    <m/>
    <m/>
    <n v="0.88208312751393692"/>
    <n v="566.84"/>
    <n v="7666630"/>
    <x v="2"/>
    <s v="décharge"/>
    <x v="0"/>
    <s v="PALF"/>
    <s v="CONGO"/>
    <s v="ɣ"/>
  </r>
  <r>
    <d v="2019-05-12T00:00:00"/>
    <s v="Taxi rue Sembe - hôtel retour du terrain"/>
    <x v="0"/>
    <x v="0"/>
    <m/>
    <n v="500"/>
    <m/>
    <m/>
    <n v="0.88208312751393692"/>
    <n v="566.84"/>
    <n v="7666130"/>
    <x v="2"/>
    <s v="décharge"/>
    <x v="0"/>
    <s v="PALF"/>
    <s v="CONGO"/>
    <s v="ɣ"/>
  </r>
  <r>
    <d v="2019-05-12T00:00:00"/>
    <s v="Paiement frais d'hôtel 01 Nuitée à OUESSO du 11 au 12 mai 2019"/>
    <x v="8"/>
    <x v="0"/>
    <m/>
    <n v="15000"/>
    <m/>
    <m/>
    <n v="26.462493825418107"/>
    <n v="566.84"/>
    <n v="7651130"/>
    <x v="0"/>
    <s v="OUI"/>
    <x v="0"/>
    <s v="PALF"/>
    <s v="CONGO"/>
    <s v="o"/>
  </r>
  <r>
    <d v="2019-05-13T00:00:00"/>
    <s v="Taxi Hôtel-Gare routière "/>
    <x v="0"/>
    <x v="0"/>
    <m/>
    <n v="500"/>
    <m/>
    <m/>
    <n v="0.88208312751393692"/>
    <n v="566.84"/>
    <n v="7650630"/>
    <x v="0"/>
    <s v="décharge"/>
    <x v="0"/>
    <s v="PALF"/>
    <s v="CONGO"/>
    <s v="ɣ"/>
  </r>
  <r>
    <d v="2019-05-13T00:00:00"/>
    <s v="Taxi Gare routière-Marché"/>
    <x v="0"/>
    <x v="0"/>
    <m/>
    <n v="500"/>
    <m/>
    <m/>
    <n v="0.88208312751393692"/>
    <n v="566.84"/>
    <n v="7650130"/>
    <x v="0"/>
    <s v="décharge"/>
    <x v="0"/>
    <s v="PALF"/>
    <s v="CONGO"/>
    <s v="ɣ"/>
  </r>
  <r>
    <d v="2019-05-13T00:00:00"/>
    <s v="Taxi Marché-Hôtel"/>
    <x v="0"/>
    <x v="0"/>
    <m/>
    <n v="500"/>
    <m/>
    <m/>
    <n v="0.88208312751393692"/>
    <n v="566.84"/>
    <n v="7649630"/>
    <x v="0"/>
    <s v="décharge"/>
    <x v="0"/>
    <s v="PALF"/>
    <s v="CONGO"/>
    <s v="ɣ"/>
  </r>
  <r>
    <d v="2019-05-13T00:00:00"/>
    <s v="Achat boisson pour la cible en renforcement de la confiance"/>
    <x v="1"/>
    <x v="0"/>
    <m/>
    <n v="2000"/>
    <m/>
    <m/>
    <n v="3.5283325100557477"/>
    <n v="566.84"/>
    <n v="7647630"/>
    <x v="0"/>
    <s v="décharge"/>
    <x v="0"/>
    <s v="PALF"/>
    <s v="CONGO"/>
    <s v="ɣ"/>
  </r>
  <r>
    <d v="2019-05-13T00:00:00"/>
    <s v="Taxi: Domicile-Agence Océan du Nord de la liberté"/>
    <x v="0"/>
    <x v="2"/>
    <m/>
    <n v="2000"/>
    <m/>
    <m/>
    <n v="3.5189026653928237"/>
    <n v="568.35900000000004"/>
    <n v="7645630"/>
    <x v="11"/>
    <s v="Décharge"/>
    <x v="1"/>
    <s v="PALF"/>
    <s v="CONGO"/>
    <s v="ɣ"/>
  </r>
  <r>
    <d v="2019-05-13T00:00:00"/>
    <s v="Taxi moto: Agence Océan du Nord Oyo-Hôtel"/>
    <x v="0"/>
    <x v="2"/>
    <m/>
    <n v="500"/>
    <m/>
    <m/>
    <n v="0.87972566634820593"/>
    <n v="568.35900000000004"/>
    <n v="7645130"/>
    <x v="11"/>
    <s v="Décharge"/>
    <x v="1"/>
    <s v="PALF"/>
    <s v="CONGO"/>
    <s v="ɣ"/>
  </r>
  <r>
    <d v="2019-05-13T00:00:00"/>
    <s v="Taxi moto: Hôtel-Marché pour ration du détenu"/>
    <x v="0"/>
    <x v="2"/>
    <m/>
    <n v="500"/>
    <m/>
    <m/>
    <n v="0.87972566634820593"/>
    <n v="568.35900000000004"/>
    <n v="7644630"/>
    <x v="11"/>
    <s v="Décharge"/>
    <x v="1"/>
    <s v="PALF"/>
    <s v="CONGO"/>
    <s v="ɣ"/>
  </r>
  <r>
    <d v="2019-05-13T00:00:00"/>
    <s v="Taxi moto: Marché-Gendarmerie"/>
    <x v="0"/>
    <x v="2"/>
    <m/>
    <n v="500"/>
    <m/>
    <m/>
    <n v="0.87972566634820593"/>
    <n v="568.35900000000004"/>
    <n v="7644130"/>
    <x v="11"/>
    <s v="Décharge"/>
    <x v="1"/>
    <s v="PALF"/>
    <s v="CONGO"/>
    <s v="ɣ"/>
  </r>
  <r>
    <d v="2019-05-13T00:00:00"/>
    <s v="Taxi moto: Gendarmerie-Hôtel"/>
    <x v="0"/>
    <x v="2"/>
    <m/>
    <n v="500"/>
    <m/>
    <m/>
    <n v="0.87972566634820593"/>
    <n v="568.35900000000004"/>
    <n v="7643630"/>
    <x v="11"/>
    <s v="Décharge"/>
    <x v="1"/>
    <s v="PALF"/>
    <s v="CONGO"/>
    <s v="ɣ"/>
  </r>
  <r>
    <d v="2019-05-13T00:00:00"/>
    <s v="Ration du détenu"/>
    <x v="11"/>
    <x v="2"/>
    <m/>
    <n v="3200"/>
    <m/>
    <m/>
    <n v="5.6302442646285176"/>
    <n v="568.35900000000004"/>
    <n v="7640430"/>
    <x v="11"/>
    <s v="Décharge"/>
    <x v="1"/>
    <s v="PALF"/>
    <s v="CONGO"/>
    <s v="ɣ"/>
  </r>
  <r>
    <d v="2019-05-13T00:00:00"/>
    <s v="Taxi moto: Hôtel-Restaurant"/>
    <x v="0"/>
    <x v="2"/>
    <m/>
    <n v="500"/>
    <m/>
    <m/>
    <n v="0.87972566634820593"/>
    <n v="568.35900000000004"/>
    <n v="7639930"/>
    <x v="11"/>
    <s v="Décharge"/>
    <x v="1"/>
    <s v="PALF"/>
    <s v="CONGO"/>
    <s v="ɣ"/>
  </r>
  <r>
    <d v="2019-05-13T00:00:00"/>
    <s v="Taxi moto: Restaurant-Hôtel"/>
    <x v="0"/>
    <x v="2"/>
    <m/>
    <n v="500"/>
    <m/>
    <m/>
    <n v="0.87972566634820593"/>
    <n v="568.35900000000004"/>
    <n v="7639430"/>
    <x v="11"/>
    <s v="Décharge"/>
    <x v="1"/>
    <s v="PALF"/>
    <s v="CONGO"/>
    <s v="ɣ"/>
  </r>
  <r>
    <d v="2019-05-13T00:00:00"/>
    <s v="Taxi Bureau-BCI"/>
    <x v="0"/>
    <x v="1"/>
    <m/>
    <n v="2000"/>
    <m/>
    <m/>
    <n v="3.5189026653928237"/>
    <n v="568.35900000000004"/>
    <n v="7637430"/>
    <x v="3"/>
    <s v="Décharge"/>
    <x v="1"/>
    <s v="PALF"/>
    <s v="CONGO"/>
    <s v="ɣ"/>
  </r>
  <r>
    <d v="2019-05-13T00:00:00"/>
    <s v="Taxi Bureau-BCI"/>
    <x v="0"/>
    <x v="1"/>
    <m/>
    <n v="2000"/>
    <m/>
    <m/>
    <n v="3.5189026653928237"/>
    <n v="568.35900000000004"/>
    <n v="7635430"/>
    <x v="3"/>
    <s v="Décharge"/>
    <x v="1"/>
    <s v="PALF"/>
    <s v="CONGO"/>
    <s v="ɣ"/>
  </r>
  <r>
    <d v="2019-05-13T00:00:00"/>
    <s v="Frais de transfert à CI64/POKOLA"/>
    <x v="5"/>
    <x v="3"/>
    <m/>
    <n v="2650"/>
    <m/>
    <m/>
    <n v="4.6750405758238651"/>
    <n v="566.84"/>
    <n v="7632780"/>
    <x v="3"/>
    <s v="40/GCF"/>
    <x v="0"/>
    <s v="PALF"/>
    <s v="CONGO"/>
    <s v="o"/>
  </r>
  <r>
    <d v="2019-05-13T00:00:00"/>
    <s v="Frais de transfert à IT87/OUESSO"/>
    <x v="5"/>
    <x v="3"/>
    <m/>
    <n v="2600"/>
    <m/>
    <m/>
    <n v="4.5868322630724716"/>
    <n v="566.84"/>
    <n v="7630180"/>
    <x v="3"/>
    <s v="38/GCF"/>
    <x v="0"/>
    <s v="PALF"/>
    <s v="CONGO"/>
    <s v="o"/>
  </r>
  <r>
    <d v="2019-05-13T00:00:00"/>
    <s v="Frais de transfert à Amenophys/OUESSO"/>
    <x v="5"/>
    <x v="3"/>
    <m/>
    <n v="995"/>
    <m/>
    <m/>
    <n v="1.7506540760329299"/>
    <n v="568.35900000000004"/>
    <n v="7629185"/>
    <x v="3"/>
    <s v="39/GCF"/>
    <x v="1"/>
    <s v="PALF"/>
    <s v="CONGO"/>
    <s v="o"/>
  </r>
  <r>
    <d v="2019-05-13T00:00:00"/>
    <s v="Me MALONGA MBOKO Audrey-frais de mission du 14 au 16 mai 2019"/>
    <x v="3"/>
    <x v="2"/>
    <m/>
    <n v="113000"/>
    <m/>
    <m/>
    <n v="198.81800059469452"/>
    <n v="568.35900000000004"/>
    <n v="7516185"/>
    <x v="3"/>
    <s v="OUI"/>
    <x v="1"/>
    <s v="RALFF"/>
    <s v="CONGO"/>
    <s v="o"/>
  </r>
  <r>
    <d v="2019-05-13T00:00:00"/>
    <s v="Taxi Domicile-Bureau"/>
    <x v="0"/>
    <x v="2"/>
    <m/>
    <n v="1000"/>
    <m/>
    <m/>
    <n v="1.7594513326964119"/>
    <n v="568.35900000000004"/>
    <n v="7515185"/>
    <x v="4"/>
    <s v="Décharge"/>
    <x v="1"/>
    <s v="PALF"/>
    <s v="CONGO"/>
    <s v="ɣ"/>
  </r>
  <r>
    <d v="2019-05-13T00:00:00"/>
    <s v="Food allowance pendant la pause"/>
    <x v="6"/>
    <x v="2"/>
    <m/>
    <n v="1000"/>
    <m/>
    <m/>
    <n v="1.7594513326964119"/>
    <n v="568.35900000000004"/>
    <n v="7514185"/>
    <x v="4"/>
    <s v="Décharge"/>
    <x v="1"/>
    <s v="PALF"/>
    <s v="CONGO"/>
    <s v="ɣ"/>
  </r>
  <r>
    <d v="2019-05-13T00:00:00"/>
    <s v="Taxi Bureau-TGI"/>
    <x v="0"/>
    <x v="2"/>
    <m/>
    <n v="1000"/>
    <m/>
    <m/>
    <n v="1.7594513326964119"/>
    <n v="568.35900000000004"/>
    <n v="7513185"/>
    <x v="4"/>
    <s v="Décharge"/>
    <x v="1"/>
    <s v="PALF"/>
    <s v="CONGO"/>
    <s v="ɣ"/>
  </r>
  <r>
    <d v="2019-05-13T00:00:00"/>
    <s v="Taxi TGI-Bureau"/>
    <x v="0"/>
    <x v="2"/>
    <m/>
    <n v="1000"/>
    <m/>
    <m/>
    <n v="1.7594513326964119"/>
    <n v="568.35900000000004"/>
    <n v="7512185"/>
    <x v="4"/>
    <s v="Décharge"/>
    <x v="1"/>
    <s v="PALF"/>
    <s v="CONGO"/>
    <s v="ɣ"/>
  </r>
  <r>
    <d v="2019-05-13T00:00:00"/>
    <s v="Taxi Bureau-Domicile"/>
    <x v="0"/>
    <x v="2"/>
    <m/>
    <n v="1000"/>
    <m/>
    <m/>
    <n v="1.7594513326964119"/>
    <n v="568.35900000000004"/>
    <n v="7511185"/>
    <x v="4"/>
    <s v="Décharge"/>
    <x v="1"/>
    <s v="PALF"/>
    <s v="CONGO"/>
    <s v="ɣ"/>
  </r>
  <r>
    <d v="2019-05-13T00:00:00"/>
    <s v="Taxi DDEF-TGI pour le compte rendu des cas ABDOU Mahamat et NGATSE Roland et EBERT Patrick Bolanguitané"/>
    <x v="0"/>
    <x v="2"/>
    <m/>
    <n v="500"/>
    <m/>
    <m/>
    <n v="0.87972566634820593"/>
    <n v="568.35900000000004"/>
    <n v="7510685"/>
    <x v="12"/>
    <s v="Décharge"/>
    <x v="1"/>
    <s v="PALF"/>
    <s v="CONGO"/>
    <s v="ɣ"/>
  </r>
  <r>
    <d v="2019-05-13T00:00:00"/>
    <s v="Taxi DDEF-TGI pour verifier le dossier au greffe"/>
    <x v="0"/>
    <x v="2"/>
    <m/>
    <n v="500"/>
    <m/>
    <m/>
    <n v="0.87972566634820593"/>
    <n v="568.35900000000004"/>
    <n v="7510185"/>
    <x v="12"/>
    <s v="Décharge"/>
    <x v="1"/>
    <s v="PALF"/>
    <s v="CONGO"/>
    <s v="ɣ"/>
  </r>
  <r>
    <d v="2019-05-13T00:00:00"/>
    <s v="Taxi TGI-restauarant à Ouesso"/>
    <x v="0"/>
    <x v="2"/>
    <m/>
    <n v="500"/>
    <m/>
    <m/>
    <n v="0.87972566634820593"/>
    <n v="568.35900000000004"/>
    <n v="7509685"/>
    <x v="12"/>
    <s v="Décharge"/>
    <x v="1"/>
    <s v="PALF"/>
    <s v="CONGO"/>
    <s v="ɣ"/>
  </r>
  <r>
    <d v="2019-05-13T00:00:00"/>
    <s v="Taxi restauarant-MAO pour la visite geôle"/>
    <x v="0"/>
    <x v="2"/>
    <m/>
    <n v="500"/>
    <m/>
    <m/>
    <n v="0.87972566634820593"/>
    <n v="568.35900000000004"/>
    <n v="7509185"/>
    <x v="12"/>
    <s v="Décharge"/>
    <x v="1"/>
    <s v="PALF"/>
    <s v="CONGO"/>
    <s v="ɣ"/>
  </r>
  <r>
    <d v="2019-05-13T00:00:00"/>
    <s v="Taxi MAO- agence charden farell pour retirer de l'argent"/>
    <x v="0"/>
    <x v="2"/>
    <m/>
    <n v="500"/>
    <m/>
    <m/>
    <n v="0.87972566634820593"/>
    <n v="568.35900000000004"/>
    <n v="7508685"/>
    <x v="12"/>
    <s v="Décharge"/>
    <x v="1"/>
    <s v="PALF"/>
    <s v="CONGO"/>
    <s v="ɣ"/>
  </r>
  <r>
    <d v="2019-05-13T00:00:00"/>
    <s v="Taxi agenece charden farell-residence à OUESSO"/>
    <x v="0"/>
    <x v="2"/>
    <m/>
    <n v="500"/>
    <m/>
    <m/>
    <n v="0.87972566634820593"/>
    <n v="568.35900000000004"/>
    <n v="7508185"/>
    <x v="12"/>
    <s v="Décharge"/>
    <x v="1"/>
    <s v="PALF"/>
    <s v="CONGO"/>
    <s v="ɣ"/>
  </r>
  <r>
    <d v="2019-05-13T00:00:00"/>
    <s v="Taxi residence -restauarant à Ouesso"/>
    <x v="0"/>
    <x v="2"/>
    <m/>
    <n v="500"/>
    <m/>
    <m/>
    <n v="0.87972566634820593"/>
    <n v="568.35900000000004"/>
    <n v="7507685"/>
    <x v="12"/>
    <s v="Décharge"/>
    <x v="1"/>
    <s v="PALF"/>
    <s v="CONGO"/>
    <s v="ɣ"/>
  </r>
  <r>
    <d v="2019-05-13T00:00:00"/>
    <s v="Taxi restaurant-residence à OUESSO"/>
    <x v="0"/>
    <x v="2"/>
    <m/>
    <n v="500"/>
    <m/>
    <m/>
    <n v="0.87972566634820593"/>
    <n v="568.35900000000004"/>
    <n v="7507185"/>
    <x v="12"/>
    <s v="Décharge"/>
    <x v="1"/>
    <s v="PALF"/>
    <s v="CONGO"/>
    <s v="ɣ"/>
  </r>
  <r>
    <d v="2019-05-13T00:00:00"/>
    <s v="Taxi:bureau-pharmacie, aller-retour"/>
    <x v="0"/>
    <x v="2"/>
    <m/>
    <n v="2000"/>
    <m/>
    <m/>
    <n v="3.5189026653928237"/>
    <n v="568.35900000000004"/>
    <n v="7505185"/>
    <x v="9"/>
    <s v="Décharge"/>
    <x v="1"/>
    <s v="PALF"/>
    <s v="CONGO"/>
    <s v="ɣ"/>
  </r>
  <r>
    <d v="2019-05-13T00:00:00"/>
    <s v="Taxi : office &gt; WCS&gt; prefécture, secrétaire général &gt; WCS &gt; Office "/>
    <x v="0"/>
    <x v="1"/>
    <m/>
    <n v="4000"/>
    <m/>
    <m/>
    <n v="7.0378053307856474"/>
    <n v="568.35900000000004"/>
    <n v="7501185"/>
    <x v="10"/>
    <s v="Décharge"/>
    <x v="1"/>
    <s v="PALF"/>
    <s v="CONGO"/>
    <s v="ɣ"/>
  </r>
  <r>
    <d v="2019-05-13T00:00:00"/>
    <s v="Taxi bureau-Beach-Bureau (prendre le programme de cannot rapide)"/>
    <x v="0"/>
    <x v="0"/>
    <m/>
    <n v="2000"/>
    <m/>
    <m/>
    <n v="3.5283325100557477"/>
    <n v="566.84"/>
    <n v="7499185"/>
    <x v="1"/>
    <s v="Décharge"/>
    <x v="0"/>
    <s v="PALF"/>
    <s v="CONGO"/>
    <s v="ɣ"/>
  </r>
  <r>
    <d v="2019-05-13T00:00:00"/>
    <s v="Taxi: Bureau-Journal officiel"/>
    <x v="0"/>
    <x v="2"/>
    <m/>
    <n v="1000"/>
    <m/>
    <m/>
    <n v="1.7594513326964119"/>
    <n v="568.35900000000004"/>
    <n v="7498185"/>
    <x v="6"/>
    <s v="Décharge"/>
    <x v="1"/>
    <s v="PALF"/>
    <s v="CONGO"/>
    <s v="ɣ"/>
  </r>
  <r>
    <d v="2019-05-13T00:00:00"/>
    <s v="Taxi: Journal officile-Bureau"/>
    <x v="0"/>
    <x v="2"/>
    <m/>
    <n v="1000"/>
    <m/>
    <m/>
    <n v="1.7594513326964119"/>
    <n v="568.35900000000004"/>
    <n v="7497185"/>
    <x v="6"/>
    <s v="Décharge"/>
    <x v="1"/>
    <s v="PALF"/>
    <s v="CONGO"/>
    <s v="ɣ"/>
  </r>
  <r>
    <d v="2019-05-13T00:00:00"/>
    <s v="Taxi hôtel - place rouge pour investigations sur terrain"/>
    <x v="0"/>
    <x v="0"/>
    <m/>
    <n v="500"/>
    <m/>
    <m/>
    <n v="0.88208312751393692"/>
    <n v="566.84"/>
    <n v="7496685"/>
    <x v="2"/>
    <s v="décharge"/>
    <x v="0"/>
    <s v="PALF"/>
    <s v="CONGO"/>
    <s v="ɣ"/>
  </r>
  <r>
    <d v="2019-05-13T00:00:00"/>
    <s v="Taxi place rouge - Qtier Ngongo pour investigation"/>
    <x v="0"/>
    <x v="0"/>
    <m/>
    <n v="700"/>
    <m/>
    <m/>
    <n v="1.2349163785195116"/>
    <n v="566.84"/>
    <n v="7495985"/>
    <x v="2"/>
    <s v="décharge"/>
    <x v="0"/>
    <s v="PALF"/>
    <s v="CONGO"/>
    <s v="ɣ"/>
  </r>
  <r>
    <d v="2019-05-13T00:00:00"/>
    <s v="Taxi quartier Ngongo - av Bomouali pour investigation"/>
    <x v="0"/>
    <x v="0"/>
    <m/>
    <n v="500"/>
    <m/>
    <m/>
    <n v="0.88208312751393692"/>
    <n v="566.84"/>
    <n v="7495485"/>
    <x v="2"/>
    <s v="décharge"/>
    <x v="0"/>
    <s v="PALF"/>
    <s v="CONGO"/>
    <s v="ɣ"/>
  </r>
  <r>
    <d v="2019-05-13T00:00:00"/>
    <s v="Taxi av Bomouali - BEAC pour prospection"/>
    <x v="0"/>
    <x v="0"/>
    <m/>
    <n v="500"/>
    <m/>
    <m/>
    <n v="0.88208312751393692"/>
    <n v="566.84"/>
    <n v="7494985"/>
    <x v="2"/>
    <s v="décharge"/>
    <x v="0"/>
    <s v="PALF"/>
    <s v="CONGO"/>
    <s v="ɣ"/>
  </r>
  <r>
    <d v="2019-05-13T00:00:00"/>
    <s v="Taxi BEAC - quartier Mboma pour rencontrer une cible"/>
    <x v="0"/>
    <x v="0"/>
    <m/>
    <n v="500"/>
    <m/>
    <m/>
    <n v="0.88208312751393692"/>
    <n v="566.84"/>
    <n v="7494485"/>
    <x v="2"/>
    <s v="décharge"/>
    <x v="0"/>
    <s v="PALF"/>
    <s v="CONGO"/>
    <s v="ɣ"/>
  </r>
  <r>
    <d v="2019-05-13T00:00:00"/>
    <s v="Achat à manger et à boire lors de la rencontre avec la cible a l'espace Benit"/>
    <x v="1"/>
    <x v="0"/>
    <m/>
    <n v="4000"/>
    <m/>
    <m/>
    <n v="7.0566650201114953"/>
    <n v="566.84"/>
    <n v="7490485"/>
    <x v="2"/>
    <s v="décharge"/>
    <x v="0"/>
    <s v="PALF"/>
    <s v="CONGO"/>
    <s v="ɣ"/>
  </r>
  <r>
    <d v="2019-05-13T00:00:00"/>
    <s v="Taxi quartier mboma - rue Ewalo pour investigation"/>
    <x v="0"/>
    <x v="0"/>
    <m/>
    <n v="500"/>
    <m/>
    <m/>
    <n v="0.88208312751393692"/>
    <n v="566.84"/>
    <n v="7489985"/>
    <x v="2"/>
    <s v="décharge"/>
    <x v="0"/>
    <s v="PALF"/>
    <s v="CONGO"/>
    <s v="ɣ"/>
  </r>
  <r>
    <d v="2019-05-13T00:00:00"/>
    <s v="Taxi rue Ewalo - Charden Farell pour retrait d'argent"/>
    <x v="0"/>
    <x v="0"/>
    <m/>
    <n v="500"/>
    <m/>
    <m/>
    <n v="0.88208312751393692"/>
    <n v="566.84"/>
    <n v="7489485"/>
    <x v="2"/>
    <s v="décharge"/>
    <x v="0"/>
    <s v="PALF"/>
    <s v="CONGO"/>
    <s v="ɣ"/>
  </r>
  <r>
    <d v="2019-05-13T00:00:00"/>
    <s v="Taxi Charden Farell - hôtel retour du terrain"/>
    <x v="0"/>
    <x v="0"/>
    <m/>
    <n v="500"/>
    <m/>
    <m/>
    <n v="0.88208312751393692"/>
    <n v="566.84"/>
    <n v="7488985"/>
    <x v="2"/>
    <s v="décharge"/>
    <x v="0"/>
    <s v="PALF"/>
    <s v="CONGO"/>
    <s v="ɣ"/>
  </r>
  <r>
    <d v="2019-05-13T00:00:00"/>
    <s v="FRAIS RET.DEPLACE Chq n°3635127"/>
    <x v="7"/>
    <x v="3"/>
    <m/>
    <n v="3484"/>
    <m/>
    <m/>
    <n v="6.1299284431142986"/>
    <n v="568.35900000000004"/>
    <n v="7485501"/>
    <x v="8"/>
    <n v="3635127"/>
    <x v="1"/>
    <s v="PALF"/>
    <s v="CONGO"/>
    <s v="o"/>
  </r>
  <r>
    <d v="2019-05-13T00:00:00"/>
    <s v="Maitre Anicet MOUSSAHOU GOMA contrat d'engagement d'avocat N° 21 du 08 mai 2019  /CHQ N 03635126"/>
    <x v="3"/>
    <x v="2"/>
    <m/>
    <n v="200000"/>
    <m/>
    <m/>
    <n v="351.89026653928238"/>
    <n v="568.35900000000004"/>
    <n v="7285501"/>
    <x v="8"/>
    <n v="3635126"/>
    <x v="1"/>
    <s v="RALFF"/>
    <s v="CONGO"/>
    <s v="o"/>
  </r>
  <r>
    <d v="2019-05-13T00:00:00"/>
    <s v="FRAIS RET.DEPLACE Chq n°03635126"/>
    <x v="7"/>
    <x v="3"/>
    <m/>
    <n v="3484"/>
    <m/>
    <m/>
    <n v="6.1299284431142986"/>
    <n v="568.35900000000004"/>
    <n v="7282017"/>
    <x v="8"/>
    <n v="3635126"/>
    <x v="1"/>
    <s v="PALF"/>
    <s v="CONGO"/>
    <s v="o"/>
  </r>
  <r>
    <d v="2019-05-14T00:00:00"/>
    <s v="Taxi Hôtel-marché"/>
    <x v="0"/>
    <x v="0"/>
    <m/>
    <n v="500"/>
    <m/>
    <m/>
    <n v="0.88208312751393692"/>
    <n v="566.84"/>
    <n v="7281517"/>
    <x v="0"/>
    <s v="décharge"/>
    <x v="0"/>
    <s v="PALF"/>
    <s v="CONGO"/>
    <s v="ɣ"/>
  </r>
  <r>
    <d v="2019-05-14T00:00:00"/>
    <s v="Taxi marché -hotel"/>
    <x v="0"/>
    <x v="0"/>
    <m/>
    <n v="500"/>
    <m/>
    <m/>
    <n v="0.88208312751393692"/>
    <n v="566.84"/>
    <n v="7281017"/>
    <x v="0"/>
    <s v="décharge"/>
    <x v="0"/>
    <s v="PALF"/>
    <s v="CONGO"/>
    <s v="ɣ"/>
  </r>
  <r>
    <d v="2019-05-14T00:00:00"/>
    <s v="Taxi hôtel-Zone Eglise Catholique"/>
    <x v="0"/>
    <x v="0"/>
    <m/>
    <n v="500"/>
    <m/>
    <m/>
    <n v="0.88208312751393692"/>
    <n v="566.84"/>
    <n v="7280517"/>
    <x v="0"/>
    <s v="décharge"/>
    <x v="0"/>
    <s v="PALF"/>
    <s v="CONGO"/>
    <s v="ɣ"/>
  </r>
  <r>
    <d v="2019-05-14T00:00:00"/>
    <s v="Taxi Zone Eglise Catholique-Hôtel"/>
    <x v="0"/>
    <x v="0"/>
    <m/>
    <n v="500"/>
    <m/>
    <m/>
    <n v="0.88208312751393692"/>
    <n v="566.84"/>
    <n v="7280017"/>
    <x v="0"/>
    <s v="décharge"/>
    <x v="0"/>
    <s v="PALF"/>
    <s v="CONGO"/>
    <s v="ɣ"/>
  </r>
  <r>
    <d v="2019-05-14T00:00:00"/>
    <s v="Achat boisson pour la cible en renforcement de la confiance"/>
    <x v="1"/>
    <x v="0"/>
    <m/>
    <n v="2000"/>
    <m/>
    <m/>
    <n v="3.5283325100557477"/>
    <n v="566.84"/>
    <n v="7278017"/>
    <x v="0"/>
    <s v="décharge"/>
    <x v="0"/>
    <s v="PALF"/>
    <s v="CONGO"/>
    <s v="ɣ"/>
  </r>
  <r>
    <d v="2019-05-14T00:00:00"/>
    <s v="Taxi moto: Hôtel-Marché Oyo"/>
    <x v="0"/>
    <x v="2"/>
    <m/>
    <n v="500"/>
    <m/>
    <m/>
    <n v="0.87972566634820593"/>
    <n v="568.35900000000004"/>
    <n v="7277517"/>
    <x v="11"/>
    <s v="Décharge"/>
    <x v="1"/>
    <s v="PALF"/>
    <s v="CONGO"/>
    <s v="ɣ"/>
  </r>
  <r>
    <d v="2019-05-14T00:00:00"/>
    <s v="Taxi moto: Marché-Gendarmerie"/>
    <x v="0"/>
    <x v="2"/>
    <m/>
    <n v="500"/>
    <m/>
    <m/>
    <n v="0.87972566634820593"/>
    <n v="568.35900000000004"/>
    <n v="7277017"/>
    <x v="11"/>
    <s v="Décharge"/>
    <x v="1"/>
    <s v="PALF"/>
    <s v="CONGO"/>
    <s v="ɣ"/>
  </r>
  <r>
    <d v="2019-05-14T00:00:00"/>
    <s v="Taxi moto: Gendarmerie-Gare routière Oyo"/>
    <x v="0"/>
    <x v="2"/>
    <m/>
    <n v="500"/>
    <m/>
    <m/>
    <n v="0.87972566634820593"/>
    <n v="568.35900000000004"/>
    <n v="7276517"/>
    <x v="11"/>
    <s v="Décharge"/>
    <x v="1"/>
    <s v="PALF"/>
    <s v="CONGO"/>
    <s v="ɣ"/>
  </r>
  <r>
    <d v="2019-05-14T00:00:00"/>
    <s v="Taxi moto: Gare routière-Hôtel"/>
    <x v="0"/>
    <x v="2"/>
    <m/>
    <n v="500"/>
    <m/>
    <m/>
    <n v="0.87972566634820593"/>
    <n v="568.35900000000004"/>
    <n v="7276017"/>
    <x v="11"/>
    <s v="Décharge"/>
    <x v="1"/>
    <s v="PALF"/>
    <s v="CONGO"/>
    <s v="ɣ"/>
  </r>
  <r>
    <d v="2019-05-14T00:00:00"/>
    <s v="Taxi moto: Hôtel-Gare routière Oyo pour Owando"/>
    <x v="0"/>
    <x v="2"/>
    <m/>
    <n v="500"/>
    <m/>
    <m/>
    <n v="0.87972566634820593"/>
    <n v="568.35900000000004"/>
    <n v="7275517"/>
    <x v="11"/>
    <s v="Décharge"/>
    <x v="1"/>
    <s v="PALF"/>
    <s v="CONGO"/>
    <s v="ɣ"/>
  </r>
  <r>
    <d v="2019-05-14T00:00:00"/>
    <s v="Ration du prévenu à Oyo"/>
    <x v="11"/>
    <x v="2"/>
    <m/>
    <n v="4300"/>
    <m/>
    <m/>
    <n v="7.5656407305945708"/>
    <n v="568.35900000000004"/>
    <n v="7271217"/>
    <x v="11"/>
    <s v="Décharge"/>
    <x v="1"/>
    <s v="PALF"/>
    <s v="CONGO"/>
    <s v="ɣ"/>
  </r>
  <r>
    <d v="2019-05-14T00:00:00"/>
    <s v="Achat Billet: Oyo-Owando"/>
    <x v="0"/>
    <x v="2"/>
    <m/>
    <n v="4000"/>
    <m/>
    <m/>
    <n v="7.0378053307856474"/>
    <n v="568.35900000000004"/>
    <n v="7267217"/>
    <x v="11"/>
    <s v="Décharge"/>
    <x v="1"/>
    <s v="PALF"/>
    <s v="CONGO"/>
    <s v="ɣ"/>
  </r>
  <r>
    <d v="2019-05-14T00:00:00"/>
    <s v="Paiement frais d'hôtel 01 Nuitée du 13 au 14/05/2019 à Oyo"/>
    <x v="8"/>
    <x v="2"/>
    <m/>
    <n v="15000"/>
    <m/>
    <m/>
    <n v="26.391769990446178"/>
    <n v="568.35900000000004"/>
    <n v="7252217"/>
    <x v="11"/>
    <n v="37"/>
    <x v="1"/>
    <s v="PALF"/>
    <s v="CONGO"/>
    <s v="o"/>
  </r>
  <r>
    <d v="2019-05-14T00:00:00"/>
    <s v="Taxi moto: Gare routière Owando-Hôtel"/>
    <x v="0"/>
    <x v="2"/>
    <m/>
    <n v="300"/>
    <m/>
    <m/>
    <n v="0.52783539980892358"/>
    <n v="568.35900000000004"/>
    <n v="7251917"/>
    <x v="11"/>
    <s v="Décharge"/>
    <x v="1"/>
    <s v="PALF"/>
    <s v="CONGO"/>
    <s v="ɣ"/>
  </r>
  <r>
    <d v="2019-05-14T00:00:00"/>
    <s v="Taxi moto: Hôtel-Charden Farell"/>
    <x v="0"/>
    <x v="2"/>
    <m/>
    <n v="300"/>
    <m/>
    <m/>
    <n v="0.52783539980892358"/>
    <n v="568.35900000000004"/>
    <n v="7251617"/>
    <x v="11"/>
    <s v="Décharge"/>
    <x v="1"/>
    <s v="PALF"/>
    <s v="CONGO"/>
    <s v="ɣ"/>
  </r>
  <r>
    <d v="2019-05-14T00:00:00"/>
    <s v="Taxi moto: Charden Farell-Restaurant"/>
    <x v="0"/>
    <x v="2"/>
    <m/>
    <n v="300"/>
    <m/>
    <m/>
    <n v="0.52783539980892358"/>
    <n v="568.35900000000004"/>
    <n v="7251317"/>
    <x v="11"/>
    <s v="Décharge"/>
    <x v="1"/>
    <s v="PALF"/>
    <s v="CONGO"/>
    <s v="ɣ"/>
  </r>
  <r>
    <d v="2019-05-14T00:00:00"/>
    <s v="Taxi moto: Restaurant-Maison d'arrêt Owando"/>
    <x v="0"/>
    <x v="2"/>
    <m/>
    <n v="300"/>
    <m/>
    <m/>
    <n v="0.52783539980892358"/>
    <n v="568.35900000000004"/>
    <n v="7251017"/>
    <x v="11"/>
    <s v="Décharge"/>
    <x v="1"/>
    <s v="PALF"/>
    <s v="CONGO"/>
    <s v="ɣ"/>
  </r>
  <r>
    <d v="2019-05-14T00:00:00"/>
    <s v="Taxi moto: Maison d'arrêt-Commissariat"/>
    <x v="0"/>
    <x v="2"/>
    <m/>
    <n v="300"/>
    <m/>
    <m/>
    <n v="0.52783539980892358"/>
    <n v="568.35900000000004"/>
    <n v="7250717"/>
    <x v="11"/>
    <s v="Décharge"/>
    <x v="1"/>
    <s v="PALF"/>
    <s v="CONGO"/>
    <s v="ɣ"/>
  </r>
  <r>
    <d v="2019-05-14T00:00:00"/>
    <s v="Ration des prévenus à Owando"/>
    <x v="11"/>
    <x v="2"/>
    <m/>
    <n v="8000"/>
    <m/>
    <m/>
    <n v="14.075610661571295"/>
    <n v="568.35900000000004"/>
    <n v="7242717"/>
    <x v="11"/>
    <s v="Décharge"/>
    <x v="1"/>
    <s v="PALF"/>
    <s v="CONGO"/>
    <s v="ɣ"/>
  </r>
  <r>
    <d v="2019-05-14T00:00:00"/>
    <s v="Taxi moto: commissariat-hôtel"/>
    <x v="0"/>
    <x v="2"/>
    <m/>
    <n v="300"/>
    <m/>
    <m/>
    <n v="0.52783539980892358"/>
    <n v="568.35900000000004"/>
    <n v="7242417"/>
    <x v="11"/>
    <s v="Décharge"/>
    <x v="1"/>
    <s v="PALF"/>
    <s v="CONGO"/>
    <s v="ɣ"/>
  </r>
  <r>
    <d v="2019-05-14T00:00:00"/>
    <s v="Frais de transfert à Crépin/OWANDO"/>
    <x v="5"/>
    <x v="3"/>
    <m/>
    <n v="1240"/>
    <m/>
    <m/>
    <n v="2.1817196525435505"/>
    <n v="568.35900000000004"/>
    <n v="7241177"/>
    <x v="3"/>
    <s v="16/GCF"/>
    <x v="1"/>
    <s v="PALF"/>
    <s v="CONGO"/>
    <s v="o"/>
  </r>
  <r>
    <d v="2019-05-14T00:00:00"/>
    <s v="Contribution carburant groupe electrogène bureau PALF-Mr Anil"/>
    <x v="9"/>
    <x v="3"/>
    <m/>
    <n v="25000"/>
    <m/>
    <m/>
    <n v="43.986283317410297"/>
    <n v="568.35900000000004"/>
    <n v="7216177"/>
    <x v="3"/>
    <s v="OUI"/>
    <x v="1"/>
    <s v="PALF"/>
    <s v="CONGO"/>
    <s v="o"/>
  </r>
  <r>
    <d v="2019-05-14T00:00:00"/>
    <s v="Achat 02 boites des agrafes- bureau PALF"/>
    <x v="4"/>
    <x v="3"/>
    <m/>
    <n v="1000"/>
    <m/>
    <m/>
    <n v="1.7594513326964119"/>
    <n v="568.35900000000004"/>
    <n v="7215177"/>
    <x v="3"/>
    <n v="7"/>
    <x v="1"/>
    <s v="PALF"/>
    <s v="CONGO"/>
    <s v="o"/>
  </r>
  <r>
    <d v="2019-05-14T00:00:00"/>
    <s v="Taxi Domicile-Bureau"/>
    <x v="0"/>
    <x v="2"/>
    <m/>
    <n v="1000"/>
    <m/>
    <m/>
    <n v="1.7594513326964119"/>
    <n v="568.35900000000004"/>
    <n v="7214177"/>
    <x v="4"/>
    <s v="Décharge"/>
    <x v="1"/>
    <s v="PALF"/>
    <s v="CONGO"/>
    <s v="ɣ"/>
  </r>
  <r>
    <d v="2019-05-14T00:00:00"/>
    <s v="Food allowance pendant la pause"/>
    <x v="6"/>
    <x v="2"/>
    <m/>
    <n v="1000"/>
    <m/>
    <m/>
    <n v="1.7594513326964119"/>
    <n v="568.35900000000004"/>
    <n v="7213177"/>
    <x v="4"/>
    <s v="Décharge"/>
    <x v="1"/>
    <s v="PALF"/>
    <s v="CONGO"/>
    <s v="ɣ"/>
  </r>
  <r>
    <d v="2019-05-14T00:00:00"/>
    <s v="Taxi Bureau-TGI"/>
    <x v="0"/>
    <x v="2"/>
    <m/>
    <n v="1000"/>
    <m/>
    <m/>
    <n v="1.7594513326964119"/>
    <n v="568.35900000000004"/>
    <n v="7212177"/>
    <x v="4"/>
    <s v="Décharge"/>
    <x v="1"/>
    <s v="PALF"/>
    <s v="CONGO"/>
    <s v="ɣ"/>
  </r>
  <r>
    <d v="2019-05-14T00:00:00"/>
    <s v="Taxi TGI-Bureau"/>
    <x v="0"/>
    <x v="2"/>
    <m/>
    <n v="1000"/>
    <m/>
    <m/>
    <n v="1.7594513326964119"/>
    <n v="568.35900000000004"/>
    <n v="7211177"/>
    <x v="4"/>
    <s v="Décharge"/>
    <x v="1"/>
    <s v="PALF"/>
    <s v="CONGO"/>
    <s v="ɣ"/>
  </r>
  <r>
    <d v="2019-05-14T00:00:00"/>
    <s v="Taxi Bureau-Domicile"/>
    <x v="0"/>
    <x v="2"/>
    <m/>
    <n v="1000"/>
    <m/>
    <m/>
    <n v="1.7594513326964119"/>
    <n v="568.35900000000004"/>
    <n v="7210177"/>
    <x v="4"/>
    <s v="Décharge"/>
    <x v="1"/>
    <s v="PALF"/>
    <s v="CONGO"/>
    <s v="ɣ"/>
  </r>
  <r>
    <d v="2019-05-14T00:00:00"/>
    <s v="Taxi residence-DDEF pour rencontrer l'interimaire et le chef faune"/>
    <x v="0"/>
    <x v="2"/>
    <m/>
    <n v="500"/>
    <m/>
    <m/>
    <n v="0.87972566634820593"/>
    <n v="568.35900000000004"/>
    <n v="7209677"/>
    <x v="12"/>
    <s v="Décharge"/>
    <x v="1"/>
    <s v="PALF"/>
    <s v="CONGO"/>
    <s v="ɣ"/>
  </r>
  <r>
    <d v="2019-05-14T00:00:00"/>
    <s v="Taxi DDEF-Agence Ocean du Nord pour acheter le billet"/>
    <x v="0"/>
    <x v="2"/>
    <m/>
    <n v="500"/>
    <m/>
    <m/>
    <n v="0.87972566634820593"/>
    <n v="568.35900000000004"/>
    <n v="7209177"/>
    <x v="12"/>
    <s v="Décharge"/>
    <x v="1"/>
    <s v="PALF"/>
    <s v="CONGO"/>
    <s v="ɣ"/>
  </r>
  <r>
    <d v="2019-05-14T00:00:00"/>
    <s v="Achat Billet OUESSO-BZV"/>
    <x v="0"/>
    <x v="2"/>
    <m/>
    <n v="20000"/>
    <m/>
    <m/>
    <n v="35.189026653928238"/>
    <n v="568.35900000000004"/>
    <n v="7189177"/>
    <x v="12"/>
    <s v="OUI"/>
    <x v="1"/>
    <s v="PALF"/>
    <s v="CONGO"/>
    <s v="o"/>
  </r>
  <r>
    <d v="2019-05-14T00:00:00"/>
    <s v="Taxi Agence Ocean du nord-Restaurant"/>
    <x v="0"/>
    <x v="2"/>
    <m/>
    <n v="250"/>
    <m/>
    <m/>
    <n v="0.43986283317410296"/>
    <n v="568.35900000000004"/>
    <n v="7188927"/>
    <x v="12"/>
    <s v="Décharge"/>
    <x v="1"/>
    <s v="PALF"/>
    <s v="CONGO"/>
    <s v="ɣ"/>
  </r>
  <r>
    <d v="2019-05-14T00:00:00"/>
    <s v="Taxi restaurant-residence à OUESSO"/>
    <x v="0"/>
    <x v="2"/>
    <m/>
    <n v="500"/>
    <m/>
    <m/>
    <n v="0.87972566634820593"/>
    <n v="568.35900000000004"/>
    <n v="7188427"/>
    <x v="12"/>
    <s v="Décharge"/>
    <x v="1"/>
    <s v="PALF"/>
    <s v="CONGO"/>
    <s v="ɣ"/>
  </r>
  <r>
    <d v="2019-05-14T00:00:00"/>
    <s v="Taxi residence-MAO"/>
    <x v="0"/>
    <x v="2"/>
    <m/>
    <n v="500"/>
    <m/>
    <m/>
    <n v="0.87972566634820593"/>
    <n v="568.35900000000004"/>
    <n v="7187927"/>
    <x v="12"/>
    <s v="Décharge"/>
    <x v="1"/>
    <s v="PALF"/>
    <s v="CONGO"/>
    <s v="ɣ"/>
  </r>
  <r>
    <d v="2019-05-14T00:00:00"/>
    <s v="Taxi MAO-residence "/>
    <x v="0"/>
    <x v="2"/>
    <m/>
    <n v="500"/>
    <m/>
    <m/>
    <n v="0.87972566634820593"/>
    <n v="568.35900000000004"/>
    <n v="7187427"/>
    <x v="12"/>
    <s v="Décharge"/>
    <x v="1"/>
    <s v="PALF"/>
    <s v="CONGO"/>
    <s v="ɣ"/>
  </r>
  <r>
    <d v="2019-05-14T00:00:00"/>
    <s v="Taxi residence -restauarant à Ouesso"/>
    <x v="0"/>
    <x v="2"/>
    <m/>
    <n v="500"/>
    <m/>
    <m/>
    <n v="0.87972566634820593"/>
    <n v="568.35900000000004"/>
    <n v="7186927"/>
    <x v="12"/>
    <s v="Décharge"/>
    <x v="1"/>
    <s v="PALF"/>
    <s v="CONGO"/>
    <s v="ɣ"/>
  </r>
  <r>
    <d v="2019-05-14T00:00:00"/>
    <s v="Taxi restaurant-residence à OUESSO"/>
    <x v="0"/>
    <x v="2"/>
    <m/>
    <n v="500"/>
    <m/>
    <m/>
    <n v="0.87972566634820593"/>
    <n v="568.35900000000004"/>
    <n v="7186427"/>
    <x v="12"/>
    <s v="Décharge"/>
    <x v="1"/>
    <s v="PALF"/>
    <s v="CONGO"/>
    <s v="ɣ"/>
  </r>
  <r>
    <d v="2019-05-14T00:00:00"/>
    <s v="Taxi Bureau PALF-Radio Rurale"/>
    <x v="0"/>
    <x v="4"/>
    <m/>
    <n v="1000"/>
    <m/>
    <m/>
    <n v="1.7594513326964119"/>
    <n v="568.35900000000004"/>
    <n v="7185427"/>
    <x v="5"/>
    <s v="Décharge"/>
    <x v="1"/>
    <s v="PALF"/>
    <s v="CONGO"/>
    <s v="ɣ"/>
  </r>
  <r>
    <d v="2019-05-14T00:00:00"/>
    <s v="Taxi Radio Rurale-ES TV"/>
    <x v="0"/>
    <x v="4"/>
    <m/>
    <n v="1000"/>
    <m/>
    <m/>
    <n v="1.7594513326964119"/>
    <n v="568.35900000000004"/>
    <n v="7184427"/>
    <x v="5"/>
    <s v="Décharge"/>
    <x v="1"/>
    <s v="PALF"/>
    <s v="CONGO"/>
    <s v="ɣ"/>
  </r>
  <r>
    <d v="2019-05-14T00:00:00"/>
    <s v="Taxi ES TV-Radio Liberté "/>
    <x v="0"/>
    <x v="4"/>
    <m/>
    <n v="1000"/>
    <m/>
    <m/>
    <n v="1.7594513326964119"/>
    <n v="568.35900000000004"/>
    <n v="7183427"/>
    <x v="5"/>
    <s v="Décharge"/>
    <x v="1"/>
    <s v="PALF"/>
    <s v="CONGO"/>
    <s v="ɣ"/>
  </r>
  <r>
    <d v="2019-05-14T00:00:00"/>
    <s v="Taxi Radio Liberté-Bureau PALF"/>
    <x v="0"/>
    <x v="4"/>
    <m/>
    <n v="1000"/>
    <m/>
    <m/>
    <n v="1.7594513326964119"/>
    <n v="568.35900000000004"/>
    <n v="7182427"/>
    <x v="5"/>
    <s v="Décharge"/>
    <x v="1"/>
    <s v="PALF"/>
    <s v="CONGO"/>
    <s v="ɣ"/>
  </r>
  <r>
    <d v="2019-05-14T00:00:00"/>
    <s v="Taxi Casis-Talangai-Beach (départ pour Kinshasa)"/>
    <x v="0"/>
    <x v="0"/>
    <m/>
    <n v="2500"/>
    <m/>
    <m/>
    <n v="4.4104156375696846"/>
    <n v="566.84"/>
    <n v="7179927"/>
    <x v="1"/>
    <s v="Décharge"/>
    <x v="0"/>
    <s v="PALF"/>
    <s v="CONGO"/>
    <s v="ɣ"/>
  </r>
  <r>
    <d v="2019-05-14T00:00:00"/>
    <s v="Achat billet Brazzaville-Kinshasa (cannot rapide)"/>
    <x v="0"/>
    <x v="0"/>
    <m/>
    <n v="11000"/>
    <m/>
    <m/>
    <n v="19.405828805306612"/>
    <n v="566.84"/>
    <n v="7168927"/>
    <x v="1"/>
    <n v="20605"/>
    <x v="0"/>
    <s v="PALF"/>
    <s v="CONGO"/>
    <s v="o"/>
  </r>
  <r>
    <d v="2019-05-14T00:00:00"/>
    <s v="Frais du port-REDEVANCE (formalités départ pour Kinshasa)"/>
    <x v="13"/>
    <x v="0"/>
    <m/>
    <n v="1200"/>
    <m/>
    <m/>
    <n v="2.1169995060334483"/>
    <n v="566.84"/>
    <n v="7167727"/>
    <x v="1"/>
    <n v="665786"/>
    <x v="0"/>
    <s v="PALF"/>
    <s v="CONGO"/>
    <s v="o"/>
  </r>
  <r>
    <d v="2019-05-14T00:00:00"/>
    <s v="Achat vignette mission RDC"/>
    <x v="13"/>
    <x v="0"/>
    <m/>
    <n v="200"/>
    <m/>
    <m/>
    <n v="0.35283325100557472"/>
    <n v="566.84"/>
    <n v="7167527"/>
    <x v="1"/>
    <n v="91698"/>
    <x v="0"/>
    <s v="PALF"/>
    <s v="CONGO"/>
    <s v="o"/>
  </r>
  <r>
    <d v="2019-05-14T00:00:00"/>
    <s v="Redevance mission RDC"/>
    <x v="13"/>
    <x v="0"/>
    <m/>
    <n v="2500"/>
    <m/>
    <m/>
    <n v="4.4104156375696846"/>
    <n v="566.84"/>
    <n v="7165027"/>
    <x v="1"/>
    <n v="149042"/>
    <x v="0"/>
    <s v="PALF"/>
    <s v="CONGO"/>
    <s v="o"/>
  </r>
  <r>
    <d v="2019-05-14T00:00:00"/>
    <s v="Redevance mission RDC (arrivé à Kinshasa)"/>
    <x v="13"/>
    <x v="0"/>
    <m/>
    <n v="1200"/>
    <m/>
    <m/>
    <n v="2.1169995060334483"/>
    <n v="566.84"/>
    <n v="7163827"/>
    <x v="1"/>
    <n v="655789"/>
    <x v="0"/>
    <s v="PALF"/>
    <s v="CONGO"/>
    <s v="o"/>
  </r>
  <r>
    <d v="2019-05-14T00:00:00"/>
    <s v="Taxi Beach-Forescom-24 (arrivé à kinshasa)"/>
    <x v="0"/>
    <x v="0"/>
    <m/>
    <n v="2000"/>
    <m/>
    <m/>
    <n v="3.5283325100557477"/>
    <n v="566.84"/>
    <n v="7161827"/>
    <x v="1"/>
    <s v="Décharge"/>
    <x v="0"/>
    <s v="PALF"/>
    <s v="CONGO"/>
    <s v="ɣ"/>
  </r>
  <r>
    <d v="2019-05-14T00:00:00"/>
    <s v="Achat carte sim (déjà identifiée)"/>
    <x v="4"/>
    <x v="3"/>
    <m/>
    <n v="1000"/>
    <m/>
    <m/>
    <n v="1.7641662550278738"/>
    <n v="566.84"/>
    <n v="7160827"/>
    <x v="1"/>
    <s v="Décharge"/>
    <x v="0"/>
    <s v="PALF"/>
    <s v="CONGO"/>
    <s v="ɣ"/>
  </r>
  <r>
    <d v="2019-05-14T00:00:00"/>
    <s v="Achat crédit (activation internet pour 15 jours)"/>
    <x v="16"/>
    <x v="3"/>
    <m/>
    <n v="10000"/>
    <m/>
    <m/>
    <n v="17.641662550278738"/>
    <n v="566.84"/>
    <n v="7150827"/>
    <x v="1"/>
    <s v="Décharge"/>
    <x v="0"/>
    <s v="PALF"/>
    <s v="CONGO"/>
    <s v="ɣ"/>
  </r>
  <r>
    <d v="2019-05-14T00:00:00"/>
    <s v="Achat crédit téléphonique (pour appel)"/>
    <x v="16"/>
    <x v="3"/>
    <m/>
    <n v="6000"/>
    <m/>
    <m/>
    <n v="10.584997530167243"/>
    <n v="566.84"/>
    <n v="7144827"/>
    <x v="1"/>
    <s v="Décharge"/>
    <x v="0"/>
    <s v="PALF"/>
    <s v="CONGO"/>
    <s v="ɣ"/>
  </r>
  <r>
    <d v="2019-05-14T00:00:00"/>
    <s v="Taxi 24-Kintambo-Delvaux-Victoire (recherche de l'hôtel)"/>
    <x v="0"/>
    <x v="0"/>
    <m/>
    <n v="2000"/>
    <m/>
    <m/>
    <n v="3.5283325100557477"/>
    <n v="566.84"/>
    <n v="7142827"/>
    <x v="1"/>
    <s v="Décharge"/>
    <x v="0"/>
    <s v="PALF"/>
    <s v="CONGO"/>
    <s v="ɣ"/>
  </r>
  <r>
    <d v="2019-05-14T00:00:00"/>
    <s v="Taxi Victoire-Huilerie-Mont des arts (recherche de l'hôtel)"/>
    <x v="0"/>
    <x v="0"/>
    <m/>
    <n v="2000"/>
    <m/>
    <m/>
    <n v="3.5283325100557477"/>
    <n v="566.84"/>
    <n v="7140827"/>
    <x v="1"/>
    <s v="Décharge"/>
    <x v="0"/>
    <s v="PALF"/>
    <s v="CONGO"/>
    <s v="ɣ"/>
  </r>
  <r>
    <d v="2019-05-14T00:00:00"/>
    <s v="Taxi Hôtel-Grand marché-marché royal-place des artistes (investigation sur terrain)"/>
    <x v="0"/>
    <x v="0"/>
    <m/>
    <n v="2000"/>
    <m/>
    <m/>
    <n v="3.5283325100557477"/>
    <n v="566.84"/>
    <n v="7138827"/>
    <x v="1"/>
    <s v="Décharge"/>
    <x v="0"/>
    <s v="PALF"/>
    <s v="CONGO"/>
    <s v="ɣ"/>
  </r>
  <r>
    <d v="2019-05-14T00:00:00"/>
    <s v="Taxi Place des artistes-Huillerie-Hôtel (investigation et retour à l'hôtel)"/>
    <x v="0"/>
    <x v="0"/>
    <m/>
    <n v="2000"/>
    <m/>
    <m/>
    <n v="3.5283325100557477"/>
    <n v="566.84"/>
    <n v="7136827"/>
    <x v="1"/>
    <s v="Décharge"/>
    <x v="0"/>
    <s v="PALF"/>
    <s v="CONGO"/>
    <s v="ɣ"/>
  </r>
  <r>
    <d v="2019-05-14T00:00:00"/>
    <s v="Taxi hôtel - gare routière pour prospection"/>
    <x v="0"/>
    <x v="0"/>
    <m/>
    <n v="500"/>
    <m/>
    <m/>
    <n v="0.88208312751393692"/>
    <n v="566.84"/>
    <n v="7136327"/>
    <x v="2"/>
    <s v="décharge"/>
    <x v="0"/>
    <s v="PALF"/>
    <s v="CONGO"/>
    <s v="ɣ"/>
  </r>
  <r>
    <d v="2019-05-14T00:00:00"/>
    <s v="Taxi gare routière - Nzalangoye pour prospection"/>
    <x v="0"/>
    <x v="0"/>
    <m/>
    <n v="700"/>
    <m/>
    <m/>
    <n v="1.2349163785195116"/>
    <n v="566.84"/>
    <n v="7135627"/>
    <x v="2"/>
    <s v="décharge"/>
    <x v="0"/>
    <s v="PALF"/>
    <s v="CONGO"/>
    <s v="ɣ"/>
  </r>
  <r>
    <d v="2019-05-14T00:00:00"/>
    <s v="Taxi Nzalangoye - hôtel "/>
    <x v="0"/>
    <x v="0"/>
    <m/>
    <n v="700"/>
    <m/>
    <m/>
    <n v="1.2349163785195116"/>
    <n v="566.84"/>
    <n v="7134927"/>
    <x v="2"/>
    <s v="décharge"/>
    <x v="0"/>
    <s v="PALF"/>
    <s v="CONGO"/>
    <s v="ɣ"/>
  </r>
  <r>
    <d v="2019-05-14T00:00:00"/>
    <s v="Taxi hôtel - Mboma rencontrer une cible"/>
    <x v="0"/>
    <x v="0"/>
    <m/>
    <n v="500"/>
    <m/>
    <m/>
    <n v="0.88208312751393692"/>
    <n v="566.84"/>
    <n v="7134427"/>
    <x v="2"/>
    <s v="décharge"/>
    <x v="0"/>
    <s v="PALF"/>
    <s v="CONGO"/>
    <s v="ɣ"/>
  </r>
  <r>
    <d v="2019-05-14T00:00:00"/>
    <s v="Achat nourriture et boisson lors de la rencontre avec les cibles"/>
    <x v="1"/>
    <x v="0"/>
    <m/>
    <n v="5000"/>
    <m/>
    <m/>
    <n v="8.8208312751393692"/>
    <n v="566.84"/>
    <n v="7129427"/>
    <x v="2"/>
    <s v="décharge"/>
    <x v="0"/>
    <s v="PALF"/>
    <s v="CONGO"/>
    <s v="ɣ"/>
  </r>
  <r>
    <d v="2019-05-14T00:00:00"/>
    <s v="Taxi Mboma - av Berthe Doukoro rencontrer une autre cible"/>
    <x v="0"/>
    <x v="0"/>
    <m/>
    <n v="500"/>
    <m/>
    <m/>
    <n v="0.88208312751393692"/>
    <n v="566.84"/>
    <n v="7128927"/>
    <x v="2"/>
    <s v="décharge"/>
    <x v="0"/>
    <s v="PALF"/>
    <s v="CONGO"/>
    <s v="ɣ"/>
  </r>
  <r>
    <d v="2019-05-14T00:00:00"/>
    <s v="Achat à manger lors du rendez vous avec la cible"/>
    <x v="1"/>
    <x v="0"/>
    <m/>
    <n v="2500"/>
    <m/>
    <m/>
    <n v="4.4104156375696846"/>
    <n v="566.84"/>
    <n v="7126427"/>
    <x v="2"/>
    <s v="décharge"/>
    <x v="0"/>
    <s v="PALF"/>
    <s v="CONGO"/>
    <s v="ɣ"/>
  </r>
  <r>
    <d v="2019-05-14T00:00:00"/>
    <s v="Taxi av Berthe Doukoro - rue Sembe pour prospection"/>
    <x v="0"/>
    <x v="0"/>
    <m/>
    <n v="500"/>
    <m/>
    <m/>
    <n v="0.88208312751393692"/>
    <n v="566.84"/>
    <n v="7125927"/>
    <x v="2"/>
    <s v="décharge"/>
    <x v="0"/>
    <s v="PALF"/>
    <s v="CONGO"/>
    <s v="ɣ"/>
  </r>
  <r>
    <d v="2019-05-14T00:00:00"/>
    <s v="Taxi rue Sembe - hôtel retour du terrain"/>
    <x v="0"/>
    <x v="0"/>
    <m/>
    <n v="500"/>
    <m/>
    <m/>
    <n v="0.88208312751393692"/>
    <n v="566.84"/>
    <n v="7125427"/>
    <x v="2"/>
    <s v="décharge"/>
    <x v="0"/>
    <s v="PALF"/>
    <s v="CONGO"/>
    <s v="ɣ"/>
  </r>
  <r>
    <d v="2019-05-14T00:00:00"/>
    <s v="Transfert à Me MALONGA MBOKO Audrey-(complément une journée de plus à OUESSO)"/>
    <x v="3"/>
    <x v="2"/>
    <m/>
    <n v="25000"/>
    <m/>
    <m/>
    <n v="43.986283317410297"/>
    <n v="568.35900000000004"/>
    <n v="7100427"/>
    <x v="3"/>
    <s v="17/GCF"/>
    <x v="1"/>
    <s v="PALF"/>
    <s v="CONGO"/>
    <s v="o"/>
  </r>
  <r>
    <d v="2019-05-14T00:00:00"/>
    <s v="Frais de transfert à Me MALONGA MBOKO Audrey/OUESSO"/>
    <x v="3"/>
    <x v="2"/>
    <m/>
    <n v="500"/>
    <m/>
    <m/>
    <n v="0.87972566634820593"/>
    <n v="568.35900000000004"/>
    <n v="7099927"/>
    <x v="3"/>
    <s v="17/GCF"/>
    <x v="1"/>
    <s v="PALF"/>
    <s v="CONGO"/>
    <s v="o"/>
  </r>
  <r>
    <d v="2019-05-15T00:00:00"/>
    <s v="Taxi Hôtel-Marché"/>
    <x v="0"/>
    <x v="0"/>
    <m/>
    <n v="500"/>
    <m/>
    <m/>
    <n v="0.88208312751393692"/>
    <n v="566.84"/>
    <n v="7099427"/>
    <x v="0"/>
    <s v="décharge"/>
    <x v="0"/>
    <s v="PALF"/>
    <s v="CONGO"/>
    <s v="ɣ"/>
  </r>
  <r>
    <d v="2019-05-15T00:00:00"/>
    <s v="Taxi Marché-Zone Eglise Catholique"/>
    <x v="0"/>
    <x v="0"/>
    <m/>
    <n v="500"/>
    <m/>
    <m/>
    <n v="0.88208312751393692"/>
    <n v="566.84"/>
    <n v="7098927"/>
    <x v="0"/>
    <s v="décharge"/>
    <x v="0"/>
    <s v="PALF"/>
    <s v="CONGO"/>
    <s v="ɣ"/>
  </r>
  <r>
    <d v="2019-05-15T00:00:00"/>
    <s v="Taxi Zone Eglise Catholique-Hôtel"/>
    <x v="0"/>
    <x v="0"/>
    <m/>
    <n v="500"/>
    <m/>
    <m/>
    <n v="0.88208312751393692"/>
    <n v="566.84"/>
    <n v="7098427"/>
    <x v="0"/>
    <s v="décharge"/>
    <x v="0"/>
    <s v="PALF"/>
    <s v="CONGO"/>
    <s v="ɣ"/>
  </r>
  <r>
    <d v="2019-05-15T00:00:00"/>
    <s v="Achat boisson pour les cibles en renforcement de la confiance"/>
    <x v="1"/>
    <x v="0"/>
    <m/>
    <n v="3000"/>
    <m/>
    <m/>
    <n v="5.2924987650836215"/>
    <n v="566.84"/>
    <n v="7095427"/>
    <x v="0"/>
    <s v="décharge"/>
    <x v="0"/>
    <s v="PALF"/>
    <s v="CONGO"/>
    <s v="ɣ"/>
  </r>
  <r>
    <d v="2019-05-15T00:00:00"/>
    <s v="Taxi moto: Hôtel-DDEF"/>
    <x v="0"/>
    <x v="2"/>
    <m/>
    <n v="300"/>
    <m/>
    <m/>
    <n v="0.52783539980892358"/>
    <n v="568.35900000000004"/>
    <n v="7095127"/>
    <x v="11"/>
    <s v="Décharge"/>
    <x v="1"/>
    <s v="PALF"/>
    <s v="CONGO"/>
    <s v="ɣ"/>
  </r>
  <r>
    <d v="2019-05-15T00:00:00"/>
    <s v="Taxi moto: DDEF-Cour d'Appel"/>
    <x v="0"/>
    <x v="2"/>
    <m/>
    <n v="300"/>
    <m/>
    <m/>
    <n v="0.52783539980892358"/>
    <n v="568.35900000000004"/>
    <n v="7094827"/>
    <x v="11"/>
    <s v="Décharge"/>
    <x v="1"/>
    <s v="PALF"/>
    <s v="CONGO"/>
    <s v="ɣ"/>
  </r>
  <r>
    <d v="2019-05-15T00:00:00"/>
    <s v="Taxi moto: Cour d'Appel-Restaurant"/>
    <x v="0"/>
    <x v="2"/>
    <m/>
    <n v="300"/>
    <m/>
    <m/>
    <n v="0.52783539980892358"/>
    <n v="568.35900000000004"/>
    <n v="7094527"/>
    <x v="11"/>
    <s v="Décharge"/>
    <x v="1"/>
    <s v="PALF"/>
    <s v="CONGO"/>
    <s v="ɣ"/>
  </r>
  <r>
    <d v="2019-05-15T00:00:00"/>
    <s v="Taxi moto: Restaurant-Hôtel"/>
    <x v="0"/>
    <x v="2"/>
    <m/>
    <n v="300"/>
    <m/>
    <m/>
    <n v="0.52783539980892358"/>
    <n v="568.35900000000004"/>
    <n v="7094227"/>
    <x v="11"/>
    <s v="Décharge"/>
    <x v="1"/>
    <s v="PALF"/>
    <s v="CONGO"/>
    <s v="ɣ"/>
  </r>
  <r>
    <d v="2019-05-15T00:00:00"/>
    <s v="Taxi moto: Hôtel-Maison d'arrêt"/>
    <x v="0"/>
    <x v="2"/>
    <m/>
    <n v="300"/>
    <m/>
    <m/>
    <n v="0.52783539980892358"/>
    <n v="568.35900000000004"/>
    <n v="7093927"/>
    <x v="11"/>
    <s v="Décharge"/>
    <x v="1"/>
    <s v="PALF"/>
    <s v="CONGO"/>
    <s v="ɣ"/>
  </r>
  <r>
    <d v="2019-05-15T00:00:00"/>
    <s v="Taxi moto: Maison d'arrêt-Commissariat"/>
    <x v="0"/>
    <x v="2"/>
    <m/>
    <n v="300"/>
    <m/>
    <m/>
    <n v="0.52783539980892358"/>
    <n v="568.35900000000004"/>
    <n v="7093627"/>
    <x v="11"/>
    <s v="Décharge"/>
    <x v="1"/>
    <s v="PALF"/>
    <s v="CONGO"/>
    <s v="ɣ"/>
  </r>
  <r>
    <d v="2019-05-15T00:00:00"/>
    <s v="Ration des détenus "/>
    <x v="11"/>
    <x v="2"/>
    <m/>
    <n v="8000"/>
    <m/>
    <m/>
    <n v="14.075610661571295"/>
    <n v="568.35900000000004"/>
    <n v="7085627"/>
    <x v="11"/>
    <s v="Décharge"/>
    <x v="1"/>
    <s v="PALF"/>
    <s v="CONGO"/>
    <s v="ɣ"/>
  </r>
  <r>
    <d v="2019-05-15T00:00:00"/>
    <s v="Taxi moto: commissariat-hôtel"/>
    <x v="0"/>
    <x v="2"/>
    <m/>
    <n v="300"/>
    <m/>
    <m/>
    <n v="0.52783539980892358"/>
    <n v="568.35900000000004"/>
    <n v="7085327"/>
    <x v="11"/>
    <s v="Décharge"/>
    <x v="1"/>
    <s v="PALF"/>
    <s v="CONGO"/>
    <s v="ɣ"/>
  </r>
  <r>
    <d v="2019-05-15T00:00:00"/>
    <s v="Taxi Domicile-Bureau"/>
    <x v="0"/>
    <x v="2"/>
    <m/>
    <n v="1000"/>
    <m/>
    <m/>
    <n v="1.7594513326964119"/>
    <n v="568.35900000000004"/>
    <n v="7084327"/>
    <x v="4"/>
    <s v="Décharge"/>
    <x v="1"/>
    <s v="PALF"/>
    <s v="CONGO"/>
    <s v="ɣ"/>
  </r>
  <r>
    <d v="2019-05-15T00:00:00"/>
    <s v="Taxi Bureau-TGI"/>
    <x v="0"/>
    <x v="2"/>
    <m/>
    <n v="1000"/>
    <m/>
    <m/>
    <n v="1.7594513326964119"/>
    <n v="568.35900000000004"/>
    <n v="7083327"/>
    <x v="4"/>
    <s v="Décharge"/>
    <x v="1"/>
    <s v="PALF"/>
    <s v="CONGO"/>
    <s v="ɣ"/>
  </r>
  <r>
    <d v="2019-05-15T00:00:00"/>
    <s v="Food allowance pendant la pause"/>
    <x v="6"/>
    <x v="2"/>
    <m/>
    <n v="1000"/>
    <m/>
    <m/>
    <n v="1.7594513326964119"/>
    <n v="568.35900000000004"/>
    <n v="7082327"/>
    <x v="4"/>
    <s v="Décharge"/>
    <x v="1"/>
    <s v="PALF"/>
    <s v="CONGO"/>
    <s v="ɣ"/>
  </r>
  <r>
    <d v="2019-05-15T00:00:00"/>
    <s v="Taxi TGI-Bureau"/>
    <x v="0"/>
    <x v="2"/>
    <m/>
    <n v="1000"/>
    <m/>
    <m/>
    <n v="1.7594513326964119"/>
    <n v="568.35900000000004"/>
    <n v="7081327"/>
    <x v="4"/>
    <s v="Décharge"/>
    <x v="1"/>
    <s v="PALF"/>
    <s v="CONGO"/>
    <s v="ɣ"/>
  </r>
  <r>
    <d v="2019-05-15T00:00:00"/>
    <s v="Taxi Bureau-Domicile"/>
    <x v="0"/>
    <x v="2"/>
    <m/>
    <n v="1000"/>
    <m/>
    <m/>
    <n v="1.7594513326964119"/>
    <n v="568.35900000000004"/>
    <n v="7080327"/>
    <x v="4"/>
    <s v="Décharge"/>
    <x v="1"/>
    <s v="PALF"/>
    <s v="CONGO"/>
    <s v="ɣ"/>
  </r>
  <r>
    <d v="2019-05-15T00:00:00"/>
    <s v="Taxi DDEF-TGI pour le compte rendu general des differents cas "/>
    <x v="0"/>
    <x v="2"/>
    <m/>
    <n v="500"/>
    <m/>
    <m/>
    <n v="0.87972566634820593"/>
    <n v="568.35900000000004"/>
    <n v="7079827"/>
    <x v="12"/>
    <s v="Décharge"/>
    <x v="1"/>
    <s v="PALF"/>
    <s v="CONGO"/>
    <s v="ɣ"/>
  </r>
  <r>
    <d v="2019-05-15T00:00:00"/>
    <s v="Taxi DDEF-CAO pour suivre l'audience du cas HUANG XISAN et autres"/>
    <x v="0"/>
    <x v="2"/>
    <m/>
    <n v="500"/>
    <m/>
    <m/>
    <n v="0.87972566634820593"/>
    <n v="568.35900000000004"/>
    <n v="7079327"/>
    <x v="12"/>
    <s v="Décharge"/>
    <x v="1"/>
    <s v="PALF"/>
    <s v="CONGO"/>
    <s v="ɣ"/>
  </r>
  <r>
    <d v="2019-05-15T00:00:00"/>
    <s v="Taxi CAO-restaurant"/>
    <x v="0"/>
    <x v="2"/>
    <m/>
    <n v="500"/>
    <m/>
    <m/>
    <n v="0.87972566634820593"/>
    <n v="568.35900000000004"/>
    <n v="7078827"/>
    <x v="12"/>
    <s v="Décharge"/>
    <x v="1"/>
    <s v="PALF"/>
    <s v="CONGO"/>
    <s v="ɣ"/>
  </r>
  <r>
    <d v="2019-05-15T00:00:00"/>
    <s v="Taxi restaurant-MAO pour la visite geôle"/>
    <x v="0"/>
    <x v="2"/>
    <m/>
    <n v="500"/>
    <m/>
    <m/>
    <n v="0.87972566634820593"/>
    <n v="568.35900000000004"/>
    <n v="7078327"/>
    <x v="12"/>
    <s v="Décharge"/>
    <x v="1"/>
    <s v="PALF"/>
    <s v="CONGO"/>
    <s v="ɣ"/>
  </r>
  <r>
    <d v="2019-05-15T00:00:00"/>
    <s v="Taxi MAO-residence à OUESSO"/>
    <x v="0"/>
    <x v="2"/>
    <m/>
    <n v="500"/>
    <m/>
    <m/>
    <n v="0.87972566634820593"/>
    <n v="568.35900000000004"/>
    <n v="7077827"/>
    <x v="12"/>
    <s v="Décharge"/>
    <x v="1"/>
    <s v="PALF"/>
    <s v="CONGO"/>
    <s v="ɣ"/>
  </r>
  <r>
    <d v="2019-05-15T00:00:00"/>
    <s v="Taxi residence-restauarant à Ouesso"/>
    <x v="0"/>
    <x v="2"/>
    <m/>
    <n v="500"/>
    <m/>
    <m/>
    <n v="0.87972566634820593"/>
    <n v="568.35900000000004"/>
    <n v="7077327"/>
    <x v="12"/>
    <s v="Décharge"/>
    <x v="1"/>
    <s v="PALF"/>
    <s v="CONGO"/>
    <s v="ɣ"/>
  </r>
  <r>
    <d v="2019-05-15T00:00:00"/>
    <s v="Taxi restaurant-residence à OUESSO"/>
    <x v="0"/>
    <x v="2"/>
    <m/>
    <n v="500"/>
    <m/>
    <m/>
    <n v="0.87972566634820593"/>
    <n v="568.35900000000004"/>
    <n v="7076827"/>
    <x v="12"/>
    <s v="Décharge"/>
    <x v="1"/>
    <s v="PALF"/>
    <s v="CONGO"/>
    <s v="ɣ"/>
  </r>
  <r>
    <d v="2019-05-15T00:00:00"/>
    <s v="Taxi: bureau-ministère de la justice vérifier l'existence de la circulaire"/>
    <x v="0"/>
    <x v="2"/>
    <m/>
    <n v="1000"/>
    <m/>
    <m/>
    <n v="1.7594513326964119"/>
    <n v="568.35900000000004"/>
    <n v="7075827"/>
    <x v="9"/>
    <s v="Décharge"/>
    <x v="1"/>
    <s v="PALF"/>
    <s v="CONGO"/>
    <s v="ɣ"/>
  </r>
  <r>
    <d v="2019-05-15T00:00:00"/>
    <s v="Taxi: Ministere de la justice-MEF pour le caj, lui remettre les rapports  et discuter sur les questions juridiques"/>
    <x v="0"/>
    <x v="2"/>
    <m/>
    <n v="1000"/>
    <m/>
    <m/>
    <n v="1.7594513326964119"/>
    <n v="568.35900000000004"/>
    <n v="7074827"/>
    <x v="9"/>
    <s v="Décharge"/>
    <x v="1"/>
    <s v="PALF"/>
    <s v="CONGO"/>
    <s v="ɣ"/>
  </r>
  <r>
    <d v="2019-05-15T00:00:00"/>
    <s v="Taxi: MEF-bureau "/>
    <x v="0"/>
    <x v="2"/>
    <m/>
    <n v="1000"/>
    <m/>
    <m/>
    <n v="1.7594513326964119"/>
    <n v="568.35900000000004"/>
    <n v="7073827"/>
    <x v="9"/>
    <s v="Décharge"/>
    <x v="1"/>
    <s v="PALF"/>
    <s v="CONGO"/>
    <s v="ɣ"/>
  </r>
  <r>
    <d v="2019-05-15T00:00:00"/>
    <s v="Taxi Bureau PALF-Ministère de l'Economie Forestière"/>
    <x v="0"/>
    <x v="4"/>
    <m/>
    <n v="1000"/>
    <m/>
    <m/>
    <n v="1.7594513326964119"/>
    <n v="568.35900000000004"/>
    <n v="7072827"/>
    <x v="5"/>
    <s v="Décharge"/>
    <x v="1"/>
    <s v="PALF"/>
    <s v="CONGO"/>
    <s v="ɣ"/>
  </r>
  <r>
    <d v="2019-05-15T00:00:00"/>
    <s v="Taxi Ministère de l'Economie Forestière-Bureau PALF"/>
    <x v="0"/>
    <x v="4"/>
    <m/>
    <n v="1000"/>
    <m/>
    <m/>
    <n v="1.7594513326964119"/>
    <n v="568.35900000000004"/>
    <n v="7071827"/>
    <x v="5"/>
    <s v="Décharge"/>
    <x v="1"/>
    <s v="PALF"/>
    <s v="CONGO"/>
    <s v="ɣ"/>
  </r>
  <r>
    <d v="2019-05-15T00:00:00"/>
    <s v="Taxi Hôtel-Victoire-Matété (investigation sur terrain)"/>
    <x v="0"/>
    <x v="0"/>
    <m/>
    <n v="2000"/>
    <m/>
    <m/>
    <n v="3.5283325100557477"/>
    <n v="566.84"/>
    <n v="7069827"/>
    <x v="1"/>
    <s v="Décharge"/>
    <x v="0"/>
    <s v="PALF"/>
    <s v="CONGO"/>
    <s v="ɣ"/>
  </r>
  <r>
    <d v="2019-05-15T00:00:00"/>
    <s v="Taxi Matété-Pont Njili-Limeté Salongo-Liberté (investigation sur terraion et rencontre)"/>
    <x v="0"/>
    <x v="0"/>
    <m/>
    <n v="3000"/>
    <m/>
    <m/>
    <n v="5.2924987650836215"/>
    <n v="566.84"/>
    <n v="7066827"/>
    <x v="1"/>
    <s v="Décharge"/>
    <x v="0"/>
    <s v="PALF"/>
    <s v="CONGO"/>
    <s v="ɣ"/>
  </r>
  <r>
    <d v="2019-05-15T00:00:00"/>
    <s v="Taxi Liberté-Chez Louis-Victoire-Foire nationale (rencontre et investigation sur terrain)"/>
    <x v="0"/>
    <x v="0"/>
    <m/>
    <n v="3000"/>
    <m/>
    <m/>
    <n v="5.2924987650836215"/>
    <n v="566.84"/>
    <n v="7063827"/>
    <x v="1"/>
    <s v="Décharge"/>
    <x v="0"/>
    <s v="PALF"/>
    <s v="CONGO"/>
    <s v="ɣ"/>
  </r>
  <r>
    <d v="2019-05-15T00:00:00"/>
    <s v="Taxi Foire nationale-Huilerie-Hôtel (rencontre et retour à l'hôtel)"/>
    <x v="0"/>
    <x v="0"/>
    <m/>
    <n v="2500"/>
    <m/>
    <m/>
    <n v="4.4104156375696846"/>
    <n v="566.84"/>
    <n v="7061327"/>
    <x v="1"/>
    <s v="Décharge"/>
    <x v="0"/>
    <s v="PALF"/>
    <s v="CONGO"/>
    <s v="ɣ"/>
  </r>
  <r>
    <d v="2019-05-15T00:00:00"/>
    <s v="Achat boisson (rencontre avec les cibles)"/>
    <x v="1"/>
    <x v="0"/>
    <m/>
    <n v="7000"/>
    <m/>
    <m/>
    <n v="12.349163785195117"/>
    <n v="566.84"/>
    <n v="7054327"/>
    <x v="1"/>
    <s v="Décharge"/>
    <x v="0"/>
    <s v="PALF"/>
    <s v="CONGO"/>
    <s v="ɣ"/>
  </r>
  <r>
    <d v="2019-05-15T00:00:00"/>
    <s v="Taxi hôtel - av Daniel Abibi pour prospection"/>
    <x v="0"/>
    <x v="0"/>
    <m/>
    <n v="500"/>
    <m/>
    <m/>
    <n v="0.88208312751393692"/>
    <n v="566.84"/>
    <n v="7053827"/>
    <x v="2"/>
    <s v="décharge"/>
    <x v="0"/>
    <s v="PALF"/>
    <s v="CONGO"/>
    <s v="ɣ"/>
  </r>
  <r>
    <d v="2019-05-15T00:00:00"/>
    <s v="Taxi av Daniel Abibi - port frontière Congo-Cameroun pour investigation"/>
    <x v="0"/>
    <x v="0"/>
    <m/>
    <n v="1000"/>
    <m/>
    <m/>
    <n v="1.7641662550278738"/>
    <n v="566.84"/>
    <n v="7052827"/>
    <x v="2"/>
    <s v="décharge"/>
    <x v="0"/>
    <s v="PALF"/>
    <s v="CONGO"/>
    <s v="ɣ"/>
  </r>
  <r>
    <d v="2019-05-15T00:00:00"/>
    <s v="Taxi port frontière Congo-Cameroun - av Charles Assemekang pour investigation"/>
    <x v="0"/>
    <x v="0"/>
    <m/>
    <n v="1000"/>
    <m/>
    <m/>
    <n v="1.7641662550278738"/>
    <n v="566.84"/>
    <n v="7051827"/>
    <x v="2"/>
    <s v="décharge"/>
    <x v="0"/>
    <s v="PALF"/>
    <s v="CONGO"/>
    <s v="ɣ"/>
  </r>
  <r>
    <d v="2019-05-15T00:00:00"/>
    <s v="Taxi av Charles Assemekang - place rouge pour prospection"/>
    <x v="0"/>
    <x v="0"/>
    <m/>
    <n v="700"/>
    <m/>
    <m/>
    <n v="1.2349163785195116"/>
    <n v="566.84"/>
    <n v="7051127"/>
    <x v="2"/>
    <s v="décharge"/>
    <x v="0"/>
    <s v="PALF"/>
    <s v="CONGO"/>
    <s v="ɣ"/>
  </r>
  <r>
    <d v="2019-05-15T00:00:00"/>
    <s v="Taxi place rouge - Ngongo pour prospection "/>
    <x v="0"/>
    <x v="0"/>
    <m/>
    <n v="500"/>
    <m/>
    <m/>
    <n v="0.88208312751393692"/>
    <n v="566.84"/>
    <n v="7050627"/>
    <x v="2"/>
    <s v="décharge"/>
    <x v="0"/>
    <s v="PALF"/>
    <s v="CONGO"/>
    <s v="ɣ"/>
  </r>
  <r>
    <d v="2019-05-15T00:00:00"/>
    <s v="Taxi Ngongo - rue Souanké pour prospection"/>
    <x v="0"/>
    <x v="0"/>
    <m/>
    <n v="500"/>
    <m/>
    <m/>
    <n v="0.88208312751393692"/>
    <n v="566.84"/>
    <n v="7050127"/>
    <x v="2"/>
    <s v="décharge"/>
    <x v="0"/>
    <s v="PALF"/>
    <s v="CONGO"/>
    <s v="ɣ"/>
  </r>
  <r>
    <d v="2019-05-15T00:00:00"/>
    <s v="Achat à boire lors de la rencontre avec la cible"/>
    <x v="1"/>
    <x v="0"/>
    <m/>
    <n v="2000"/>
    <m/>
    <m/>
    <n v="3.5283325100557477"/>
    <n v="566.84"/>
    <n v="7048127"/>
    <x v="2"/>
    <s v="décharge"/>
    <x v="0"/>
    <s v="PALF"/>
    <s v="CONGO"/>
    <s v="ɣ"/>
  </r>
  <r>
    <d v="2019-05-15T00:00:00"/>
    <s v="Taxi rue Souanké - av Daniel Abibi pour rendez vous avec les cibles"/>
    <x v="0"/>
    <x v="0"/>
    <m/>
    <n v="500"/>
    <m/>
    <m/>
    <n v="0.88208312751393692"/>
    <n v="566.84"/>
    <n v="7047627"/>
    <x v="2"/>
    <s v="décharge"/>
    <x v="0"/>
    <s v="PALF"/>
    <s v="CONGO"/>
    <s v="ɣ"/>
  </r>
  <r>
    <d v="2019-05-15T00:00:00"/>
    <s v="Achat à manger et à boire aux cibles lors de la rencontre "/>
    <x v="1"/>
    <x v="0"/>
    <m/>
    <n v="7000"/>
    <m/>
    <m/>
    <n v="12.349163785195117"/>
    <n v="566.84"/>
    <n v="7040627"/>
    <x v="2"/>
    <s v="décharge"/>
    <x v="0"/>
    <s v="PALF"/>
    <s v="CONGO"/>
    <s v="ɣ"/>
  </r>
  <r>
    <d v="2019-05-15T00:00:00"/>
    <s v="Taxi av Daniel Abibi - hôtel retour du terrain"/>
    <x v="0"/>
    <x v="0"/>
    <m/>
    <n v="500"/>
    <m/>
    <m/>
    <n v="0.88208312751393692"/>
    <n v="566.84"/>
    <n v="7040127"/>
    <x v="2"/>
    <s v="décharge"/>
    <x v="0"/>
    <s v="PALF"/>
    <s v="CONGO"/>
    <s v="ɣ"/>
  </r>
  <r>
    <d v="2019-05-15T00:00:00"/>
    <s v="Taxi hôtel - rue Elapa chez les cibles pour verification des produits"/>
    <x v="0"/>
    <x v="0"/>
    <m/>
    <n v="1500"/>
    <m/>
    <m/>
    <n v="2.6462493825418107"/>
    <n v="566.84"/>
    <n v="7038627"/>
    <x v="2"/>
    <s v="décharge"/>
    <x v="0"/>
    <s v="PALF"/>
    <s v="CONGO"/>
    <s v="ɣ"/>
  </r>
  <r>
    <d v="2019-05-15T00:00:00"/>
    <s v="Taxi rue Elapa - av Bomouali chez le deuxième domicile des cibles"/>
    <x v="0"/>
    <x v="0"/>
    <m/>
    <n v="1500"/>
    <m/>
    <m/>
    <n v="2.6462493825418107"/>
    <n v="566.84"/>
    <n v="7037127"/>
    <x v="2"/>
    <s v="décharge"/>
    <x v="0"/>
    <s v="PALF"/>
    <s v="CONGO"/>
    <s v="ɣ"/>
  </r>
  <r>
    <d v="2019-05-15T00:00:00"/>
    <s v="Taxi av Bomouali - hôtel retour du terrain"/>
    <x v="0"/>
    <x v="0"/>
    <m/>
    <n v="700"/>
    <m/>
    <m/>
    <n v="1.2349163785195116"/>
    <n v="566.84"/>
    <n v="7036427"/>
    <x v="2"/>
    <s v="décharge"/>
    <x v="0"/>
    <s v="PALF"/>
    <s v="CONGO"/>
    <s v="ɣ"/>
  </r>
  <r>
    <d v="2019-05-16T00:00:00"/>
    <s v="Taxi Hôtel-Gare routière "/>
    <x v="0"/>
    <x v="0"/>
    <m/>
    <n v="500"/>
    <m/>
    <m/>
    <n v="0.88208312751393692"/>
    <n v="566.84"/>
    <n v="7035927"/>
    <x v="0"/>
    <s v="décharge"/>
    <x v="0"/>
    <s v="PALF"/>
    <s v="CONGO"/>
    <s v="ɣ"/>
  </r>
  <r>
    <d v="2019-05-16T00:00:00"/>
    <s v="Taxi Pokola-Ouesso "/>
    <x v="0"/>
    <x v="0"/>
    <m/>
    <n v="2000"/>
    <m/>
    <m/>
    <n v="3.5283325100557477"/>
    <n v="566.84"/>
    <n v="7033927"/>
    <x v="0"/>
    <s v="décharge"/>
    <x v="0"/>
    <s v="PALF"/>
    <s v="CONGO"/>
    <s v="ɣ"/>
  </r>
  <r>
    <d v="2019-05-16T00:00:00"/>
    <s v="Traversée du fleuve en mission"/>
    <x v="0"/>
    <x v="0"/>
    <m/>
    <n v="1000"/>
    <m/>
    <m/>
    <n v="1.7641662550278738"/>
    <n v="566.84"/>
    <n v="7032927"/>
    <x v="0"/>
    <s v="décharge"/>
    <x v="0"/>
    <s v="PALF"/>
    <s v="CONGO"/>
    <s v="ɣ"/>
  </r>
  <r>
    <d v="2019-05-16T00:00:00"/>
    <s v="Taxi Débarcadaire-Hôtel"/>
    <x v="0"/>
    <x v="0"/>
    <m/>
    <n v="500"/>
    <m/>
    <m/>
    <n v="0.88208312751393692"/>
    <n v="566.84"/>
    <n v="7032427"/>
    <x v="0"/>
    <s v="décharge"/>
    <x v="0"/>
    <s v="PALF"/>
    <s v="CONGO"/>
    <s v="ɣ"/>
  </r>
  <r>
    <d v="2019-05-16T00:00:00"/>
    <s v="Taxi Hôtel- AON Ouesso"/>
    <x v="0"/>
    <x v="0"/>
    <m/>
    <n v="500"/>
    <m/>
    <m/>
    <n v="0.88208312751393692"/>
    <n v="566.84"/>
    <n v="7031927"/>
    <x v="0"/>
    <s v="décharge"/>
    <x v="0"/>
    <s v="PALF"/>
    <s v="CONGO"/>
    <s v="ɣ"/>
  </r>
  <r>
    <d v="2019-05-16T00:00:00"/>
    <s v="Taxi AON Ouesso-Hôtel"/>
    <x v="0"/>
    <x v="0"/>
    <m/>
    <n v="500"/>
    <m/>
    <m/>
    <n v="0.88208312751393692"/>
    <n v="566.84"/>
    <n v="7031427"/>
    <x v="0"/>
    <s v="décharge"/>
    <x v="0"/>
    <s v="PALF"/>
    <s v="CONGO"/>
    <s v="ɣ"/>
  </r>
  <r>
    <d v="2019-05-16T00:00:00"/>
    <s v="Taxi moto: Hôtel-Commissariat"/>
    <x v="0"/>
    <x v="2"/>
    <m/>
    <n v="300"/>
    <m/>
    <m/>
    <n v="0.52783539980892358"/>
    <n v="568.35900000000004"/>
    <n v="7031127"/>
    <x v="11"/>
    <s v="Décharge"/>
    <x v="1"/>
    <s v="PALF"/>
    <s v="CONGO"/>
    <s v="ɣ"/>
  </r>
  <r>
    <d v="2019-05-16T00:00:00"/>
    <s v="Taxi moto: commissariat-Maison d'arrêt"/>
    <x v="0"/>
    <x v="2"/>
    <m/>
    <n v="300"/>
    <m/>
    <m/>
    <n v="0.52783539980892358"/>
    <n v="568.35900000000004"/>
    <n v="7030827"/>
    <x v="11"/>
    <s v="Décharge"/>
    <x v="1"/>
    <s v="PALF"/>
    <s v="CONGO"/>
    <s v="ɣ"/>
  </r>
  <r>
    <d v="2019-05-16T00:00:00"/>
    <s v="Taxi moto: Maison d'arrêt-Restaurant"/>
    <x v="0"/>
    <x v="2"/>
    <m/>
    <n v="300"/>
    <m/>
    <m/>
    <n v="0.52783539980892358"/>
    <n v="568.35900000000004"/>
    <n v="7030527"/>
    <x v="11"/>
    <s v="Décharge"/>
    <x v="1"/>
    <s v="PALF"/>
    <s v="CONGO"/>
    <s v="ɣ"/>
  </r>
  <r>
    <d v="2019-05-16T00:00:00"/>
    <s v="Taxi moto: Restaurant-Hôtel"/>
    <x v="0"/>
    <x v="2"/>
    <m/>
    <n v="300"/>
    <m/>
    <m/>
    <n v="0.52783539980892358"/>
    <n v="568.35900000000004"/>
    <n v="7030227"/>
    <x v="11"/>
    <s v="Décharge"/>
    <x v="1"/>
    <s v="PALF"/>
    <s v="CONGO"/>
    <s v="ɣ"/>
  </r>
  <r>
    <d v="2019-05-16T00:00:00"/>
    <s v="Ration des détenus à Owando"/>
    <x v="11"/>
    <x v="2"/>
    <m/>
    <n v="8000"/>
    <m/>
    <m/>
    <n v="14.075610661571295"/>
    <n v="568.35900000000004"/>
    <n v="7022227"/>
    <x v="11"/>
    <s v="Décharge"/>
    <x v="1"/>
    <s v="PALF"/>
    <s v="CONGO"/>
    <s v="ɣ"/>
  </r>
  <r>
    <d v="2019-05-16T00:00:00"/>
    <s v="Paiement frais d'hôtel 02 Nuitées à Owando du 14 au 16/05/2019"/>
    <x v="8"/>
    <x v="2"/>
    <m/>
    <n v="30000"/>
    <m/>
    <m/>
    <n v="52.783539980892357"/>
    <n v="568.35900000000004"/>
    <n v="6992227"/>
    <x v="11"/>
    <n v="20"/>
    <x v="1"/>
    <s v="PALF"/>
    <s v="CONGO"/>
    <s v="o"/>
  </r>
  <r>
    <d v="2019-05-16T00:00:00"/>
    <s v="Taxi moto: Hôtel-Gare routière owando pour Oyo"/>
    <x v="0"/>
    <x v="2"/>
    <m/>
    <n v="300"/>
    <m/>
    <m/>
    <n v="0.52783539980892358"/>
    <n v="568.35900000000004"/>
    <n v="6991927"/>
    <x v="11"/>
    <s v="Décharge"/>
    <x v="1"/>
    <s v="PALF"/>
    <s v="CONGO"/>
    <s v="ɣ"/>
  </r>
  <r>
    <d v="2019-05-16T00:00:00"/>
    <s v="Achat Billet: Owando-Oyo"/>
    <x v="0"/>
    <x v="2"/>
    <m/>
    <n v="4000"/>
    <m/>
    <m/>
    <n v="7.0378053307856474"/>
    <n v="568.35900000000004"/>
    <n v="6987927"/>
    <x v="11"/>
    <s v="Décharge"/>
    <x v="1"/>
    <s v="PALF"/>
    <s v="CONGO"/>
    <s v="ɣ"/>
  </r>
  <r>
    <d v="2019-05-16T00:00:00"/>
    <s v="Taxi moto: Gare routière Oyo-Hôtel"/>
    <x v="0"/>
    <x v="2"/>
    <m/>
    <n v="500"/>
    <m/>
    <m/>
    <n v="0.87972566634820593"/>
    <n v="568.35900000000004"/>
    <n v="6987427"/>
    <x v="11"/>
    <s v="Décharge"/>
    <x v="1"/>
    <s v="PALF"/>
    <s v="CONGO"/>
    <s v="ɣ"/>
  </r>
  <r>
    <d v="2019-05-16T00:00:00"/>
    <s v="Taxi moto: Hôtel-Marché"/>
    <x v="0"/>
    <x v="2"/>
    <m/>
    <n v="500"/>
    <m/>
    <m/>
    <n v="0.87972566634820593"/>
    <n v="568.35900000000004"/>
    <n v="6986927"/>
    <x v="11"/>
    <s v="Décharge"/>
    <x v="1"/>
    <s v="PALF"/>
    <s v="CONGO"/>
    <s v="ɣ"/>
  </r>
  <r>
    <d v="2019-05-16T00:00:00"/>
    <s v="Ration du prévenu à Oyo"/>
    <x v="11"/>
    <x v="2"/>
    <m/>
    <n v="3600"/>
    <m/>
    <m/>
    <n v="6.3340247977070829"/>
    <n v="568.35900000000004"/>
    <n v="6983327"/>
    <x v="11"/>
    <s v="Décharge"/>
    <x v="1"/>
    <s v="PALF"/>
    <s v="CONGO"/>
    <s v="ɣ"/>
  </r>
  <r>
    <d v="2019-05-16T00:00:00"/>
    <s v="Taxi moto: Marché-BEAC où, ma course a été intérompue pour rencontrer le procureur avant la visite geôle"/>
    <x v="0"/>
    <x v="2"/>
    <m/>
    <n v="500"/>
    <m/>
    <m/>
    <n v="0.87972566634820593"/>
    <n v="568.35900000000004"/>
    <n v="6982827"/>
    <x v="11"/>
    <s v="Décharge"/>
    <x v="1"/>
    <s v="PALF"/>
    <s v="CONGO"/>
    <s v="ɣ"/>
  </r>
  <r>
    <d v="2019-05-16T00:00:00"/>
    <s v="Taxi moto: BEAC-Parquet"/>
    <x v="0"/>
    <x v="2"/>
    <m/>
    <n v="500"/>
    <m/>
    <m/>
    <n v="0.87972566634820593"/>
    <n v="568.35900000000004"/>
    <n v="6982327"/>
    <x v="11"/>
    <s v="Décharge"/>
    <x v="1"/>
    <s v="PALF"/>
    <s v="CONGO"/>
    <s v="ɣ"/>
  </r>
  <r>
    <d v="2019-05-16T00:00:00"/>
    <s v="Taxi moto: Parquet-Gendarmerie"/>
    <x v="0"/>
    <x v="2"/>
    <m/>
    <n v="500"/>
    <m/>
    <m/>
    <n v="0.87972566634820593"/>
    <n v="568.35900000000004"/>
    <n v="6981827"/>
    <x v="11"/>
    <s v="Décharge"/>
    <x v="1"/>
    <s v="PALF"/>
    <s v="CONGO"/>
    <s v="ɣ"/>
  </r>
  <r>
    <d v="2019-05-16T00:00:00"/>
    <s v="Taxi moto: Gendarmerie-Hôtel"/>
    <x v="0"/>
    <x v="2"/>
    <m/>
    <n v="500"/>
    <m/>
    <m/>
    <n v="0.87972566634820593"/>
    <n v="568.35900000000004"/>
    <n v="6981327"/>
    <x v="11"/>
    <s v="Décharge"/>
    <x v="1"/>
    <s v="PALF"/>
    <s v="CONGO"/>
    <s v="ɣ"/>
  </r>
  <r>
    <d v="2019-05-16T00:00:00"/>
    <s v="Taxi moto: Hôtel-Restaurant"/>
    <x v="0"/>
    <x v="2"/>
    <m/>
    <n v="500"/>
    <m/>
    <m/>
    <n v="0.87972566634820593"/>
    <n v="568.35900000000004"/>
    <n v="6980827"/>
    <x v="11"/>
    <s v="Décharge"/>
    <x v="1"/>
    <s v="PALF"/>
    <s v="CONGO"/>
    <s v="ɣ"/>
  </r>
  <r>
    <d v="2019-05-16T00:00:00"/>
    <s v="Taxi moto : Restaurant-Hôtel"/>
    <x v="0"/>
    <x v="2"/>
    <m/>
    <n v="500"/>
    <m/>
    <m/>
    <n v="0.87972566634820593"/>
    <n v="568.35900000000004"/>
    <n v="6980327"/>
    <x v="11"/>
    <s v="Décharge"/>
    <x v="1"/>
    <s v="PALF"/>
    <s v="CONGO"/>
    <s v="ɣ"/>
  </r>
  <r>
    <d v="2019-05-16T00:00:00"/>
    <s v="Frais de transfert à i23c/RDC"/>
    <x v="5"/>
    <x v="3"/>
    <m/>
    <n v="10300"/>
    <m/>
    <m/>
    <n v="18.170912426787101"/>
    <n v="566.84"/>
    <n v="6970027"/>
    <x v="3"/>
    <s v="Moneygram"/>
    <x v="0"/>
    <s v="PALF"/>
    <s v="CONGO"/>
    <s v="o"/>
  </r>
  <r>
    <d v="2019-05-16T00:00:00"/>
    <s v="Taxi Bureau-Agence Batignolles Moneygram-agence centre ville vers DST-agence centre ville city center-Bureau"/>
    <x v="0"/>
    <x v="1"/>
    <m/>
    <n v="4000"/>
    <m/>
    <m/>
    <n v="7.0378053307856474"/>
    <n v="568.35900000000004"/>
    <n v="6966027"/>
    <x v="3"/>
    <s v="Décharge"/>
    <x v="1"/>
    <s v="PALF"/>
    <s v="CONGO"/>
    <s v="ɣ"/>
  </r>
  <r>
    <d v="2019-05-16T00:00:00"/>
    <s v="Frais de transfert à Crépin/OWANDO"/>
    <x v="5"/>
    <x v="3"/>
    <m/>
    <n v="500"/>
    <m/>
    <m/>
    <n v="0.87972566634820593"/>
    <n v="568.35900000000004"/>
    <n v="6965527"/>
    <x v="3"/>
    <s v="18/GCF"/>
    <x v="1"/>
    <s v="PALF"/>
    <s v="CONGO"/>
    <s v="o"/>
  </r>
  <r>
    <d v="2019-05-16T00:00:00"/>
    <s v="Taxi Domicile-Bureau"/>
    <x v="0"/>
    <x v="2"/>
    <m/>
    <n v="1000"/>
    <m/>
    <m/>
    <n v="1.7594513326964119"/>
    <n v="568.35900000000004"/>
    <n v="6964527"/>
    <x v="4"/>
    <s v="Décharge"/>
    <x v="1"/>
    <s v="PALF"/>
    <s v="CONGO"/>
    <s v="ɣ"/>
  </r>
  <r>
    <d v="2019-05-16T00:00:00"/>
    <s v="Food allowance pendant la pause"/>
    <x v="6"/>
    <x v="2"/>
    <m/>
    <n v="1000"/>
    <m/>
    <m/>
    <n v="1.7594513326964119"/>
    <n v="568.35900000000004"/>
    <n v="6963527"/>
    <x v="4"/>
    <s v="Décharge"/>
    <x v="1"/>
    <s v="PALF"/>
    <s v="CONGO"/>
    <s v="ɣ"/>
  </r>
  <r>
    <d v="2019-05-16T00:00:00"/>
    <s v="Taxi Bureau-Domicile"/>
    <x v="0"/>
    <x v="2"/>
    <m/>
    <n v="1000"/>
    <m/>
    <m/>
    <n v="1.7594513326964119"/>
    <n v="568.35900000000004"/>
    <n v="6962527"/>
    <x v="4"/>
    <s v="Décharge"/>
    <x v="1"/>
    <s v="PALF"/>
    <s v="CONGO"/>
    <s v="ɣ"/>
  </r>
  <r>
    <d v="2019-05-16T00:00:00"/>
    <s v="Taxi residence-Agence ocean du nord pour le retour à BZV"/>
    <x v="0"/>
    <x v="2"/>
    <m/>
    <n v="500"/>
    <m/>
    <m/>
    <n v="0.87972566634820593"/>
    <n v="568.35900000000004"/>
    <n v="6962027"/>
    <x v="12"/>
    <s v="Décharge"/>
    <x v="1"/>
    <s v="PALF"/>
    <s v="CONGO"/>
    <s v="ɣ"/>
  </r>
  <r>
    <d v="2019-05-16T00:00:00"/>
    <s v="Ration du  detenu à Ouesso du 10 au 14 Avril 2019 soient 05 jours"/>
    <x v="11"/>
    <x v="2"/>
    <m/>
    <n v="10000"/>
    <m/>
    <m/>
    <n v="17.594513326964119"/>
    <n v="568.35900000000004"/>
    <n v="6952027"/>
    <x v="12"/>
    <s v="Décharge"/>
    <x v="1"/>
    <s v="PALF"/>
    <s v="CONGO"/>
    <s v="ɣ"/>
  </r>
  <r>
    <d v="2019-05-16T00:00:00"/>
    <s v="Food allowance à Ouesso du 08 au 16 Avril 2019 soient 08 jours"/>
    <x v="8"/>
    <x v="2"/>
    <m/>
    <n v="80000"/>
    <m/>
    <m/>
    <n v="140.75610661571295"/>
    <n v="568.35900000000004"/>
    <n v="6872027"/>
    <x v="12"/>
    <s v="Décharge"/>
    <x v="1"/>
    <s v="RALFF"/>
    <s v="CONGO"/>
    <s v="ɣ"/>
  </r>
  <r>
    <d v="2019-05-16T00:00:00"/>
    <s v="Taxi moto Agence ocean du nord-hôtel à Owando"/>
    <x v="0"/>
    <x v="2"/>
    <m/>
    <n v="300"/>
    <m/>
    <m/>
    <n v="0.52783539980892358"/>
    <n v="568.35900000000004"/>
    <n v="6871727"/>
    <x v="12"/>
    <s v="Décharge"/>
    <x v="1"/>
    <s v="PALF"/>
    <s v="CONGO"/>
    <s v="ɣ"/>
  </r>
  <r>
    <d v="2019-05-16T00:00:00"/>
    <s v="Taxi moto hôtel-restauarant à Owando"/>
    <x v="0"/>
    <x v="2"/>
    <m/>
    <n v="300"/>
    <m/>
    <m/>
    <n v="0.52783539980892358"/>
    <n v="568.35900000000004"/>
    <n v="6871427"/>
    <x v="12"/>
    <s v="Décharge"/>
    <x v="1"/>
    <s v="PALF"/>
    <s v="CONGO"/>
    <s v="ɣ"/>
  </r>
  <r>
    <d v="2019-05-16T00:00:00"/>
    <s v="Taxi moto restaurant-hôtel à Owando"/>
    <x v="0"/>
    <x v="2"/>
    <m/>
    <n v="300"/>
    <m/>
    <m/>
    <n v="0.52783539980892358"/>
    <n v="568.35900000000004"/>
    <n v="6871127"/>
    <x v="12"/>
    <s v="Décharge"/>
    <x v="1"/>
    <s v="PALF"/>
    <s v="CONGO"/>
    <s v="ɣ"/>
  </r>
  <r>
    <d v="2019-05-16T00:00:00"/>
    <s v="Taxi : office &gt; MEF dir cab &gt; Office "/>
    <x v="0"/>
    <x v="1"/>
    <m/>
    <n v="2000"/>
    <m/>
    <m/>
    <n v="3.5189026653928237"/>
    <n v="568.35900000000004"/>
    <n v="6869127"/>
    <x v="10"/>
    <s v="Décharge"/>
    <x v="1"/>
    <s v="PALF"/>
    <s v="CONGO"/>
    <s v="ɣ"/>
  </r>
  <r>
    <d v="2019-05-16T00:00:00"/>
    <s v="Taxi Bureau PALF-Radio Rurale"/>
    <x v="0"/>
    <x v="4"/>
    <m/>
    <n v="1000"/>
    <m/>
    <m/>
    <n v="1.7594513326964119"/>
    <n v="568.35900000000004"/>
    <n v="6868127"/>
    <x v="5"/>
    <s v="Décharge"/>
    <x v="1"/>
    <s v="PALF"/>
    <s v="CONGO"/>
    <s v="ɣ"/>
  </r>
  <r>
    <d v="2019-05-16T00:00:00"/>
    <s v="Taxi Radio Rurale-ES TV"/>
    <x v="0"/>
    <x v="4"/>
    <m/>
    <n v="1000"/>
    <m/>
    <m/>
    <n v="1.7594513326964119"/>
    <n v="568.35900000000004"/>
    <n v="6867127"/>
    <x v="5"/>
    <s v="Décharge"/>
    <x v="1"/>
    <s v="PALF"/>
    <s v="CONGO"/>
    <s v="ɣ"/>
  </r>
  <r>
    <d v="2019-05-16T00:00:00"/>
    <s v="Taxi ES TV-Radio Liberté "/>
    <x v="0"/>
    <x v="4"/>
    <m/>
    <n v="1000"/>
    <m/>
    <m/>
    <n v="1.7594513326964119"/>
    <n v="568.35900000000004"/>
    <n v="6866127"/>
    <x v="5"/>
    <s v="Décharge"/>
    <x v="1"/>
    <s v="PALF"/>
    <s v="CONGO"/>
    <s v="ɣ"/>
  </r>
  <r>
    <d v="2019-05-16T00:00:00"/>
    <s v="Taxi Radio Liberté-Inspection du travail"/>
    <x v="0"/>
    <x v="4"/>
    <m/>
    <n v="1000"/>
    <m/>
    <m/>
    <n v="1.7594513326964119"/>
    <n v="568.35900000000004"/>
    <n v="6865127"/>
    <x v="5"/>
    <s v="Décharge"/>
    <x v="1"/>
    <s v="PALF"/>
    <s v="CONGO"/>
    <s v="ɣ"/>
  </r>
  <r>
    <d v="2019-05-16T00:00:00"/>
    <s v="Achat Panadol Advance à la Pharmacie pour le bureau"/>
    <x v="6"/>
    <x v="5"/>
    <m/>
    <n v="1000"/>
    <m/>
    <m/>
    <n v="1.7594513326964119"/>
    <n v="568.35900000000004"/>
    <n v="6864127"/>
    <x v="5"/>
    <n v="735167"/>
    <x v="1"/>
    <s v="PALF"/>
    <s v="CONGO"/>
    <s v="o"/>
  </r>
  <r>
    <d v="2019-05-16T00:00:00"/>
    <s v="Taxi Inspection du travail-Bureau PALF"/>
    <x v="0"/>
    <x v="4"/>
    <m/>
    <n v="1000"/>
    <m/>
    <m/>
    <n v="1.7594513326964119"/>
    <n v="568.35900000000004"/>
    <n v="6863127"/>
    <x v="5"/>
    <s v="Décharge"/>
    <x v="1"/>
    <s v="PALF"/>
    <s v="CONGO"/>
    <s v="ɣ"/>
  </r>
  <r>
    <d v="2019-05-16T00:00:00"/>
    <s v="Achat crédit (Trust building appel des cibles de Ouesso)"/>
    <x v="16"/>
    <x v="3"/>
    <m/>
    <n v="5000"/>
    <m/>
    <m/>
    <n v="8.8208312751393692"/>
    <n v="566.84"/>
    <n v="6858127"/>
    <x v="1"/>
    <s v="Décharge"/>
    <x v="0"/>
    <s v="PALF"/>
    <s v="CONGO"/>
    <s v="ɣ"/>
  </r>
  <r>
    <d v="2019-05-16T00:00:00"/>
    <s v="Taxi hôtel-Huilerie-Victoire-Pont Ndjili (investigation et rencontre avec une cible)"/>
    <x v="0"/>
    <x v="0"/>
    <m/>
    <n v="3000"/>
    <m/>
    <m/>
    <n v="5.2924987650836215"/>
    <n v="566.84"/>
    <n v="6855127"/>
    <x v="1"/>
    <s v="Décharge"/>
    <x v="0"/>
    <s v="PALF"/>
    <s v="CONGO"/>
    <s v="ɣ"/>
  </r>
  <r>
    <d v="2019-05-16T00:00:00"/>
    <s v="Taxi Pont Ndjili-Lemba-Foire nationale (investigation et rencontre)"/>
    <x v="0"/>
    <x v="0"/>
    <m/>
    <n v="2000"/>
    <m/>
    <m/>
    <n v="3.5283325100557477"/>
    <n v="566.84"/>
    <n v="6853127"/>
    <x v="1"/>
    <s v="Décharge"/>
    <x v="0"/>
    <s v="PALF"/>
    <s v="CONGO"/>
    <s v="ɣ"/>
  </r>
  <r>
    <d v="2019-05-16T00:00:00"/>
    <s v="Taxi Foire nationale-Chez Louis-Victoire (investigation sur terrain)"/>
    <x v="0"/>
    <x v="0"/>
    <m/>
    <n v="2000"/>
    <m/>
    <m/>
    <n v="3.5283325100557477"/>
    <n v="566.84"/>
    <n v="6851127"/>
    <x v="1"/>
    <s v="Décharge"/>
    <x v="0"/>
    <s v="PALF"/>
    <s v="CONGO"/>
    <s v="ɣ"/>
  </r>
  <r>
    <d v="2019-05-16T00:00:00"/>
    <s v="Achat boisson (rencontre avec les sculpteurs)"/>
    <x v="1"/>
    <x v="0"/>
    <m/>
    <n v="5000"/>
    <m/>
    <m/>
    <n v="8.8208312751393692"/>
    <n v="566.84"/>
    <n v="6846127"/>
    <x v="1"/>
    <s v="Décharge"/>
    <x v="0"/>
    <s v="PALF"/>
    <s v="CONGO"/>
    <s v="ɣ"/>
  </r>
  <r>
    <d v="2019-05-16T00:00:00"/>
    <s v="Taxi victoire-Centre ville-Huilerie (faire le retrait d'argent)"/>
    <x v="0"/>
    <x v="0"/>
    <m/>
    <n v="2000"/>
    <m/>
    <m/>
    <n v="3.5283325100557477"/>
    <n v="566.84"/>
    <n v="6844127"/>
    <x v="1"/>
    <s v="Décharge"/>
    <x v="0"/>
    <s v="PALF"/>
    <s v="CONGO"/>
    <s v="ɣ"/>
  </r>
  <r>
    <d v="2019-05-16T00:00:00"/>
    <s v="Taxi Huilerie-Hôtel (retour à l'hôtel)"/>
    <x v="0"/>
    <x v="0"/>
    <m/>
    <n v="1000"/>
    <m/>
    <m/>
    <n v="1.7641662550278738"/>
    <n v="566.84"/>
    <n v="6843127"/>
    <x v="1"/>
    <s v="Décharge"/>
    <x v="0"/>
    <s v="PALF"/>
    <s v="CONGO"/>
    <s v="ɣ"/>
  </r>
  <r>
    <d v="2019-05-16T00:00:00"/>
    <s v="Taxi: Bureau-Maison d'arrêt de Brazzaville effectuer la visite geôle"/>
    <x v="0"/>
    <x v="2"/>
    <m/>
    <n v="1000"/>
    <m/>
    <m/>
    <n v="1.7594513326964119"/>
    <n v="568.35900000000004"/>
    <n v="6842127"/>
    <x v="6"/>
    <s v="Décharge"/>
    <x v="1"/>
    <s v="PALF"/>
    <s v="CONGO"/>
    <s v="ɣ"/>
  </r>
  <r>
    <d v="2019-05-16T00:00:00"/>
    <s v="Ration pour les détenus"/>
    <x v="11"/>
    <x v="2"/>
    <m/>
    <n v="7000"/>
    <m/>
    <m/>
    <n v="12.316159328874884"/>
    <n v="568.35900000000004"/>
    <n v="6835127"/>
    <x v="6"/>
    <s v="Décharge"/>
    <x v="1"/>
    <s v="PALF"/>
    <s v="CONGO"/>
    <s v="ɣ"/>
  </r>
  <r>
    <d v="2019-05-16T00:00:00"/>
    <s v="Taxi: Maison d'arrêt-Bureau"/>
    <x v="0"/>
    <x v="2"/>
    <m/>
    <n v="1000"/>
    <m/>
    <m/>
    <n v="1.7594513326964119"/>
    <n v="568.35900000000004"/>
    <n v="6834127"/>
    <x v="6"/>
    <s v="Décharge"/>
    <x v="1"/>
    <s v="PALF"/>
    <s v="CONGO"/>
    <s v="ɣ"/>
  </r>
  <r>
    <d v="2019-05-16T00:00:00"/>
    <s v="Taxi hôtel - port de sclog pour prospection"/>
    <x v="0"/>
    <x v="0"/>
    <m/>
    <n v="500"/>
    <m/>
    <m/>
    <n v="0.88208312751393692"/>
    <n v="566.84"/>
    <n v="6833627"/>
    <x v="2"/>
    <s v="décharge"/>
    <x v="0"/>
    <s v="PALF"/>
    <s v="CONGO"/>
    <s v="ɣ"/>
  </r>
  <r>
    <d v="2019-05-16T00:00:00"/>
    <s v="Taxi port sclog - port secondaire pour prospection"/>
    <x v="0"/>
    <x v="0"/>
    <m/>
    <n v="500"/>
    <m/>
    <m/>
    <n v="0.88208312751393692"/>
    <n v="566.84"/>
    <n v="6833127"/>
    <x v="2"/>
    <s v="décharge"/>
    <x v="0"/>
    <s v="PALF"/>
    <s v="CONGO"/>
    <s v="ɣ"/>
  </r>
  <r>
    <d v="2019-05-16T00:00:00"/>
    <s v="Taxi port secondaire - BEAC pour prospection"/>
    <x v="0"/>
    <x v="0"/>
    <m/>
    <n v="500"/>
    <m/>
    <m/>
    <n v="0.88208312751393692"/>
    <n v="566.84"/>
    <n v="6832627"/>
    <x v="2"/>
    <s v="décharge"/>
    <x v="0"/>
    <s v="PALF"/>
    <s v="CONGO"/>
    <s v="ɣ"/>
  </r>
  <r>
    <d v="2019-05-16T00:00:00"/>
    <s v="Taxi BEAC - aeroport pour investigation"/>
    <x v="0"/>
    <x v="0"/>
    <m/>
    <n v="500"/>
    <m/>
    <m/>
    <n v="0.88208312751393692"/>
    <n v="566.84"/>
    <n v="6832127"/>
    <x v="2"/>
    <s v="décharge"/>
    <x v="0"/>
    <s v="PALF"/>
    <s v="CONGO"/>
    <s v="ɣ"/>
  </r>
  <r>
    <d v="2019-05-16T00:00:00"/>
    <s v="Taxi aeroport - av Bassela pour prospection"/>
    <x v="0"/>
    <x v="0"/>
    <m/>
    <n v="500"/>
    <m/>
    <m/>
    <n v="0.88208312751393692"/>
    <n v="566.84"/>
    <n v="6831627"/>
    <x v="2"/>
    <s v="décharge"/>
    <x v="0"/>
    <s v="PALF"/>
    <s v="CONGO"/>
    <s v="ɣ"/>
  </r>
  <r>
    <d v="2019-05-16T00:00:00"/>
    <s v="Taxi av Bassela - gare routière pour achat billet Ouesso-BZV"/>
    <x v="0"/>
    <x v="0"/>
    <m/>
    <n v="500"/>
    <m/>
    <m/>
    <n v="0.88208312751393692"/>
    <n v="566.84"/>
    <n v="6831127"/>
    <x v="2"/>
    <s v="décharge"/>
    <x v="0"/>
    <s v="PALF"/>
    <s v="CONGO"/>
    <s v="ɣ"/>
  </r>
  <r>
    <d v="2019-05-16T00:00:00"/>
    <s v="Achat billet ocean Ouesso-BZV pour retour de mission"/>
    <x v="0"/>
    <x v="0"/>
    <m/>
    <n v="20000"/>
    <m/>
    <m/>
    <n v="35.283325100557477"/>
    <n v="566.84"/>
    <n v="6811127"/>
    <x v="2"/>
    <n v="25"/>
    <x v="0"/>
    <s v="RALFF"/>
    <s v="CONGO"/>
    <s v="o"/>
  </r>
  <r>
    <d v="2019-05-16T00:00:00"/>
    <s v="Taxi gare routière - hôtel retour du terrain"/>
    <x v="0"/>
    <x v="0"/>
    <m/>
    <n v="500"/>
    <m/>
    <m/>
    <n v="0.88208312751393692"/>
    <n v="566.84"/>
    <n v="6810627"/>
    <x v="2"/>
    <s v="décharge"/>
    <x v="0"/>
    <s v="PALF"/>
    <s v="CONGO"/>
    <s v="ɣ"/>
  </r>
  <r>
    <d v="2019-05-16T00:00:00"/>
    <s v="Taxi hôtel - ancienne piste voir les cibles"/>
    <x v="0"/>
    <x v="0"/>
    <m/>
    <n v="500"/>
    <m/>
    <m/>
    <n v="0.88208312751393692"/>
    <n v="566.84"/>
    <n v="6810127"/>
    <x v="2"/>
    <s v="décharge"/>
    <x v="0"/>
    <s v="PALF"/>
    <s v="CONGO"/>
    <s v="ɣ"/>
  </r>
  <r>
    <d v="2019-05-16T00:00:00"/>
    <s v="Taxi ancienne piste - hôtel retour de la rencontre avec les cibles"/>
    <x v="0"/>
    <x v="0"/>
    <m/>
    <n v="500"/>
    <m/>
    <m/>
    <n v="0.88208312751393692"/>
    <n v="566.84"/>
    <n v="6809627"/>
    <x v="2"/>
    <s v="décharge"/>
    <x v="0"/>
    <s v="PALF"/>
    <s v="CONGO"/>
    <s v="ɣ"/>
  </r>
  <r>
    <d v="2019-05-16T00:00:00"/>
    <s v="Paiement frais d'hôtel 04 Nuitées à POKOLA du 12 au 16 mai 2019"/>
    <x v="8"/>
    <x v="0"/>
    <m/>
    <n v="60000"/>
    <m/>
    <m/>
    <n v="105.84997530167243"/>
    <n v="566.84"/>
    <n v="6749627"/>
    <x v="0"/>
    <n v="54"/>
    <x v="0"/>
    <s v="RALFF"/>
    <m/>
    <s v="o"/>
  </r>
  <r>
    <d v="2019-05-17T00:00:00"/>
    <s v="Achat billet Océan du nord OUESSO-BZV"/>
    <x v="0"/>
    <x v="0"/>
    <m/>
    <n v="20000"/>
    <m/>
    <m/>
    <n v="35.283325100557477"/>
    <n v="566.84"/>
    <n v="6729627"/>
    <x v="0"/>
    <n v="21"/>
    <x v="0"/>
    <s v="RALFF"/>
    <m/>
    <s v="o"/>
  </r>
  <r>
    <d v="2019-05-17T00:00:00"/>
    <s v="Taxi Hôtel-AON Ouesso"/>
    <x v="0"/>
    <x v="0"/>
    <m/>
    <n v="500"/>
    <m/>
    <m/>
    <n v="0.88208312751393692"/>
    <n v="566.84"/>
    <n v="6729127"/>
    <x v="0"/>
    <s v="décharge"/>
    <x v="0"/>
    <s v="PALF"/>
    <s v="CONGO"/>
    <s v="ɣ"/>
  </r>
  <r>
    <d v="2019-05-17T00:00:00"/>
    <s v="Taxi AON Liberté-La poudriére"/>
    <x v="0"/>
    <x v="0"/>
    <m/>
    <n v="2000"/>
    <m/>
    <m/>
    <n v="3.5283325100557477"/>
    <n v="566.84"/>
    <n v="6727127"/>
    <x v="0"/>
    <s v="décharge"/>
    <x v="0"/>
    <s v="PALF"/>
    <s v="CONGO"/>
    <s v="ɣ"/>
  </r>
  <r>
    <d v="2019-05-17T00:00:00"/>
    <s v="Food allowance pour 06 Nuitées en mission"/>
    <x v="8"/>
    <x v="0"/>
    <m/>
    <n v="60000"/>
    <m/>
    <m/>
    <n v="105.84997530167243"/>
    <n v="566.84"/>
    <n v="6667127"/>
    <x v="0"/>
    <s v="décharge"/>
    <x v="0"/>
    <s v="RALFF"/>
    <s v="CONGO"/>
    <s v="ɣ"/>
  </r>
  <r>
    <d v="2019-05-17T00:00:00"/>
    <s v="Paiement frais d'hôtel 01 Nuitée à OUESSO du 16 au 17 mai 2019"/>
    <x v="8"/>
    <x v="0"/>
    <m/>
    <n v="15000"/>
    <m/>
    <m/>
    <n v="26.462493825418107"/>
    <n v="566.84"/>
    <n v="6652127"/>
    <x v="0"/>
    <s v="OUI"/>
    <x v="0"/>
    <s v="PALF"/>
    <m/>
    <s v="o"/>
  </r>
  <r>
    <d v="2019-05-17T00:00:00"/>
    <s v="Taxi moto: Hôtel-Marché"/>
    <x v="0"/>
    <x v="2"/>
    <m/>
    <n v="500"/>
    <m/>
    <m/>
    <n v="0.87972566634820593"/>
    <n v="568.35900000000004"/>
    <n v="6651627"/>
    <x v="11"/>
    <s v="Décharge"/>
    <x v="1"/>
    <s v="PALF"/>
    <s v="CONGO"/>
    <s v="ɣ"/>
  </r>
  <r>
    <d v="2019-05-17T00:00:00"/>
    <s v="Ration de subsistance du détenu pour quelques jours suivant mon départ d'Oyo "/>
    <x v="11"/>
    <x v="2"/>
    <m/>
    <n v="6400"/>
    <m/>
    <m/>
    <n v="11.260488529257035"/>
    <n v="568.35900000000004"/>
    <n v="6645227"/>
    <x v="11"/>
    <s v="Décharge"/>
    <x v="1"/>
    <s v="PALF"/>
    <s v="CONGO"/>
    <s v="ɣ"/>
  </r>
  <r>
    <d v="2019-05-17T00:00:00"/>
    <s v="Taxi moto: Marché-Gendarmerie"/>
    <x v="0"/>
    <x v="2"/>
    <m/>
    <n v="500"/>
    <m/>
    <m/>
    <n v="0.87972566634820593"/>
    <n v="568.35900000000004"/>
    <n v="6644727"/>
    <x v="11"/>
    <s v="Décharge"/>
    <x v="1"/>
    <s v="PALF"/>
    <s v="CONGO"/>
    <s v="ɣ"/>
  </r>
  <r>
    <d v="2019-05-17T00:00:00"/>
    <s v="Taxi moto: Gendarmerie-Hôtel"/>
    <x v="0"/>
    <x v="2"/>
    <m/>
    <n v="500"/>
    <m/>
    <m/>
    <n v="0.87972566634820593"/>
    <n v="568.35900000000004"/>
    <n v="6644227"/>
    <x v="11"/>
    <s v="Décharge"/>
    <x v="1"/>
    <s v="PALF"/>
    <s v="CONGO"/>
    <s v="ɣ"/>
  </r>
  <r>
    <d v="2019-05-17T00:00:00"/>
    <s v="Paiement frais d'hôtel 01 Nuitée à Oyo du 16 au 17/05/2019"/>
    <x v="8"/>
    <x v="2"/>
    <m/>
    <n v="15000"/>
    <m/>
    <m/>
    <n v="26.391769990446178"/>
    <n v="568.35900000000004"/>
    <n v="6629227"/>
    <x v="11"/>
    <n v="77"/>
    <x v="1"/>
    <s v="PALF"/>
    <s v="CONGO"/>
    <s v="o"/>
  </r>
  <r>
    <d v="2019-05-17T00:00:00"/>
    <s v="Taxi moto: Hôtel-Gare routière"/>
    <x v="0"/>
    <x v="2"/>
    <m/>
    <n v="500"/>
    <m/>
    <m/>
    <n v="0.87972566634820593"/>
    <n v="568.35900000000004"/>
    <n v="6628727"/>
    <x v="11"/>
    <s v="Décharge"/>
    <x v="1"/>
    <s v="PALF"/>
    <s v="CONGO"/>
    <s v="ɣ"/>
  </r>
  <r>
    <d v="2019-05-17T00:00:00"/>
    <s v="Achat Billet: Oyo-Brazzaville"/>
    <x v="0"/>
    <x v="2"/>
    <m/>
    <n v="10000"/>
    <m/>
    <m/>
    <n v="17.594513326964119"/>
    <n v="568.35900000000004"/>
    <n v="6618727"/>
    <x v="11"/>
    <s v="Décharge"/>
    <x v="1"/>
    <s v="RALFF"/>
    <s v="CONGO"/>
    <s v="ɣ"/>
  </r>
  <r>
    <d v="2019-05-17T00:00:00"/>
    <s v="Food Allowance du 13 au 16/05/2019 à Oyo et Owando"/>
    <x v="8"/>
    <x v="2"/>
    <m/>
    <n v="40000"/>
    <m/>
    <m/>
    <n v="70.378053307856476"/>
    <n v="568.35900000000004"/>
    <n v="6578727"/>
    <x v="11"/>
    <s v="Décharge"/>
    <x v="1"/>
    <s v="PALF"/>
    <s v="CONGO"/>
    <s v="ɣ"/>
  </r>
  <r>
    <d v="2019-05-17T00:00:00"/>
    <s v="Taxi: Parking Coaster Mikalou-Domicile mayanga, maison blanche après l'OMS"/>
    <x v="0"/>
    <x v="2"/>
    <m/>
    <n v="4500"/>
    <m/>
    <m/>
    <n v="7.917530997133853"/>
    <n v="568.35900000000004"/>
    <n v="6574227"/>
    <x v="11"/>
    <s v="Décharge"/>
    <x v="1"/>
    <s v="PALF"/>
    <s v="CONGO"/>
    <s v="ɣ"/>
  </r>
  <r>
    <d v="2019-05-17T00:00:00"/>
    <s v="Frais de transfert à Amenophys/OWANDO"/>
    <x v="5"/>
    <x v="3"/>
    <m/>
    <n v="1400"/>
    <m/>
    <m/>
    <n v="2.4632318657749765"/>
    <n v="568.35900000000004"/>
    <n v="6572827"/>
    <x v="3"/>
    <s v="09/GCF"/>
    <x v="1"/>
    <s v="PALF"/>
    <s v="CONGO"/>
    <s v="o"/>
  </r>
  <r>
    <d v="2019-05-17T00:00:00"/>
    <s v="Taxi Domicile-Bureau"/>
    <x v="0"/>
    <x v="2"/>
    <m/>
    <n v="1000"/>
    <m/>
    <m/>
    <n v="1.7594513326964119"/>
    <n v="568.35900000000004"/>
    <n v="6571827"/>
    <x v="4"/>
    <s v="Décharge"/>
    <x v="1"/>
    <s v="PALF"/>
    <s v="CONGO"/>
    <s v="ɣ"/>
  </r>
  <r>
    <d v="2019-05-17T00:00:00"/>
    <s v="Food allowance pendant la pause"/>
    <x v="6"/>
    <x v="2"/>
    <m/>
    <n v="1000"/>
    <m/>
    <m/>
    <n v="1.7594513326964119"/>
    <n v="568.35900000000004"/>
    <n v="6570827"/>
    <x v="4"/>
    <s v="Décharge"/>
    <x v="1"/>
    <s v="PALF"/>
    <s v="CONGO"/>
    <s v="ɣ"/>
  </r>
  <r>
    <d v="2019-05-17T00:00:00"/>
    <s v="Taxi Bureau-Domicile"/>
    <x v="0"/>
    <x v="2"/>
    <m/>
    <n v="1000"/>
    <m/>
    <m/>
    <n v="1.7594513326964119"/>
    <n v="568.35900000000004"/>
    <n v="6569827"/>
    <x v="4"/>
    <s v="Décharge"/>
    <x v="1"/>
    <s v="PALF"/>
    <s v="CONGO"/>
    <s v="ɣ"/>
  </r>
  <r>
    <d v="2019-05-17T00:00:00"/>
    <s v="Taxi moto hôtel-Agence charden farell à Owando"/>
    <x v="0"/>
    <x v="2"/>
    <m/>
    <n v="300"/>
    <m/>
    <m/>
    <n v="0.52783539980892358"/>
    <n v="568.35900000000004"/>
    <n v="6569527"/>
    <x v="12"/>
    <s v="Décharge"/>
    <x v="1"/>
    <s v="PALF"/>
    <s v="CONGO"/>
    <s v="ɣ"/>
  </r>
  <r>
    <d v="2019-05-17T00:00:00"/>
    <s v="Taxi moto Agence charden farell-Agence ocean du nord"/>
    <x v="0"/>
    <x v="2"/>
    <m/>
    <n v="300"/>
    <m/>
    <m/>
    <n v="0.52783539980892358"/>
    <n v="568.35900000000004"/>
    <n v="6569227"/>
    <x v="12"/>
    <s v="Décharge"/>
    <x v="1"/>
    <s v="PALF"/>
    <s v="CONGO"/>
    <s v="ɣ"/>
  </r>
  <r>
    <d v="2019-05-17T00:00:00"/>
    <s v=" PENALITE: Achat du billet,en effet suite à la non consommation du billet de ouesso pour bzv où il m'a été demandé de descendre sur owando sur instruction de la cordination en attendant une eventuelle operation à ouesso qui helas n'avait pas aboutie.Apres avoir fait un briefing au chef d'agence d'owando,ce dernier aurait compris et m'avait demander de completer 2000 pour effectuer le voyage d'owando pour bzv.Proposition approuvée par la cordination"/>
    <x v="13"/>
    <x v="2"/>
    <m/>
    <n v="2000"/>
    <m/>
    <m/>
    <n v="3.5189026653928237"/>
    <n v="568.35900000000004"/>
    <n v="6567227"/>
    <x v="12"/>
    <s v="Décharge"/>
    <x v="1"/>
    <s v="PALF"/>
    <s v="CONGO"/>
    <s v="ɣ"/>
  </r>
  <r>
    <d v="2019-05-17T00:00:00"/>
    <s v="Taxi moto Agence ocean du nord-restaurant à Owando"/>
    <x v="0"/>
    <x v="2"/>
    <m/>
    <n v="300"/>
    <m/>
    <m/>
    <n v="0.52783539980892358"/>
    <n v="568.35900000000004"/>
    <n v="6566927"/>
    <x v="12"/>
    <s v="Décharge"/>
    <x v="1"/>
    <s v="PALF"/>
    <s v="CONGO"/>
    <s v="ɣ"/>
  </r>
  <r>
    <d v="2019-05-17T00:00:00"/>
    <s v="Taxi moto restauarant-hôtel à Owando"/>
    <x v="0"/>
    <x v="2"/>
    <m/>
    <n v="300"/>
    <m/>
    <m/>
    <n v="0.52783539980892358"/>
    <n v="568.35900000000004"/>
    <n v="6566627"/>
    <x v="12"/>
    <s v="Décharge"/>
    <x v="1"/>
    <s v="PALF"/>
    <s v="CONGO"/>
    <s v="ɣ"/>
  </r>
  <r>
    <d v="2019-05-17T00:00:00"/>
    <s v="Taxi moto hôtel-restaurant à Owando"/>
    <x v="0"/>
    <x v="2"/>
    <m/>
    <n v="300"/>
    <m/>
    <m/>
    <n v="0.52783539980892358"/>
    <n v="568.35900000000004"/>
    <n v="6566327"/>
    <x v="12"/>
    <s v="Décharge"/>
    <x v="1"/>
    <s v="PALF"/>
    <s v="CONGO"/>
    <s v="ɣ"/>
  </r>
  <r>
    <d v="2019-05-17T00:00:00"/>
    <s v="Taxi moto restaurant-hôtel à Owando"/>
    <x v="0"/>
    <x v="2"/>
    <m/>
    <n v="300"/>
    <m/>
    <m/>
    <n v="0.52783539980892358"/>
    <n v="568.35900000000004"/>
    <n v="6566027"/>
    <x v="12"/>
    <s v="Décharge"/>
    <x v="1"/>
    <s v="PALF"/>
    <s v="CONGO"/>
    <s v="ɣ"/>
  </r>
  <r>
    <d v="2019-05-17T00:00:00"/>
    <s v="Taxi:bureau-CJJ/ CJJ-bureau"/>
    <x v="0"/>
    <x v="2"/>
    <m/>
    <n v="1500"/>
    <m/>
    <m/>
    <n v="2.6391769990446177"/>
    <n v="568.35900000000004"/>
    <n v="6564527"/>
    <x v="9"/>
    <s v="Décharge"/>
    <x v="1"/>
    <s v="PALF"/>
    <s v="CONGO"/>
    <s v="ɣ"/>
  </r>
  <r>
    <d v="2019-05-17T00:00:00"/>
    <s v="Taxi hôtel-Huilerie-Victoire-marché de la liberté (investigation et rencontre avec une cible)"/>
    <x v="0"/>
    <x v="0"/>
    <m/>
    <n v="3000"/>
    <m/>
    <m/>
    <n v="5.2924987650836215"/>
    <n v="566.84"/>
    <n v="6561527"/>
    <x v="1"/>
    <s v="Décharge"/>
    <x v="0"/>
    <s v="PALF"/>
    <s v="CONGO"/>
    <s v="ɣ"/>
  </r>
  <r>
    <d v="2019-05-17T00:00:00"/>
    <s v="Taxi moto marché de la liberté-Chez Dieu-Marché (déplacement avec la cible pour voir les produits)"/>
    <x v="0"/>
    <x v="0"/>
    <m/>
    <n v="2000"/>
    <m/>
    <m/>
    <n v="3.5283325100557477"/>
    <n v="566.84"/>
    <n v="6559527"/>
    <x v="1"/>
    <s v="Décharge"/>
    <x v="0"/>
    <s v="PALF"/>
    <s v="CONGO"/>
    <s v="ɣ"/>
  </r>
  <r>
    <d v="2019-05-17T00:00:00"/>
    <s v="Taxi Marché-Q1-Chez Louis (investigation et rencontre avec une cible)"/>
    <x v="0"/>
    <x v="0"/>
    <m/>
    <n v="2000"/>
    <m/>
    <m/>
    <n v="3.5283325100557477"/>
    <n v="566.84"/>
    <n v="6557527"/>
    <x v="1"/>
    <s v="Décharge"/>
    <x v="0"/>
    <s v="PALF"/>
    <s v="CONGO"/>
    <s v="ɣ"/>
  </r>
  <r>
    <d v="2019-05-17T00:00:00"/>
    <s v="Taxi Chez Louis-7ème-victoire (rencontre avec une autre cible)"/>
    <x v="0"/>
    <x v="0"/>
    <m/>
    <n v="2000"/>
    <m/>
    <m/>
    <n v="3.5283325100557477"/>
    <n v="566.84"/>
    <n v="6555527"/>
    <x v="1"/>
    <s v="Décharge"/>
    <x v="0"/>
    <s v="PALF"/>
    <s v="CONGO"/>
    <s v="ɣ"/>
  </r>
  <r>
    <d v="2019-05-17T00:00:00"/>
    <s v="Taxi victoire-pond Ngaba-Matete (investigation sur terrain)"/>
    <x v="0"/>
    <x v="0"/>
    <m/>
    <n v="3000"/>
    <m/>
    <m/>
    <n v="5.2924987650836215"/>
    <n v="566.84"/>
    <n v="6552527"/>
    <x v="1"/>
    <s v="Décharge"/>
    <x v="0"/>
    <s v="PALF"/>
    <s v="CONGO"/>
    <s v="ɣ"/>
  </r>
  <r>
    <d v="2019-05-17T00:00:00"/>
    <s v="Taxi Matete-Ngaba-Victoire-huilerie (investigation et départ pour l'hôtel)"/>
    <x v="0"/>
    <x v="0"/>
    <m/>
    <n v="3000"/>
    <m/>
    <m/>
    <n v="5.2924987650836215"/>
    <n v="566.84"/>
    <n v="6549527"/>
    <x v="1"/>
    <s v="Décharge"/>
    <x v="0"/>
    <s v="PALF"/>
    <s v="CONGO"/>
    <s v="ɣ"/>
  </r>
  <r>
    <d v="2019-05-17T00:00:00"/>
    <s v="Taxi Huilerie-Hôtel (retour à l'hôtel)"/>
    <x v="0"/>
    <x v="0"/>
    <m/>
    <n v="1000"/>
    <m/>
    <m/>
    <n v="1.7641662550278738"/>
    <n v="566.84"/>
    <n v="6548527"/>
    <x v="1"/>
    <s v="Décharge"/>
    <x v="0"/>
    <s v="PALF"/>
    <s v="CONGO"/>
    <s v="ɣ"/>
  </r>
  <r>
    <d v="2019-05-17T00:00:00"/>
    <s v="Achat boisson (rencontre avec 2 cibles pour voir les produits)"/>
    <x v="1"/>
    <x v="0"/>
    <m/>
    <n v="5000"/>
    <m/>
    <m/>
    <n v="8.8208312751393692"/>
    <n v="566.84"/>
    <n v="6543527"/>
    <x v="1"/>
    <s v="Décharge"/>
    <x v="0"/>
    <s v="PALF"/>
    <s v="CONGO"/>
    <s v="ɣ"/>
  </r>
  <r>
    <d v="2019-05-17T00:00:00"/>
    <s v="Taxi hôtel - gare routière ocean pour retour de mission de Ouesso"/>
    <x v="0"/>
    <x v="0"/>
    <m/>
    <n v="500"/>
    <m/>
    <m/>
    <n v="0.88208312751393692"/>
    <n v="566.84"/>
    <n v="6543027"/>
    <x v="2"/>
    <s v="décharge"/>
    <x v="0"/>
    <s v="PALF"/>
    <s v="CONGO"/>
    <s v="ɣ"/>
  </r>
  <r>
    <d v="2019-05-17T00:00:00"/>
    <s v="Taxi gare routière - domicile retour de la mission de Ouesso"/>
    <x v="0"/>
    <x v="0"/>
    <m/>
    <n v="1000"/>
    <m/>
    <m/>
    <n v="1.7641662550278738"/>
    <n v="566.84"/>
    <n v="6542027"/>
    <x v="2"/>
    <s v="décharge"/>
    <x v="0"/>
    <s v="PALF"/>
    <s v="CONGO"/>
    <s v="ɣ"/>
  </r>
  <r>
    <d v="2019-05-17T00:00:00"/>
    <s v="Food Allowance mission de Ouesso du 11 au 17/05/2019"/>
    <x v="8"/>
    <x v="0"/>
    <m/>
    <n v="60000"/>
    <m/>
    <m/>
    <n v="105.84997530167243"/>
    <n v="566.84"/>
    <n v="6482027"/>
    <x v="2"/>
    <s v="décharge"/>
    <x v="0"/>
    <s v="RALFF"/>
    <s v="CONGO"/>
    <s v="ɣ"/>
  </r>
  <r>
    <d v="2019-05-18T00:00:00"/>
    <s v="Taxi moto hôtel-Agence ocean du Nord pour voyager"/>
    <x v="0"/>
    <x v="2"/>
    <m/>
    <n v="300"/>
    <m/>
    <m/>
    <n v="0.52783539980892358"/>
    <n v="568.35900000000004"/>
    <n v="6481727"/>
    <x v="12"/>
    <s v="Décharge"/>
    <x v="1"/>
    <s v="PALF"/>
    <s v="CONGO"/>
    <s v="ɣ"/>
  </r>
  <r>
    <d v="2019-05-18T00:00:00"/>
    <s v="Taxi Agence ocean du nord-domicile"/>
    <x v="0"/>
    <x v="2"/>
    <m/>
    <n v="2000"/>
    <m/>
    <m/>
    <n v="3.5189026653928237"/>
    <n v="568.35900000000004"/>
    <n v="6479727"/>
    <x v="12"/>
    <s v="Décharge"/>
    <x v="1"/>
    <s v="PALF"/>
    <s v="CONGO"/>
    <s v="ɣ"/>
  </r>
  <r>
    <d v="2019-05-18T00:00:00"/>
    <s v="Paiement frais d'hôtel à Owando du 16 au 18 Mai 2019 soient 02 Nuitées"/>
    <x v="8"/>
    <x v="2"/>
    <m/>
    <n v="30000"/>
    <m/>
    <m/>
    <n v="52.783539980892357"/>
    <n v="568.35900000000004"/>
    <n v="6449727"/>
    <x v="12"/>
    <n v="240"/>
    <x v="1"/>
    <s v="PALF"/>
    <s v="CONGO"/>
    <s v="o"/>
  </r>
  <r>
    <d v="2019-05-18T00:00:00"/>
    <s v="Food allowance à Owando du 16 au 18 Mai 2019 soient 02 jours"/>
    <x v="8"/>
    <x v="2"/>
    <m/>
    <n v="20000"/>
    <m/>
    <m/>
    <n v="35.189026653928238"/>
    <n v="568.35900000000004"/>
    <n v="6429727"/>
    <x v="12"/>
    <s v="Décharge"/>
    <x v="1"/>
    <s v="PALF"/>
    <s v="CONGO"/>
    <s v="ɣ"/>
  </r>
  <r>
    <d v="2019-05-18T00:00:00"/>
    <s v="Taxi hôtel-Huierie-Victoire (investigation et rencontre avec les cibles)"/>
    <x v="0"/>
    <x v="0"/>
    <m/>
    <n v="2000"/>
    <m/>
    <m/>
    <n v="3.5283325100557477"/>
    <n v="566.84"/>
    <n v="6427727"/>
    <x v="1"/>
    <s v="Décharge"/>
    <x v="0"/>
    <s v="PALF"/>
    <s v="CONGO"/>
    <s v="ɣ"/>
  </r>
  <r>
    <d v="2019-05-18T00:00:00"/>
    <s v="Taxi moto Victoire-chez Pierre-Victoire (rencontre avec la cible)"/>
    <x v="0"/>
    <x v="0"/>
    <m/>
    <n v="2000"/>
    <m/>
    <m/>
    <n v="3.5283325100557477"/>
    <n v="566.84"/>
    <n v="6425727"/>
    <x v="1"/>
    <s v="Décharge"/>
    <x v="0"/>
    <s v="PALF"/>
    <s v="CONGO"/>
    <s v="ɣ"/>
  </r>
  <r>
    <d v="2019-05-18T00:00:00"/>
    <s v="Taxi victoire-Limeté-Marché de la liberté (rencontre avec la cible des crânes)"/>
    <x v="0"/>
    <x v="0"/>
    <m/>
    <n v="2000"/>
    <m/>
    <m/>
    <n v="3.5283325100557477"/>
    <n v="566.84"/>
    <n v="6423727"/>
    <x v="1"/>
    <s v="Décharge"/>
    <x v="0"/>
    <s v="PALF"/>
    <s v="CONGO"/>
    <s v="ɣ"/>
  </r>
  <r>
    <d v="2019-05-18T00:00:00"/>
    <s v="Taxi marché de la liberté-Foire internationale-Chez John (rencontre et investigation)"/>
    <x v="0"/>
    <x v="0"/>
    <m/>
    <n v="2000"/>
    <m/>
    <m/>
    <n v="3.5283325100557477"/>
    <n v="566.84"/>
    <n v="6421727"/>
    <x v="1"/>
    <s v="Décharge"/>
    <x v="0"/>
    <s v="PALF"/>
    <s v="CONGO"/>
    <s v="ɣ"/>
  </r>
  <r>
    <d v="2019-05-18T00:00:00"/>
    <s v="Taxi Chez John-Foire-Victoire-Hôtel (rencontre et retour à l'hôtel)"/>
    <x v="0"/>
    <x v="0"/>
    <m/>
    <n v="3000"/>
    <m/>
    <m/>
    <n v="5.2924987650836215"/>
    <n v="566.84"/>
    <n v="6418727"/>
    <x v="1"/>
    <s v="Décharge"/>
    <x v="0"/>
    <s v="PALF"/>
    <s v="CONGO"/>
    <s v="ɣ"/>
  </r>
  <r>
    <d v="2019-05-19T00:00:00"/>
    <s v="Achat crédit téléphonique"/>
    <x v="16"/>
    <x v="3"/>
    <m/>
    <n v="3000"/>
    <m/>
    <m/>
    <n v="5.2924987650836215"/>
    <n v="566.84"/>
    <n v="6415727"/>
    <x v="1"/>
    <s v="Décharge"/>
    <x v="0"/>
    <s v="PALF"/>
    <s v="CONGO"/>
    <s v="ɣ"/>
  </r>
  <r>
    <d v="2019-05-19T00:00:00"/>
    <s v="Taxi Hôtel-Huilerie-Victoire-Pont Ndjili (Investigation et rencontre avec Louis)"/>
    <x v="0"/>
    <x v="0"/>
    <m/>
    <n v="2500"/>
    <m/>
    <m/>
    <n v="4.4104156375696846"/>
    <n v="566.84"/>
    <n v="6413227"/>
    <x v="1"/>
    <s v="Décharge"/>
    <x v="0"/>
    <s v="PALF"/>
    <s v="CONGO"/>
    <s v="ɣ"/>
  </r>
  <r>
    <d v="2019-05-19T00:00:00"/>
    <s v="Taxi Pont Ndjili-Chez Dieu-Victoire-Huilerie(investigation et rencontre)"/>
    <x v="0"/>
    <x v="0"/>
    <m/>
    <n v="2000"/>
    <m/>
    <m/>
    <n v="3.5283325100557477"/>
    <n v="566.84"/>
    <n v="6411227"/>
    <x v="1"/>
    <s v="Décharge"/>
    <x v="0"/>
    <s v="PALF"/>
    <s v="CONGO"/>
    <s v="ɣ"/>
  </r>
  <r>
    <d v="2019-05-19T00:00:00"/>
    <s v="Taxi Huilerie-Hôtel (retour à l'hôtel)"/>
    <x v="0"/>
    <x v="0"/>
    <m/>
    <n v="1000"/>
    <m/>
    <m/>
    <n v="1.7641662550278738"/>
    <n v="566.84"/>
    <n v="6410227"/>
    <x v="1"/>
    <s v="Décharge"/>
    <x v="0"/>
    <s v="PALF"/>
    <s v="CONGO"/>
    <s v="ɣ"/>
  </r>
  <r>
    <d v="2019-05-19T00:00:00"/>
    <s v="Achat boisson (trust building avec les cibles)"/>
    <x v="1"/>
    <x v="0"/>
    <m/>
    <n v="5000"/>
    <m/>
    <m/>
    <n v="8.8208312751393692"/>
    <n v="566.84"/>
    <n v="6405227"/>
    <x v="1"/>
    <s v="Décharge"/>
    <x v="0"/>
    <s v="PALF"/>
    <s v="CONGO"/>
    <s v="ɣ"/>
  </r>
  <r>
    <d v="2019-05-20T00:00:00"/>
    <s v="Taxi Bureau-ONEMO-BCI/Achat carte de travail et certificat medical pour CI64"/>
    <x v="0"/>
    <x v="1"/>
    <m/>
    <n v="3000"/>
    <m/>
    <m/>
    <n v="5.2783539980892353"/>
    <n v="568.35900000000004"/>
    <n v="6402227"/>
    <x v="3"/>
    <s v="Décharge"/>
    <x v="1"/>
    <s v="PALF"/>
    <s v="CONGO"/>
    <s v="ɣ"/>
  </r>
  <r>
    <d v="2019-05-20T00:00:00"/>
    <s v="Taxi Domicile-Bureau"/>
    <x v="0"/>
    <x v="2"/>
    <m/>
    <n v="1000"/>
    <m/>
    <m/>
    <n v="1.7594513326964119"/>
    <n v="568.35900000000004"/>
    <n v="6401227"/>
    <x v="4"/>
    <s v="Décharge"/>
    <x v="1"/>
    <s v="PALF"/>
    <s v="CONGO"/>
    <s v="ɣ"/>
  </r>
  <r>
    <d v="2019-05-20T00:00:00"/>
    <s v="Food allowance pendant la pause"/>
    <x v="6"/>
    <x v="2"/>
    <m/>
    <n v="1000"/>
    <m/>
    <m/>
    <n v="1.7594513326964119"/>
    <n v="568.35900000000004"/>
    <n v="6400227"/>
    <x v="4"/>
    <s v="Décharge"/>
    <x v="1"/>
    <s v="PALF"/>
    <s v="CONGO"/>
    <s v="ɣ"/>
  </r>
  <r>
    <d v="2019-05-20T00:00:00"/>
    <s v="Taxi Bureau-Domicile"/>
    <x v="0"/>
    <x v="2"/>
    <m/>
    <n v="1000"/>
    <m/>
    <m/>
    <n v="1.7594513326964119"/>
    <n v="568.35900000000004"/>
    <n v="6399227"/>
    <x v="4"/>
    <s v="Décharge"/>
    <x v="1"/>
    <s v="PALF"/>
    <s v="CONGO"/>
    <s v="ɣ"/>
  </r>
  <r>
    <d v="2019-05-20T00:00:00"/>
    <s v="Taxi Bureau PALF-Banque BCI"/>
    <x v="0"/>
    <x v="4"/>
    <m/>
    <n v="1000"/>
    <m/>
    <m/>
    <n v="1.7594513326964119"/>
    <n v="568.35900000000004"/>
    <n v="6398227"/>
    <x v="5"/>
    <s v="Décharge"/>
    <x v="1"/>
    <s v="PALF"/>
    <s v="CONGO"/>
    <s v="ɣ"/>
  </r>
  <r>
    <d v="2019-05-20T00:00:00"/>
    <s v="Taxi Banque BCI-La Semaine Africaine"/>
    <x v="0"/>
    <x v="4"/>
    <m/>
    <n v="1000"/>
    <m/>
    <m/>
    <n v="1.7594513326964119"/>
    <n v="568.35900000000004"/>
    <n v="6397227"/>
    <x v="5"/>
    <s v="Décharge"/>
    <x v="1"/>
    <s v="PALF"/>
    <s v="CONGO"/>
    <s v="ɣ"/>
  </r>
  <r>
    <d v="2019-05-20T00:00:00"/>
    <s v="Taxi La Semaine Africaine-Radio Rurale"/>
    <x v="0"/>
    <x v="4"/>
    <m/>
    <n v="1000"/>
    <m/>
    <m/>
    <n v="1.7594513326964119"/>
    <n v="568.35900000000004"/>
    <n v="6396227"/>
    <x v="5"/>
    <s v="Décharge"/>
    <x v="1"/>
    <s v="PALF"/>
    <s v="CONGO"/>
    <s v="ɣ"/>
  </r>
  <r>
    <d v="2019-05-20T00:00:00"/>
    <s v="Taxi Radio Rurale-Vox.cg"/>
    <x v="0"/>
    <x v="4"/>
    <m/>
    <n v="1000"/>
    <m/>
    <m/>
    <n v="1.7594513326964119"/>
    <n v="568.35900000000004"/>
    <n v="6395227"/>
    <x v="5"/>
    <s v="Décharge"/>
    <x v="1"/>
    <s v="PALF"/>
    <s v="CONGO"/>
    <s v="ɣ"/>
  </r>
  <r>
    <d v="2019-05-20T00:00:00"/>
    <s v="Taxi Vox.cg-Groupecongomedias.com"/>
    <x v="0"/>
    <x v="4"/>
    <m/>
    <n v="1000"/>
    <m/>
    <m/>
    <n v="1.7594513326964119"/>
    <n v="568.35900000000004"/>
    <n v="6394227"/>
    <x v="5"/>
    <s v="Décharge"/>
    <x v="1"/>
    <s v="PALF"/>
    <s v="CONGO"/>
    <s v="ɣ"/>
  </r>
  <r>
    <d v="2019-05-20T00:00:00"/>
    <s v="Taxi groupecongomedias.com-Le Patriote"/>
    <x v="0"/>
    <x v="4"/>
    <m/>
    <n v="1000"/>
    <m/>
    <m/>
    <n v="1.7594513326964119"/>
    <n v="568.35900000000004"/>
    <n v="6393227"/>
    <x v="5"/>
    <s v="Décharge"/>
    <x v="1"/>
    <s v="PALF"/>
    <s v="CONGO"/>
    <s v="ɣ"/>
  </r>
  <r>
    <d v="2019-05-20T00:00:00"/>
    <s v="Taxi Le Patriote-ES TV"/>
    <x v="0"/>
    <x v="4"/>
    <m/>
    <n v="1000"/>
    <m/>
    <m/>
    <n v="1.7594513326964119"/>
    <n v="568.35900000000004"/>
    <n v="6392227"/>
    <x v="5"/>
    <s v="Décharge"/>
    <x v="1"/>
    <s v="PALF"/>
    <s v="CONGO"/>
    <s v="ɣ"/>
  </r>
  <r>
    <d v="2019-05-20T00:00:00"/>
    <s v="Taxi ES TV-Radio Liberté "/>
    <x v="0"/>
    <x v="4"/>
    <m/>
    <n v="1000"/>
    <m/>
    <m/>
    <n v="1.7594513326964119"/>
    <n v="568.35900000000004"/>
    <n v="6391227"/>
    <x v="5"/>
    <s v="Décharge"/>
    <x v="1"/>
    <s v="PALF"/>
    <s v="CONGO"/>
    <s v="ɣ"/>
  </r>
  <r>
    <d v="2019-05-20T00:00:00"/>
    <s v="Taxi Radio Liberté-firstmediac.com"/>
    <x v="0"/>
    <x v="4"/>
    <m/>
    <n v="1000"/>
    <m/>
    <m/>
    <n v="1.7594513326964119"/>
    <n v="568.35900000000004"/>
    <n v="6390227"/>
    <x v="5"/>
    <s v="Décharge"/>
    <x v="1"/>
    <s v="PALF"/>
    <s v="CONGO"/>
    <s v="ɣ"/>
  </r>
  <r>
    <d v="2019-05-20T00:00:00"/>
    <s v="Taxi firstmediac.com-Bureau PALF"/>
    <x v="0"/>
    <x v="4"/>
    <m/>
    <n v="1000"/>
    <m/>
    <m/>
    <n v="1.7594513326964119"/>
    <n v="568.35900000000004"/>
    <n v="6389227"/>
    <x v="5"/>
    <s v="Décharge"/>
    <x v="1"/>
    <s v="PALF"/>
    <s v="CONGO"/>
    <s v="ɣ"/>
  </r>
  <r>
    <d v="2019-05-20T00:00:00"/>
    <s v="Paiement frais d'hôtel 06 nuitées du 14 au 20 mai 2019 MISSION RDC"/>
    <x v="8"/>
    <x v="0"/>
    <m/>
    <n v="153600"/>
    <m/>
    <m/>
    <n v="270.97593677228139"/>
    <n v="566.84"/>
    <n v="6235627"/>
    <x v="1"/>
    <n v="15"/>
    <x v="0"/>
    <s v="RALFF"/>
    <s v="CONGO"/>
    <s v="o"/>
  </r>
  <r>
    <d v="2019-05-20T00:00:00"/>
    <s v="Taxi Hôtel-Huilerie-Beach (départ pour Brazzaville)"/>
    <x v="0"/>
    <x v="0"/>
    <m/>
    <n v="2000"/>
    <m/>
    <m/>
    <n v="3.5283325100557477"/>
    <n v="566.84"/>
    <n v="6233627"/>
    <x v="1"/>
    <s v="Décharge"/>
    <x v="0"/>
    <s v="PALF"/>
    <s v="CONGO"/>
    <s v="ɣ"/>
  </r>
  <r>
    <d v="2019-05-20T00:00:00"/>
    <s v="Achat billet Kinshasa-Brazzaville (formalité de départ)"/>
    <x v="0"/>
    <x v="0"/>
    <m/>
    <n v="15000"/>
    <m/>
    <m/>
    <n v="26.462493825418107"/>
    <n v="566.84"/>
    <n v="6218627"/>
    <x v="1"/>
    <s v="oui"/>
    <x v="0"/>
    <s v="PALF"/>
    <s v="CONGO"/>
    <s v="o"/>
  </r>
  <r>
    <d v="2019-05-20T00:00:00"/>
    <s v="Redevance portuaire (Formalités à Kinshasa)"/>
    <x v="13"/>
    <x v="0"/>
    <m/>
    <n v="1200"/>
    <m/>
    <m/>
    <n v="2.1169995060334483"/>
    <n v="566.84"/>
    <n v="6217427"/>
    <x v="1"/>
    <s v="oui"/>
    <x v="0"/>
    <s v="PALF"/>
    <s v="CONGO"/>
    <s v="o"/>
  </r>
  <r>
    <d v="2019-05-20T00:00:00"/>
    <s v="Redevance portuaire (formalités coté Brazzaville)"/>
    <x v="13"/>
    <x v="0"/>
    <m/>
    <n v="1200"/>
    <m/>
    <m/>
    <n v="2.1169995060334483"/>
    <n v="566.84"/>
    <n v="6216227"/>
    <x v="1"/>
    <s v="oui"/>
    <x v="0"/>
    <s v="PALF"/>
    <s v="CONGO"/>
    <s v="o"/>
  </r>
  <r>
    <d v="2019-05-20T00:00:00"/>
    <s v="Taxi Beach-Bureau (participation à la formation)"/>
    <x v="0"/>
    <x v="0"/>
    <m/>
    <n v="1000"/>
    <m/>
    <m/>
    <n v="1.7641662550278738"/>
    <n v="566.84"/>
    <n v="6215227"/>
    <x v="1"/>
    <s v="Décharge"/>
    <x v="0"/>
    <s v="PALF"/>
    <s v="CONGO"/>
    <s v="ɣ"/>
  </r>
  <r>
    <d v="2019-05-20T00:00:00"/>
    <s v="Taxi Bureau-Talangai-Casis (arrivé au domicile)"/>
    <x v="0"/>
    <x v="0"/>
    <m/>
    <n v="2500"/>
    <m/>
    <m/>
    <n v="4.4104156375696846"/>
    <n v="566.84"/>
    <n v="6212727"/>
    <x v="1"/>
    <s v="Décharge"/>
    <x v="0"/>
    <s v="PALF"/>
    <s v="CONGO"/>
    <s v="ɣ"/>
  </r>
  <r>
    <d v="2019-05-20T00:00:00"/>
    <s v="Food allowance mission Kinshasa du 14 au 20 mai 2019"/>
    <x v="8"/>
    <x v="0"/>
    <m/>
    <n v="60000"/>
    <m/>
    <m/>
    <n v="105.84997530167243"/>
    <n v="566.84"/>
    <n v="6152727"/>
    <x v="1"/>
    <s v="Décharge"/>
    <x v="0"/>
    <s v="RALFF"/>
    <s v="CONGO"/>
    <s v="ɣ"/>
  </r>
  <r>
    <d v="2019-05-20T00:00:00"/>
    <s v="Taxi à BZV: domicile - MEF rencontrer le DGEF avec Perrine "/>
    <x v="0"/>
    <x v="2"/>
    <m/>
    <n v="1000"/>
    <m/>
    <m/>
    <n v="1.7594513326964119"/>
    <n v="568.35900000000004"/>
    <n v="6151727"/>
    <x v="13"/>
    <s v="Décharge "/>
    <x v="1"/>
    <s v="PALF"/>
    <s v="CONGO"/>
    <s v="ɣ"/>
  </r>
  <r>
    <d v="2019-05-20T00:00:00"/>
    <s v="Règlement facture bonus média portant sur le verdict du TGI de Brazzaville du 13 mai 2019, condamnant deux trafiquants de produits de faune/CHQ N°3635128"/>
    <x v="10"/>
    <x v="4"/>
    <m/>
    <n v="290000"/>
    <m/>
    <m/>
    <n v="510.24088648195942"/>
    <n v="568.35900000000004"/>
    <n v="5861727"/>
    <x v="8"/>
    <n v="3635128"/>
    <x v="1"/>
    <s v="RALFF"/>
    <s v="CONGO"/>
    <s v="o"/>
  </r>
  <r>
    <d v="2019-05-20T00:00:00"/>
    <s v="FRAIS RET.DEPLACE Chq n°03635128"/>
    <x v="7"/>
    <x v="3"/>
    <m/>
    <n v="3484"/>
    <m/>
    <m/>
    <n v="6.1299284431142986"/>
    <n v="568.35900000000004"/>
    <n v="5858243"/>
    <x v="8"/>
    <n v="3635128"/>
    <x v="1"/>
    <s v="PALF"/>
    <s v="CONGO"/>
    <s v="o"/>
  </r>
  <r>
    <d v="2019-05-21T00:00:00"/>
    <s v="Taxi Domicile-Bureau"/>
    <x v="0"/>
    <x v="2"/>
    <m/>
    <n v="1000"/>
    <m/>
    <m/>
    <n v="1.7594513326964119"/>
    <n v="568.35900000000004"/>
    <n v="5857243"/>
    <x v="4"/>
    <s v="Décharge"/>
    <x v="1"/>
    <s v="PALF"/>
    <s v="CONGO"/>
    <s v="ɣ"/>
  </r>
  <r>
    <d v="2019-05-21T00:00:00"/>
    <s v="Food allowance pendant la pause"/>
    <x v="6"/>
    <x v="2"/>
    <m/>
    <n v="1000"/>
    <m/>
    <m/>
    <n v="1.7594513326964119"/>
    <n v="568.35900000000004"/>
    <n v="5856243"/>
    <x v="4"/>
    <s v="Décharge"/>
    <x v="1"/>
    <s v="PALF"/>
    <s v="CONGO"/>
    <s v="ɣ"/>
  </r>
  <r>
    <d v="2019-05-21T00:00:00"/>
    <s v="Taxi Bureau-Domicile"/>
    <x v="0"/>
    <x v="2"/>
    <m/>
    <n v="1000"/>
    <m/>
    <m/>
    <n v="1.7594513326964119"/>
    <n v="568.35900000000004"/>
    <n v="5855243"/>
    <x v="4"/>
    <s v="Décharge"/>
    <x v="1"/>
    <s v="PALF"/>
    <s v="CONGO"/>
    <s v="ɣ"/>
  </r>
  <r>
    <d v="2019-05-21T00:00:00"/>
    <s v="Taxi: bureau-CJJ pour réunion aller-retour"/>
    <x v="0"/>
    <x v="2"/>
    <m/>
    <n v="2000"/>
    <m/>
    <m/>
    <n v="3.5189026653928237"/>
    <n v="568.35900000000004"/>
    <n v="5853243"/>
    <x v="9"/>
    <s v="Décharge"/>
    <x v="1"/>
    <s v="PALF"/>
    <s v="CONGO"/>
    <s v="ɣ"/>
  </r>
  <r>
    <d v="2019-05-21T00:00:00"/>
    <s v="Taxi : office &gt; DGEF &gt; Office "/>
    <x v="0"/>
    <x v="1"/>
    <m/>
    <n v="2000"/>
    <m/>
    <m/>
    <n v="3.5189026653928237"/>
    <n v="568.35900000000004"/>
    <n v="5851243"/>
    <x v="10"/>
    <s v="Décharge"/>
    <x v="1"/>
    <s v="PALF"/>
    <s v="CONGO"/>
    <s v="ɣ"/>
  </r>
  <r>
    <d v="2019-05-21T00:00:00"/>
    <s v="Taxi Bureau PALF-Ministère de l'Economie Forestière"/>
    <x v="0"/>
    <x v="4"/>
    <m/>
    <n v="1000"/>
    <m/>
    <m/>
    <n v="1.7594513326964119"/>
    <n v="568.35900000000004"/>
    <n v="5850243"/>
    <x v="5"/>
    <s v="Décharge"/>
    <x v="1"/>
    <s v="PALF"/>
    <s v="CONGO"/>
    <s v="ɣ"/>
  </r>
  <r>
    <d v="2019-05-21T00:00:00"/>
    <s v="Taxi Ministère de l'Economie Forestière-Bureau PALF"/>
    <x v="0"/>
    <x v="4"/>
    <m/>
    <n v="1000"/>
    <m/>
    <m/>
    <n v="1.7594513326964119"/>
    <n v="568.35900000000004"/>
    <n v="5849243"/>
    <x v="5"/>
    <s v="Décharge"/>
    <x v="1"/>
    <s v="PALF"/>
    <s v="CONGO"/>
    <s v="ɣ"/>
  </r>
  <r>
    <d v="2019-05-21T00:00:00"/>
    <s v="Taxi bureau-gendarmérie, renconter le commandant MASSAMOUNA pour le rapport judiciaire du dossier Arthur"/>
    <x v="0"/>
    <x v="2"/>
    <m/>
    <n v="1000"/>
    <m/>
    <m/>
    <n v="1.7594513326964119"/>
    <n v="568.35900000000004"/>
    <n v="5848243"/>
    <x v="14"/>
    <s v="Décharge"/>
    <x v="1"/>
    <s v="PALF"/>
    <s v="CONGO"/>
    <s v="ɣ"/>
  </r>
  <r>
    <d v="2019-05-21T00:00:00"/>
    <s v="Taxi gendarmerie-bureau"/>
    <x v="0"/>
    <x v="2"/>
    <m/>
    <n v="1000"/>
    <m/>
    <m/>
    <n v="1.7594513326964119"/>
    <n v="568.35900000000004"/>
    <n v="5847243"/>
    <x v="14"/>
    <s v="Décharge"/>
    <x v="1"/>
    <s v="PALF"/>
    <s v="CONGO"/>
    <s v="ɣ"/>
  </r>
  <r>
    <d v="2019-05-21T00:00:00"/>
    <s v="COTISATION WEB BANK"/>
    <x v="7"/>
    <x v="3"/>
    <m/>
    <n v="6670"/>
    <m/>
    <m/>
    <n v="11.735540389085067"/>
    <n v="568.35900000000004"/>
    <n v="5840573"/>
    <x v="8"/>
    <s v="Relevé"/>
    <x v="1"/>
    <s v="PALF"/>
    <s v="CONGO"/>
    <s v="o"/>
  </r>
  <r>
    <d v="2019-05-22T00:00:00"/>
    <s v="Taxi ONEMO-Bureau"/>
    <x v="0"/>
    <x v="0"/>
    <m/>
    <n v="1000"/>
    <m/>
    <m/>
    <n v="1.7641662550278738"/>
    <n v="566.84"/>
    <n v="5839573"/>
    <x v="0"/>
    <s v="décharge"/>
    <x v="0"/>
    <s v="PALF"/>
    <s v="CONGO"/>
    <s v="ɣ"/>
  </r>
  <r>
    <d v="2019-05-22T00:00:00"/>
    <s v="Taxi: Bureau-TGI Brazzaville pour établissement du Casier judiciaire et Certificat de nationalité"/>
    <x v="0"/>
    <x v="2"/>
    <m/>
    <n v="1000"/>
    <m/>
    <m/>
    <n v="1.7594513326964119"/>
    <n v="568.35900000000004"/>
    <n v="5838573"/>
    <x v="11"/>
    <s v="Décharge"/>
    <x v="1"/>
    <s v="PALF"/>
    <s v="CONGO"/>
    <s v="ɣ"/>
  </r>
  <r>
    <d v="2019-05-22T00:00:00"/>
    <s v="Taxi: TGI-Bureau"/>
    <x v="0"/>
    <x v="2"/>
    <m/>
    <n v="1000"/>
    <m/>
    <m/>
    <n v="1.7594513326964119"/>
    <n v="568.35900000000004"/>
    <n v="5837573"/>
    <x v="11"/>
    <s v="Décharge"/>
    <x v="1"/>
    <s v="PALF"/>
    <s v="CONGO"/>
    <s v="ɣ"/>
  </r>
  <r>
    <d v="2019-05-22T00:00:00"/>
    <s v="Taxi Bureau-ONEMO-BCI/Achat carte de travail et certificat medical pour CI64"/>
    <x v="0"/>
    <x v="1"/>
    <m/>
    <n v="3000"/>
    <m/>
    <m/>
    <n v="5.2783539980892353"/>
    <n v="568.35900000000004"/>
    <n v="5834573"/>
    <x v="3"/>
    <s v="Décharge"/>
    <x v="1"/>
    <s v="PALF"/>
    <s v="CONGO"/>
    <s v="ɣ"/>
  </r>
  <r>
    <d v="2019-05-22T00:00:00"/>
    <s v="Taxi Bureau-ONEMO-BCI/Achat carte de travail et certificat medical pour Amenophys et dépôt dossier pour CI64"/>
    <x v="0"/>
    <x v="1"/>
    <m/>
    <n v="3000"/>
    <m/>
    <m/>
    <n v="5.2783539980892353"/>
    <n v="568.35900000000004"/>
    <n v="5831573"/>
    <x v="3"/>
    <s v="Décharge"/>
    <x v="1"/>
    <s v="PALF"/>
    <s v="CONGO"/>
    <s v="ɣ"/>
  </r>
  <r>
    <d v="2019-05-22T00:00:00"/>
    <s v="Taxi Domicile-Bureau"/>
    <x v="0"/>
    <x v="2"/>
    <m/>
    <n v="1000"/>
    <m/>
    <m/>
    <n v="1.7594513326964119"/>
    <n v="568.35900000000004"/>
    <n v="5830573"/>
    <x v="4"/>
    <s v="Décharge"/>
    <x v="1"/>
    <s v="PALF"/>
    <s v="CONGO"/>
    <s v="ɣ"/>
  </r>
  <r>
    <d v="2019-05-22T00:00:00"/>
    <s v="Food allowance pendant la pause"/>
    <x v="6"/>
    <x v="2"/>
    <m/>
    <n v="1000"/>
    <m/>
    <m/>
    <n v="1.7594513326964119"/>
    <n v="568.35900000000004"/>
    <n v="5829573"/>
    <x v="4"/>
    <s v="Décharge"/>
    <x v="1"/>
    <s v="PALF"/>
    <s v="CONGO"/>
    <s v="ɣ"/>
  </r>
  <r>
    <d v="2019-05-22T00:00:00"/>
    <s v="Taxi Bureau-Domicile"/>
    <x v="0"/>
    <x v="2"/>
    <m/>
    <n v="1000"/>
    <m/>
    <m/>
    <n v="1.7594513326964119"/>
    <n v="568.35900000000004"/>
    <n v="5828573"/>
    <x v="4"/>
    <s v="Décharge"/>
    <x v="1"/>
    <s v="PALF"/>
    <s v="CONGO"/>
    <s v="ɣ"/>
  </r>
  <r>
    <d v="2019-05-22T00:00:00"/>
    <s v="Taxi Bureau-Aeroport"/>
    <x v="0"/>
    <x v="2"/>
    <m/>
    <n v="1000"/>
    <m/>
    <m/>
    <n v="1.7594513326964119"/>
    <n v="568.35900000000004"/>
    <n v="5827573"/>
    <x v="4"/>
    <s v="Décharge"/>
    <x v="1"/>
    <s v="PALF"/>
    <s v="CONGO"/>
    <s v="ɣ"/>
  </r>
  <r>
    <d v="2019-05-22T00:00:00"/>
    <s v="Taxi Aeroport-Bureau"/>
    <x v="0"/>
    <x v="2"/>
    <m/>
    <n v="1000"/>
    <m/>
    <m/>
    <n v="1.7594513326964119"/>
    <n v="568.35900000000004"/>
    <n v="5826573"/>
    <x v="4"/>
    <s v="Décharge"/>
    <x v="1"/>
    <s v="PALF"/>
    <s v="CONGO"/>
    <s v="ɣ"/>
  </r>
  <r>
    <d v="2019-05-22T00:00:00"/>
    <s v="Taxi: Bureau-Ambassade de la RD Congo prendre des renseignements concernant l'obtention du visa"/>
    <x v="0"/>
    <x v="2"/>
    <m/>
    <n v="1000"/>
    <m/>
    <m/>
    <n v="1.7594513326964119"/>
    <n v="568.35900000000004"/>
    <n v="5825573"/>
    <x v="6"/>
    <s v="Décharge"/>
    <x v="1"/>
    <s v="PALF"/>
    <s v="CONGO"/>
    <s v="ɣ"/>
  </r>
  <r>
    <d v="2019-05-22T00:00:00"/>
    <s v="Taxi: Ambassade de la RD Congo-Bureau"/>
    <x v="0"/>
    <x v="2"/>
    <m/>
    <n v="1000"/>
    <m/>
    <m/>
    <n v="1.7594513326964119"/>
    <n v="568.35900000000004"/>
    <n v="5824573"/>
    <x v="6"/>
    <s v="Décharge"/>
    <x v="1"/>
    <s v="PALF"/>
    <s v="CONGO"/>
    <s v="ɣ"/>
  </r>
  <r>
    <d v="2019-05-22T00:00:00"/>
    <s v="Taxi à BZV: Bureau - MEF en vue de rencontrer le CAS avec Perrine "/>
    <x v="0"/>
    <x v="2"/>
    <m/>
    <n v="1000"/>
    <m/>
    <m/>
    <n v="1.7594513326964119"/>
    <n v="568.35900000000004"/>
    <n v="5823573"/>
    <x v="13"/>
    <s v="Décharge "/>
    <x v="1"/>
    <s v="PALF"/>
    <s v="CONGO"/>
    <s v="ɣ"/>
  </r>
  <r>
    <d v="2019-05-22T00:00:00"/>
    <s v="ONEMO: certificat medical et carte de travail pour visa contrat de travail-CI64"/>
    <x v="6"/>
    <x v="5"/>
    <m/>
    <n v="5500"/>
    <m/>
    <m/>
    <n v="9.6769823298302651"/>
    <n v="568.35900000000004"/>
    <n v="5818073"/>
    <x v="3"/>
    <s v="4251/4451"/>
    <x v="1"/>
    <s v="PALF"/>
    <m/>
    <s v="o"/>
  </r>
  <r>
    <d v="2019-05-23T00:00:00"/>
    <s v="ONEMO: certificat medical et carte de travail pour visa contrat de travail-Amenophys MOUSSAKANDAT"/>
    <x v="6"/>
    <x v="5"/>
    <m/>
    <n v="5500"/>
    <m/>
    <m/>
    <n v="9.6769823298302651"/>
    <n v="568.35900000000004"/>
    <n v="5812573"/>
    <x v="3"/>
    <n v="4269"/>
    <x v="1"/>
    <s v="PALF"/>
    <m/>
    <s v="o"/>
  </r>
  <r>
    <d v="2019-05-23T00:00:00"/>
    <s v="Taxi ONEMO-Parquet"/>
    <x v="0"/>
    <x v="0"/>
    <m/>
    <n v="1000"/>
    <m/>
    <m/>
    <n v="1.7641662550278738"/>
    <n v="566.84"/>
    <n v="5811573"/>
    <x v="0"/>
    <s v="décharge"/>
    <x v="0"/>
    <s v="PALF"/>
    <s v="CONGO"/>
    <s v="ɣ"/>
  </r>
  <r>
    <d v="2019-05-23T00:00:00"/>
    <s v="Taxi Parquet-Bureaau"/>
    <x v="0"/>
    <x v="0"/>
    <m/>
    <n v="1000"/>
    <m/>
    <m/>
    <n v="1.7641662550278738"/>
    <n v="566.84"/>
    <n v="5810573"/>
    <x v="0"/>
    <s v="décharge"/>
    <x v="0"/>
    <s v="PALF"/>
    <s v="CONGO"/>
    <s v="ɣ"/>
  </r>
  <r>
    <d v="2019-05-23T00:00:00"/>
    <s v="Taxi Domicile-Bureau"/>
    <x v="0"/>
    <x v="2"/>
    <m/>
    <n v="1000"/>
    <m/>
    <m/>
    <n v="1.7594513326964119"/>
    <n v="568.35900000000004"/>
    <n v="5809573"/>
    <x v="4"/>
    <s v="Décharge"/>
    <x v="1"/>
    <s v="PALF"/>
    <s v="CONGO"/>
    <s v="ɣ"/>
  </r>
  <r>
    <d v="2019-05-23T00:00:00"/>
    <s v="Food allowance pendant la pause"/>
    <x v="6"/>
    <x v="2"/>
    <m/>
    <n v="1000"/>
    <m/>
    <m/>
    <n v="1.7594513326964119"/>
    <n v="568.35900000000004"/>
    <n v="5808573"/>
    <x v="4"/>
    <s v="Décharge"/>
    <x v="1"/>
    <s v="PALF"/>
    <s v="CONGO"/>
    <s v="ɣ"/>
  </r>
  <r>
    <d v="2019-05-23T00:00:00"/>
    <s v="Taxi Bureau-Domicile"/>
    <x v="0"/>
    <x v="2"/>
    <m/>
    <n v="1000"/>
    <m/>
    <m/>
    <n v="1.7594513326964119"/>
    <n v="568.35900000000004"/>
    <n v="5807573"/>
    <x v="4"/>
    <s v="Décharge"/>
    <x v="1"/>
    <s v="PALF"/>
    <s v="CONGO"/>
    <s v="ɣ"/>
  </r>
  <r>
    <d v="2019-05-23T00:00:00"/>
    <s v="Taxi ONEMO-UMNG pour recuperer le diplôme- constitution du dossier ONEMO"/>
    <x v="0"/>
    <x v="2"/>
    <m/>
    <n v="1000"/>
    <m/>
    <m/>
    <n v="1.7594513326964119"/>
    <n v="568.35900000000004"/>
    <n v="5806573"/>
    <x v="12"/>
    <s v="Décharge"/>
    <x v="1"/>
    <s v="PALF"/>
    <s v="CONGO"/>
    <s v="ɣ"/>
  </r>
  <r>
    <d v="2019-05-23T00:00:00"/>
    <s v="Taxi UMNG-bureau"/>
    <x v="0"/>
    <x v="2"/>
    <m/>
    <n v="1000"/>
    <m/>
    <m/>
    <n v="1.7594513326964119"/>
    <n v="568.35900000000004"/>
    <n v="5805573"/>
    <x v="12"/>
    <s v="Décharge"/>
    <x v="1"/>
    <s v="PALF"/>
    <s v="CONGO"/>
    <s v="ɣ"/>
  </r>
  <r>
    <d v="2019-05-23T00:00:00"/>
    <s v="Taxi : office &gt; UE &gt; Office fête de l'Europe "/>
    <x v="0"/>
    <x v="1"/>
    <m/>
    <n v="2000"/>
    <m/>
    <m/>
    <n v="3.5189026653928237"/>
    <n v="568.35900000000004"/>
    <n v="5803573"/>
    <x v="10"/>
    <s v="Décharge"/>
    <x v="1"/>
    <s v="PALF"/>
    <s v="CONGO"/>
    <s v="ɣ"/>
  </r>
  <r>
    <d v="2019-05-23T00:00:00"/>
    <s v="Taxi bureau-gendarmerie, pour le rapport judiciaire du dossier Arthur"/>
    <x v="0"/>
    <x v="2"/>
    <m/>
    <n v="1000"/>
    <m/>
    <m/>
    <n v="1.7594513326964119"/>
    <n v="568.35900000000004"/>
    <n v="5802573"/>
    <x v="14"/>
    <s v="Décharge"/>
    <x v="1"/>
    <s v="PALF"/>
    <s v="CONGO"/>
    <s v="ɣ"/>
  </r>
  <r>
    <d v="2019-05-23T00:00:00"/>
    <s v="Taxi gendarmerie-bureau"/>
    <x v="0"/>
    <x v="2"/>
    <m/>
    <n v="1000"/>
    <m/>
    <m/>
    <n v="1.7594513326964119"/>
    <n v="568.35900000000004"/>
    <n v="5801573"/>
    <x v="14"/>
    <s v="Décharge"/>
    <x v="1"/>
    <s v="PALF"/>
    <s v="CONGO"/>
    <s v="ɣ"/>
  </r>
  <r>
    <d v="2019-05-24T00:00:00"/>
    <s v="Taxi bureau-AON Jeanne Vialle"/>
    <x v="0"/>
    <x v="0"/>
    <m/>
    <n v="1000"/>
    <m/>
    <m/>
    <n v="1.811889619684369"/>
    <n v="551.91"/>
    <n v="5800573"/>
    <x v="0"/>
    <s v="décharge"/>
    <x v="3"/>
    <s v="PALF"/>
    <s v="CONGO"/>
    <s v="ɣ"/>
  </r>
  <r>
    <d v="2019-05-24T00:00:00"/>
    <s v="Taxi AON Jeanne Vialle - Bureau"/>
    <x v="0"/>
    <x v="0"/>
    <m/>
    <n v="1000"/>
    <m/>
    <m/>
    <n v="1.811889619684369"/>
    <n v="551.91"/>
    <n v="5799573"/>
    <x v="0"/>
    <s v="décharge"/>
    <x v="3"/>
    <s v="PALF"/>
    <s v="CONGO"/>
    <s v="ɣ"/>
  </r>
  <r>
    <d v="2019-05-24T00:00:00"/>
    <s v="Achat Billet BZV-Ngo"/>
    <x v="0"/>
    <x v="0"/>
    <m/>
    <n v="6000"/>
    <m/>
    <m/>
    <n v="10.871337718106213"/>
    <n v="551.91"/>
    <n v="5793573"/>
    <x v="0"/>
    <s v="oui"/>
    <x v="3"/>
    <s v="PALF"/>
    <s v="CONGO"/>
    <s v="o"/>
  </r>
  <r>
    <d v="2019-05-24T00:00:00"/>
    <s v="Frais du passeport pour Crépin IBOUILI"/>
    <x v="13"/>
    <x v="2"/>
    <m/>
    <n v="50000"/>
    <m/>
    <m/>
    <n v="87.972566634820595"/>
    <n v="568.35900000000004"/>
    <n v="5743573"/>
    <x v="3"/>
    <s v="OUI"/>
    <x v="1"/>
    <s v="PALF"/>
    <s v="CONGO"/>
    <s v="o"/>
  </r>
  <r>
    <d v="2019-05-24T00:00:00"/>
    <s v="Frais du passeport pour Dalia OYONTSIO"/>
    <x v="13"/>
    <x v="2"/>
    <m/>
    <n v="50000"/>
    <m/>
    <m/>
    <n v="87.972566634820595"/>
    <n v="568.35900000000004"/>
    <n v="5693573"/>
    <x v="3"/>
    <s v="OUI"/>
    <x v="1"/>
    <s v="PALF"/>
    <s v="CONGO"/>
    <s v="o"/>
  </r>
  <r>
    <d v="2019-05-24T00:00:00"/>
    <s v="Frais du passeport pour Jospin KAYA"/>
    <x v="13"/>
    <x v="2"/>
    <m/>
    <n v="50000"/>
    <m/>
    <m/>
    <n v="87.972566634820595"/>
    <n v="568.35900000000004"/>
    <n v="5643573"/>
    <x v="3"/>
    <s v="OUI"/>
    <x v="1"/>
    <s v="PALF"/>
    <s v="CONGO"/>
    <s v="o"/>
  </r>
  <r>
    <d v="2019-05-24T00:00:00"/>
    <s v="Frais du passeport pour CI64"/>
    <x v="13"/>
    <x v="0"/>
    <m/>
    <n v="50000"/>
    <m/>
    <m/>
    <n v="87.972566634820595"/>
    <n v="568.35900000000004"/>
    <n v="5593573"/>
    <x v="3"/>
    <s v="OUI"/>
    <x v="1"/>
    <s v="PALF"/>
    <s v="CONGO"/>
    <s v="o"/>
  </r>
  <r>
    <d v="2019-05-24T00:00:00"/>
    <s v="Taxi Domicile-Bureau"/>
    <x v="0"/>
    <x v="2"/>
    <m/>
    <n v="1000"/>
    <m/>
    <m/>
    <n v="1.7594513326964119"/>
    <n v="568.35900000000004"/>
    <n v="5592573"/>
    <x v="4"/>
    <s v="Décharge"/>
    <x v="1"/>
    <s v="PALF"/>
    <s v="CONGO"/>
    <s v="ɣ"/>
  </r>
  <r>
    <d v="2019-05-24T00:00:00"/>
    <s v="Food allowance pendant la pause"/>
    <x v="6"/>
    <x v="2"/>
    <m/>
    <n v="1000"/>
    <m/>
    <m/>
    <n v="1.7594513326964119"/>
    <n v="568.35900000000004"/>
    <n v="5591573"/>
    <x v="4"/>
    <s v="Décharge"/>
    <x v="1"/>
    <s v="PALF"/>
    <s v="CONGO"/>
    <s v="ɣ"/>
  </r>
  <r>
    <d v="2019-05-24T00:00:00"/>
    <s v="Taxi Bureau- gare routière AON angola libre "/>
    <x v="0"/>
    <x v="2"/>
    <m/>
    <n v="1000"/>
    <m/>
    <m/>
    <n v="1.7594513326964119"/>
    <n v="568.35900000000004"/>
    <n v="5590573"/>
    <x v="4"/>
    <s v="Décharge"/>
    <x v="1"/>
    <s v="PALF"/>
    <s v="CONGO"/>
    <s v="ɣ"/>
  </r>
  <r>
    <d v="2019-05-24T00:00:00"/>
    <s v="Taxi AON angola libre-Agence ON liberté"/>
    <x v="0"/>
    <x v="2"/>
    <m/>
    <n v="1500"/>
    <m/>
    <m/>
    <n v="2.6391769990446177"/>
    <n v="568.35900000000004"/>
    <n v="5589073"/>
    <x v="4"/>
    <s v="Décharge"/>
    <x v="1"/>
    <s v="PALF"/>
    <s v="CONGO"/>
    <s v="ɣ"/>
  </r>
  <r>
    <d v="2019-05-24T00:00:00"/>
    <s v="Taxi AON liberté-Bureau"/>
    <x v="0"/>
    <x v="2"/>
    <m/>
    <n v="1000"/>
    <m/>
    <m/>
    <n v="1.7594513326964119"/>
    <n v="568.35900000000004"/>
    <n v="5588073"/>
    <x v="4"/>
    <s v="Décharge"/>
    <x v="1"/>
    <s v="PALF"/>
    <s v="CONGO"/>
    <s v="ɣ"/>
  </r>
  <r>
    <d v="2019-05-24T00:00:00"/>
    <s v="Taxi Bureau-Domicile"/>
    <x v="0"/>
    <x v="2"/>
    <m/>
    <n v="1000"/>
    <m/>
    <m/>
    <n v="1.7594513326964119"/>
    <n v="568.35900000000004"/>
    <n v="5587073"/>
    <x v="4"/>
    <s v="Décharge"/>
    <x v="1"/>
    <s v="PALF"/>
    <s v="CONGO"/>
    <s v="ɣ"/>
  </r>
  <r>
    <d v="2019-05-24T00:00:00"/>
    <s v="Achat Billet d'avion BZV-IMPFONDO/Alexis NGOMA"/>
    <x v="2"/>
    <x v="2"/>
    <m/>
    <n v="60000"/>
    <m/>
    <m/>
    <n v="105.56707996178471"/>
    <n v="568.35900000000004"/>
    <n v="5527073"/>
    <x v="4"/>
    <s v="oui"/>
    <x v="1"/>
    <s v="PALF"/>
    <s v="CONGO"/>
    <s v="o"/>
  </r>
  <r>
    <d v="2019-05-24T00:00:00"/>
    <s v="Achat Billet d'avion BZV-IMPFONDO/Maître Séverin BIYOUDI MIAKASSISSA"/>
    <x v="3"/>
    <x v="2"/>
    <m/>
    <n v="60000"/>
    <m/>
    <m/>
    <n v="105.56707996178471"/>
    <n v="568.35900000000004"/>
    <n v="5467073"/>
    <x v="4"/>
    <s v="oui"/>
    <x v="1"/>
    <s v="PALF"/>
    <s v="CONGO"/>
    <s v="o"/>
  </r>
  <r>
    <d v="2019-05-24T00:00:00"/>
    <s v="Taxi:bureau-mamati pour reunion avec Vincent PARAISO/ aller-retour"/>
    <x v="0"/>
    <x v="2"/>
    <m/>
    <n v="1000"/>
    <m/>
    <m/>
    <n v="1.7594513326964119"/>
    <n v="568.35900000000004"/>
    <n v="5466073"/>
    <x v="9"/>
    <s v="Décharge"/>
    <x v="1"/>
    <s v="PALF"/>
    <s v="CONGO"/>
    <s v="ɣ"/>
  </r>
  <r>
    <d v="2019-05-24T00:00:00"/>
    <s v="Taxi: Bureau-Ambassade de la RD Congo prendre le numéro de téléphone du chargé des visas"/>
    <x v="0"/>
    <x v="2"/>
    <m/>
    <n v="1000"/>
    <m/>
    <m/>
    <n v="1.7594513326964119"/>
    <n v="568.35900000000004"/>
    <n v="5465073"/>
    <x v="6"/>
    <s v="Décharge"/>
    <x v="1"/>
    <s v="PALF"/>
    <s v="CONGO"/>
    <s v="ɣ"/>
  </r>
  <r>
    <d v="2019-05-24T00:00:00"/>
    <s v="Taxi: Ambassade-Bureau"/>
    <x v="0"/>
    <x v="2"/>
    <m/>
    <n v="1000"/>
    <m/>
    <m/>
    <n v="1.7594513326964119"/>
    <n v="568.35900000000004"/>
    <n v="5464073"/>
    <x v="6"/>
    <s v="Décharge"/>
    <x v="1"/>
    <s v="PALF"/>
    <s v="CONGO"/>
    <s v="ɣ"/>
  </r>
  <r>
    <d v="2019-05-24T00:00:00"/>
    <s v="Taxi bureau-agence Océan du nord de Talangai pour porter une modification sur mon billet à destination d'Oyo"/>
    <x v="0"/>
    <x v="2"/>
    <m/>
    <n v="1000"/>
    <m/>
    <m/>
    <n v="1.7594513326964119"/>
    <n v="568.35900000000004"/>
    <n v="5463073"/>
    <x v="14"/>
    <s v="Décharge"/>
    <x v="1"/>
    <s v="PALF"/>
    <s v="CONGO"/>
    <s v="ɣ"/>
  </r>
  <r>
    <d v="2019-05-24T00:00:00"/>
    <s v="Taxi agence de talangai-angola libre pour modifier le billet de Dalia à destination de Dolisie "/>
    <x v="0"/>
    <x v="2"/>
    <m/>
    <n v="1500"/>
    <m/>
    <m/>
    <n v="2.6391769990446177"/>
    <n v="568.35900000000004"/>
    <n v="5461573"/>
    <x v="14"/>
    <s v="Décharge"/>
    <x v="1"/>
    <s v="PALF"/>
    <s v="CONGO"/>
    <s v="ɣ"/>
  </r>
  <r>
    <d v="2019-05-24T00:00:00"/>
    <s v="Taxi agence angola libre-bureau"/>
    <x v="0"/>
    <x v="2"/>
    <m/>
    <n v="1000"/>
    <m/>
    <m/>
    <n v="1.7594513326964119"/>
    <n v="568.35900000000004"/>
    <n v="5460573"/>
    <x v="14"/>
    <s v="Décharge"/>
    <x v="1"/>
    <s v="PALF"/>
    <s v="CONGO"/>
    <s v="ɣ"/>
  </r>
  <r>
    <d v="2019-05-24T00:00:00"/>
    <s v="Taxi bureau - agence ocean du nord Moungali pour achat du billet BZV-Ouesso"/>
    <x v="0"/>
    <x v="0"/>
    <m/>
    <n v="1000"/>
    <m/>
    <m/>
    <n v="1.811889619684369"/>
    <n v="551.91"/>
    <n v="5459573"/>
    <x v="2"/>
    <s v="décharge"/>
    <x v="3"/>
    <s v="PALF"/>
    <s v="CONGO"/>
    <s v="ɣ"/>
  </r>
  <r>
    <d v="2019-05-24T00:00:00"/>
    <s v="Achat du billet BZV-Ouesso pour mission d'investigation"/>
    <x v="0"/>
    <x v="0"/>
    <m/>
    <n v="20000"/>
    <m/>
    <m/>
    <n v="36.237792393687378"/>
    <n v="551.91"/>
    <n v="5439573"/>
    <x v="2"/>
    <s v="250506002019--7"/>
    <x v="3"/>
    <s v="PALF"/>
    <s v="CONGO"/>
    <s v="o"/>
  </r>
  <r>
    <d v="2019-05-24T00:00:00"/>
    <s v="Taxi ocean du nord Moungali - Stelimac Mikalou pour achat du billet BZV-Makoua de i23c"/>
    <x v="0"/>
    <x v="0"/>
    <m/>
    <n v="1000"/>
    <m/>
    <m/>
    <n v="1.811889619684369"/>
    <n v="551.91"/>
    <n v="5438573"/>
    <x v="2"/>
    <s v="décharge"/>
    <x v="3"/>
    <s v="PALF"/>
    <s v="CONGO"/>
    <s v="ɣ"/>
  </r>
  <r>
    <d v="2019-05-24T00:00:00"/>
    <s v="Achat du billet Stelimac BZV-Ouesso pour mission d'investigation"/>
    <x v="0"/>
    <x v="0"/>
    <m/>
    <n v="12000"/>
    <m/>
    <m/>
    <n v="21.742675436212426"/>
    <n v="551.91"/>
    <n v="5426573"/>
    <x v="2"/>
    <s v="oui"/>
    <x v="3"/>
    <s v="PALF"/>
    <s v="CONGO"/>
    <s v="o"/>
  </r>
  <r>
    <d v="2019-05-24T00:00:00"/>
    <s v="Taxi Stelimac Mikalou - bureau retour d'achat des billets de mission"/>
    <x v="0"/>
    <x v="0"/>
    <m/>
    <n v="1000"/>
    <m/>
    <m/>
    <n v="1.811889619684369"/>
    <n v="551.91"/>
    <n v="5425573"/>
    <x v="2"/>
    <s v="décharge"/>
    <x v="3"/>
    <s v="PALF"/>
    <s v="CONGO"/>
    <s v="ɣ"/>
  </r>
  <r>
    <d v="2019-05-25T00:00:00"/>
    <s v="Taxi La Poudrière-Talangaî"/>
    <x v="0"/>
    <x v="0"/>
    <m/>
    <n v="2000"/>
    <m/>
    <m/>
    <n v="3.623779239368738"/>
    <n v="551.91"/>
    <n v="5423573"/>
    <x v="0"/>
    <s v="décharge"/>
    <x v="3"/>
    <s v="PALF"/>
    <s v="CONGO"/>
    <s v="ɣ"/>
  </r>
  <r>
    <d v="2019-05-25T00:00:00"/>
    <s v="Taxi Djambala (Ngo)-Marché-Parking "/>
    <x v="0"/>
    <x v="0"/>
    <m/>
    <n v="300"/>
    <m/>
    <m/>
    <n v="0.54356688590531066"/>
    <n v="551.91"/>
    <n v="5423273"/>
    <x v="0"/>
    <s v="décharge"/>
    <x v="3"/>
    <s v="PALF"/>
    <s v="CONGO"/>
    <s v="ɣ"/>
  </r>
  <r>
    <d v="2019-05-25T00:00:00"/>
    <s v="Taxi Ngo-Djambala"/>
    <x v="0"/>
    <x v="0"/>
    <m/>
    <n v="4000"/>
    <m/>
    <m/>
    <n v="7.2475584787374761"/>
    <n v="551.91"/>
    <n v="5419273"/>
    <x v="0"/>
    <s v="Décharge"/>
    <x v="3"/>
    <s v="PALF"/>
    <s v="CONGO"/>
    <s v="ɣ"/>
  </r>
  <r>
    <d v="2019-05-25T00:00:00"/>
    <s v="Taxi Gare routière-Hôtel (Djambala)"/>
    <x v="0"/>
    <x v="0"/>
    <m/>
    <n v="500"/>
    <m/>
    <m/>
    <n v="0.90594480984218451"/>
    <n v="551.91"/>
    <n v="5418773"/>
    <x v="0"/>
    <s v="décharge"/>
    <x v="3"/>
    <s v="PALF"/>
    <s v="CONGO"/>
    <s v="ɣ"/>
  </r>
  <r>
    <d v="2019-05-25T00:00:00"/>
    <s v="Taxi Domicile-Aeroport"/>
    <x v="0"/>
    <x v="2"/>
    <m/>
    <n v="1000"/>
    <m/>
    <m/>
    <n v="1.7594513326964119"/>
    <n v="568.35900000000004"/>
    <n v="5417773"/>
    <x v="4"/>
    <s v="Décharge"/>
    <x v="1"/>
    <s v="PALF"/>
    <s v="CONGO"/>
    <s v="ɣ"/>
  </r>
  <r>
    <d v="2019-05-25T00:00:00"/>
    <s v="Taxi Aeroport- Domicile"/>
    <x v="0"/>
    <x v="2"/>
    <m/>
    <n v="1000"/>
    <m/>
    <m/>
    <n v="1.7594513326964119"/>
    <n v="568.35900000000004"/>
    <n v="5416773"/>
    <x v="4"/>
    <s v="Décharge"/>
    <x v="1"/>
    <s v="PALF"/>
    <s v="CONGO"/>
    <s v="ɣ"/>
  </r>
  <r>
    <d v="2019-05-25T00:00:00"/>
    <s v="Taxi Casis-Agence Stelimac (départ pour Makoua)"/>
    <x v="0"/>
    <x v="0"/>
    <m/>
    <n v="1500"/>
    <m/>
    <m/>
    <n v="2.7178344295265533"/>
    <n v="551.91"/>
    <n v="5415273"/>
    <x v="1"/>
    <s v="Décharge"/>
    <x v="3"/>
    <s v="PALF"/>
    <s v="CONGO"/>
    <s v="ɣ"/>
  </r>
  <r>
    <d v="2019-05-25T00:00:00"/>
    <s v="Taxi Gare-Saint paul hôtel-Sainte anne-Hôtel  (arrivé à Makoua)"/>
    <x v="0"/>
    <x v="0"/>
    <m/>
    <n v="1500"/>
    <m/>
    <m/>
    <n v="2.7178344295265533"/>
    <n v="551.91"/>
    <n v="5413773"/>
    <x v="1"/>
    <s v="Décharge"/>
    <x v="3"/>
    <s v="PALF"/>
    <s v="CONGO"/>
    <s v="ɣ"/>
  </r>
  <r>
    <d v="2019-05-25T00:00:00"/>
    <s v="Taxi Hôtel-Chez Cédric-Hôtel (rencontre avec une cible)"/>
    <x v="0"/>
    <x v="0"/>
    <m/>
    <n v="1000"/>
    <m/>
    <m/>
    <n v="1.811889619684369"/>
    <n v="551.91"/>
    <n v="5412773"/>
    <x v="1"/>
    <s v="Décharge"/>
    <x v="3"/>
    <s v="PALF"/>
    <s v="CONGO"/>
    <s v="ɣ"/>
  </r>
  <r>
    <d v="2019-05-25T00:00:00"/>
    <s v="Achat boisson (rencontre avec la cible)"/>
    <x v="1"/>
    <x v="0"/>
    <m/>
    <n v="2500"/>
    <m/>
    <m/>
    <n v="4.5297240492109223"/>
    <n v="551.91"/>
    <n v="5410273"/>
    <x v="1"/>
    <s v="Décharge"/>
    <x v="3"/>
    <s v="PALF"/>
    <s v="CONGO"/>
    <s v="ɣ"/>
  </r>
  <r>
    <d v="2019-05-25T00:00:00"/>
    <s v="Taxi Domicile - gare routière ocean du nord talangai pour mission de Ouesso"/>
    <x v="0"/>
    <x v="0"/>
    <m/>
    <n v="1000"/>
    <m/>
    <m/>
    <n v="1.811889619684369"/>
    <n v="551.91"/>
    <n v="5409273"/>
    <x v="2"/>
    <s v="décharge"/>
    <x v="3"/>
    <s v="PALF"/>
    <s v="CONGO"/>
    <s v="ɣ"/>
  </r>
  <r>
    <d v="2019-05-25T00:00:00"/>
    <s v="Taxi gare routière ocean du nord ouesso - hôtel pour mission d'investigation"/>
    <x v="0"/>
    <x v="0"/>
    <m/>
    <n v="500"/>
    <m/>
    <m/>
    <n v="0.90594480984218451"/>
    <n v="551.91"/>
    <n v="5408773"/>
    <x v="2"/>
    <s v="décharge"/>
    <x v="3"/>
    <s v="PALF"/>
    <s v="CONGO"/>
    <s v="ɣ"/>
  </r>
  <r>
    <d v="2019-05-26T00:00:00"/>
    <s v="Taxi pour investigation sur le terrain"/>
    <x v="0"/>
    <x v="0"/>
    <m/>
    <n v="1500"/>
    <m/>
    <m/>
    <n v="2.7178344295265533"/>
    <n v="551.91"/>
    <n v="5407273"/>
    <x v="0"/>
    <s v="décharge"/>
    <x v="3"/>
    <s v="PALF"/>
    <s v="CONGO"/>
    <s v="ɣ"/>
  </r>
  <r>
    <d v="2019-05-26T00:00:00"/>
    <s v="Achat boisson pour la cible en renforcement de la confiance"/>
    <x v="1"/>
    <x v="0"/>
    <m/>
    <n v="1000"/>
    <m/>
    <m/>
    <n v="1.811889619684369"/>
    <n v="551.91"/>
    <n v="5406273"/>
    <x v="0"/>
    <s v="décharge"/>
    <x v="3"/>
    <s v="PALF"/>
    <s v="CONGO"/>
    <s v="ɣ"/>
  </r>
  <r>
    <d v="2019-05-26T00:00:00"/>
    <s v="Taxi hôtel-Marché-Sortie de la ville (investigation sur terrain)"/>
    <x v="0"/>
    <x v="0"/>
    <m/>
    <n v="1000"/>
    <m/>
    <m/>
    <n v="1.811889619684369"/>
    <n v="551.91"/>
    <n v="5405273"/>
    <x v="1"/>
    <s v="Décharge"/>
    <x v="3"/>
    <s v="PALF"/>
    <s v="CONGO"/>
    <s v="ɣ"/>
  </r>
  <r>
    <d v="2019-05-26T00:00:00"/>
    <s v="Taxi sortie de la ville-La gare-Chez cédric (investigation et rencontre avec la cible)"/>
    <x v="0"/>
    <x v="0"/>
    <m/>
    <n v="1000"/>
    <m/>
    <m/>
    <n v="1.811889619684369"/>
    <n v="551.91"/>
    <n v="5404273"/>
    <x v="1"/>
    <s v="Décharge"/>
    <x v="3"/>
    <s v="PALF"/>
    <s v="CONGO"/>
    <s v="ɣ"/>
  </r>
  <r>
    <d v="2019-05-26T00:00:00"/>
    <s v="Taxi Chez Cédric-Hôtel (retour à l'hôtel)"/>
    <x v="0"/>
    <x v="0"/>
    <m/>
    <n v="500"/>
    <m/>
    <m/>
    <n v="0.90594480984218451"/>
    <n v="551.91"/>
    <n v="5403773"/>
    <x v="1"/>
    <s v="Décharge"/>
    <x v="3"/>
    <s v="PALF"/>
    <s v="CONGO"/>
    <s v="ɣ"/>
  </r>
  <r>
    <d v="2019-05-26T00:00:00"/>
    <s v="Taxi hôtel - Lycée Agricole pour investigation"/>
    <x v="0"/>
    <x v="0"/>
    <m/>
    <n v="500"/>
    <m/>
    <m/>
    <n v="0.90594480984218451"/>
    <n v="551.91"/>
    <n v="5403273"/>
    <x v="2"/>
    <s v="décharge"/>
    <x v="3"/>
    <s v="PALF"/>
    <s v="CONGO"/>
    <s v="ɣ"/>
  </r>
  <r>
    <d v="2019-05-26T00:00:00"/>
    <s v="Taxi Lycée Agricole - Avenue du stade pour investigation"/>
    <x v="0"/>
    <x v="0"/>
    <m/>
    <n v="500"/>
    <m/>
    <m/>
    <n v="0.90594480984218451"/>
    <n v="551.91"/>
    <n v="5402773"/>
    <x v="2"/>
    <s v="décharge"/>
    <x v="3"/>
    <s v="PALF"/>
    <s v="CONGO"/>
    <s v="ɣ"/>
  </r>
  <r>
    <d v="2019-05-26T00:00:00"/>
    <s v="Taxi Avenue du stade - place rouge pour investigation"/>
    <x v="0"/>
    <x v="0"/>
    <m/>
    <n v="500"/>
    <m/>
    <m/>
    <n v="0.90594480984218451"/>
    <n v="551.91"/>
    <n v="5402273"/>
    <x v="2"/>
    <s v="décharge"/>
    <x v="3"/>
    <s v="PALF"/>
    <s v="CONGO"/>
    <s v="ɣ"/>
  </r>
  <r>
    <d v="2019-05-26T00:00:00"/>
    <s v="Taxi place rouge - chez Vanella rencontrer les cibles"/>
    <x v="0"/>
    <x v="0"/>
    <m/>
    <n v="500"/>
    <m/>
    <m/>
    <n v="0.90594480984218451"/>
    <n v="551.91"/>
    <n v="5401773"/>
    <x v="2"/>
    <s v="décharge"/>
    <x v="3"/>
    <s v="PALF"/>
    <s v="CONGO"/>
    <s v="ɣ"/>
  </r>
  <r>
    <d v="2019-05-26T00:00:00"/>
    <s v="Achat à manger et à boire aux cibles lors de la rencontre "/>
    <x v="1"/>
    <x v="0"/>
    <m/>
    <n v="6000"/>
    <m/>
    <m/>
    <n v="10.871337718106213"/>
    <n v="551.91"/>
    <n v="5395773"/>
    <x v="2"/>
    <s v="décharge"/>
    <x v="3"/>
    <s v="PALF"/>
    <s v="CONGO"/>
    <s v="ɣ"/>
  </r>
  <r>
    <d v="2019-05-26T00:00:00"/>
    <s v="Taxi chez Vanella - avenue Sembe pour investigation"/>
    <x v="0"/>
    <x v="0"/>
    <m/>
    <n v="500"/>
    <m/>
    <m/>
    <n v="0.90594480984218451"/>
    <n v="551.91"/>
    <n v="5395273"/>
    <x v="2"/>
    <s v="décharge"/>
    <x v="3"/>
    <s v="PALF"/>
    <s v="CONGO"/>
    <s v="ɣ"/>
  </r>
  <r>
    <d v="2019-05-26T00:00:00"/>
    <s v="Taxi avenue Sembe - hôtel retour du terrain"/>
    <x v="0"/>
    <x v="0"/>
    <m/>
    <n v="500"/>
    <m/>
    <m/>
    <n v="0.90594480984218451"/>
    <n v="551.91"/>
    <n v="5394773"/>
    <x v="2"/>
    <s v="décharge"/>
    <x v="3"/>
    <s v="PALF"/>
    <s v="CONGO"/>
    <s v="ɣ"/>
  </r>
  <r>
    <d v="2019-05-27T00:00:00"/>
    <s v="Taxi pour investigation sur le terrain"/>
    <x v="0"/>
    <x v="0"/>
    <m/>
    <n v="3000"/>
    <m/>
    <m/>
    <n v="5.4356688590531066"/>
    <n v="551.91"/>
    <n v="5391773"/>
    <x v="0"/>
    <s v="décharge"/>
    <x v="3"/>
    <s v="PALF"/>
    <s v="CONGO"/>
    <s v="ɣ"/>
  </r>
  <r>
    <d v="2019-05-27T00:00:00"/>
    <s v="Achat boisson pour la cible en renforcement de la confiance"/>
    <x v="1"/>
    <x v="0"/>
    <m/>
    <n v="2000"/>
    <m/>
    <m/>
    <n v="3.623779239368738"/>
    <n v="551.91"/>
    <n v="5389773"/>
    <x v="0"/>
    <s v="décharge"/>
    <x v="3"/>
    <s v="PALF"/>
    <s v="CONGO"/>
    <s v="ɣ"/>
  </r>
  <r>
    <d v="2019-05-27T00:00:00"/>
    <s v="Taxi bureau-BCI"/>
    <x v="0"/>
    <x v="1"/>
    <m/>
    <n v="2000"/>
    <m/>
    <m/>
    <n v="3.5189026653928237"/>
    <n v="568.35900000000004"/>
    <n v="5387773"/>
    <x v="3"/>
    <s v="Décharge"/>
    <x v="1"/>
    <s v="PALF"/>
    <s v="CONGO"/>
    <s v="ɣ"/>
  </r>
  <r>
    <d v="2019-05-27T00:00:00"/>
    <s v="Frais de transfert à CI64/DJAMBALA"/>
    <x v="5"/>
    <x v="3"/>
    <m/>
    <n v="600"/>
    <m/>
    <m/>
    <n v="1.0556707996178472"/>
    <n v="568.35900000000004"/>
    <n v="5387173"/>
    <x v="3"/>
    <s v="41/GCF"/>
    <x v="1"/>
    <s v="PALF"/>
    <s v="CONGO"/>
    <s v="o"/>
  </r>
  <r>
    <d v="2019-05-27T00:00:00"/>
    <s v="Frais de transfert à i23c/MAKOUA"/>
    <x v="5"/>
    <x v="3"/>
    <m/>
    <n v="2845"/>
    <m/>
    <m/>
    <n v="5.0056390415212917"/>
    <n v="568.35900000000004"/>
    <n v="5384328"/>
    <x v="3"/>
    <s v="42/GCF"/>
    <x v="1"/>
    <s v="PALF"/>
    <s v="CONGO"/>
    <s v="o"/>
  </r>
  <r>
    <d v="2019-05-27T00:00:00"/>
    <s v="Frais de transfert à it87/MAKOUA"/>
    <x v="5"/>
    <x v="3"/>
    <m/>
    <n v="2995"/>
    <m/>
    <m/>
    <n v="5.2695567414257534"/>
    <n v="568.35900000000004"/>
    <n v="5381333"/>
    <x v="3"/>
    <s v="OUI"/>
    <x v="1"/>
    <s v="PALF"/>
    <s v="CONGO"/>
    <s v="o"/>
  </r>
  <r>
    <d v="2019-05-27T00:00:00"/>
    <s v="Taxi Domicile-Bureau"/>
    <x v="0"/>
    <x v="2"/>
    <m/>
    <n v="1000"/>
    <m/>
    <m/>
    <n v="1.7594513326964119"/>
    <n v="568.35900000000004"/>
    <n v="5380333"/>
    <x v="4"/>
    <s v="Décharge"/>
    <x v="1"/>
    <s v="PALF"/>
    <s v="CONGO"/>
    <s v="ɣ"/>
  </r>
  <r>
    <d v="2019-05-27T00:00:00"/>
    <s v="Food allowance pendant la pause"/>
    <x v="6"/>
    <x v="2"/>
    <m/>
    <n v="1000"/>
    <m/>
    <m/>
    <n v="1.7594513326964119"/>
    <n v="568.35900000000004"/>
    <n v="5379333"/>
    <x v="4"/>
    <s v="Décharge"/>
    <x v="1"/>
    <s v="PALF"/>
    <s v="CONGO"/>
    <s v="ɣ"/>
  </r>
  <r>
    <d v="2019-05-27T00:00:00"/>
    <s v="Taxi Bureau-Domicile"/>
    <x v="0"/>
    <x v="2"/>
    <m/>
    <n v="1000"/>
    <m/>
    <m/>
    <n v="1.7594513326964119"/>
    <n v="568.35900000000004"/>
    <n v="5378333"/>
    <x v="4"/>
    <s v="Décharge"/>
    <x v="1"/>
    <s v="PALF"/>
    <s v="CONGO"/>
    <s v="ɣ"/>
  </r>
  <r>
    <d v="2019-05-27T00:00:00"/>
    <s v="Taxi:bureau-ministère pour rencontrer le CAJ et le DGEF/ aller-retour"/>
    <x v="0"/>
    <x v="2"/>
    <m/>
    <n v="2000"/>
    <m/>
    <m/>
    <n v="3.5189026653928237"/>
    <n v="568.35900000000004"/>
    <n v="5376333"/>
    <x v="9"/>
    <s v="Décharge"/>
    <x v="1"/>
    <s v="PALF"/>
    <s v="CONGO"/>
    <s v="ɣ"/>
  </r>
  <r>
    <d v="2019-05-27T00:00:00"/>
    <s v="Taxi : office &gt; WCS&gt; DGEF&gt; WCS&gt; Office "/>
    <x v="0"/>
    <x v="1"/>
    <m/>
    <n v="3000"/>
    <m/>
    <m/>
    <n v="5.2783539980892353"/>
    <n v="568.35900000000004"/>
    <n v="5373333"/>
    <x v="10"/>
    <s v="Décharge"/>
    <x v="1"/>
    <s v="PALF"/>
    <s v="CONGO"/>
    <s v="ɣ"/>
  </r>
  <r>
    <d v="2019-05-27T00:00:00"/>
    <s v="Taxi Bureau PALF-ES TV"/>
    <x v="0"/>
    <x v="4"/>
    <m/>
    <n v="1000"/>
    <m/>
    <m/>
    <n v="1.7594513326964119"/>
    <n v="568.35900000000004"/>
    <n v="5372333"/>
    <x v="5"/>
    <s v="Décharge"/>
    <x v="1"/>
    <s v="PALF"/>
    <s v="CONGO"/>
    <s v="ɣ"/>
  </r>
  <r>
    <d v="2019-05-27T00:00:00"/>
    <s v="Taxi ES TV-Radio Rurale"/>
    <x v="0"/>
    <x v="4"/>
    <m/>
    <n v="1000"/>
    <m/>
    <m/>
    <n v="1.7594513326964119"/>
    <n v="568.35900000000004"/>
    <n v="5371333"/>
    <x v="5"/>
    <s v="Décharge"/>
    <x v="1"/>
    <s v="PALF"/>
    <s v="CONGO"/>
    <s v="ɣ"/>
  </r>
  <r>
    <d v="2019-05-27T00:00:00"/>
    <s v="Taxi Radio Rurale-Radio Liberté"/>
    <x v="0"/>
    <x v="4"/>
    <m/>
    <n v="1000"/>
    <m/>
    <m/>
    <n v="1.7594513326964119"/>
    <n v="568.35900000000004"/>
    <n v="5370333"/>
    <x v="5"/>
    <s v="Décharge"/>
    <x v="1"/>
    <s v="PALF"/>
    <s v="CONGO"/>
    <s v="ɣ"/>
  </r>
  <r>
    <d v="2019-05-27T00:00:00"/>
    <s v="Taxi Radio Liberté-Bureau PALF"/>
    <x v="0"/>
    <x v="4"/>
    <m/>
    <n v="1000"/>
    <m/>
    <m/>
    <n v="1.7594513326964119"/>
    <n v="568.35900000000004"/>
    <n v="5369333"/>
    <x v="5"/>
    <s v="Décharge"/>
    <x v="1"/>
    <s v="PALF"/>
    <s v="CONGO"/>
    <s v="ɣ"/>
  </r>
  <r>
    <d v="2019-05-27T00:00:00"/>
    <s v="Taxi Hôtel-marché-derrière sainte anne (investigation sur terrain)"/>
    <x v="0"/>
    <x v="0"/>
    <m/>
    <n v="1000"/>
    <m/>
    <m/>
    <n v="1.811889619684369"/>
    <n v="551.91"/>
    <n v="5368333"/>
    <x v="1"/>
    <s v="Décharge"/>
    <x v="3"/>
    <s v="PALF"/>
    <s v="CONGO"/>
    <s v="ɣ"/>
  </r>
  <r>
    <d v="2019-05-27T00:00:00"/>
    <s v="Taxi sainte anne-Hôtel-la gare (investigation sur terrain)"/>
    <x v="0"/>
    <x v="0"/>
    <m/>
    <n v="1000"/>
    <m/>
    <m/>
    <n v="1.811889619684369"/>
    <n v="551.91"/>
    <n v="5367333"/>
    <x v="1"/>
    <s v="Décharge"/>
    <x v="3"/>
    <s v="PALF"/>
    <s v="CONGO"/>
    <s v="ɣ"/>
  </r>
  <r>
    <d v="2019-05-27T00:00:00"/>
    <s v="Taxi la gare-Place rouge-Chez Cédric (investigation et rencontre)"/>
    <x v="0"/>
    <x v="0"/>
    <m/>
    <n v="1000"/>
    <m/>
    <m/>
    <n v="1.811889619684369"/>
    <n v="551.91"/>
    <n v="5366333"/>
    <x v="1"/>
    <s v="Décharge"/>
    <x v="3"/>
    <s v="PALF"/>
    <s v="CONGO"/>
    <s v="ɣ"/>
  </r>
  <r>
    <d v="2019-05-27T00:00:00"/>
    <s v="Taxi Chez Cédric-Hôtel (retour à l'hôtel)"/>
    <x v="0"/>
    <x v="0"/>
    <m/>
    <n v="500"/>
    <m/>
    <m/>
    <n v="0.90594480984218451"/>
    <n v="551.91"/>
    <n v="5365833"/>
    <x v="1"/>
    <s v="Décharge"/>
    <x v="3"/>
    <s v="PALF"/>
    <s v="CONGO"/>
    <s v="ɣ"/>
  </r>
  <r>
    <d v="2019-05-27T00:00:00"/>
    <s v="Achat boisson (rencontre avec une cible)"/>
    <x v="1"/>
    <x v="0"/>
    <m/>
    <n v="2500"/>
    <m/>
    <m/>
    <n v="4.5297240492109223"/>
    <n v="551.91"/>
    <n v="5363333"/>
    <x v="1"/>
    <s v="Décharge"/>
    <x v="3"/>
    <s v="PALF"/>
    <s v="CONGO"/>
    <s v="ɣ"/>
  </r>
  <r>
    <d v="2019-05-27T00:00:00"/>
    <s v="Taxi: Bureau-Gendarmerie pour se renseigner concernant la procédure du cas Arthur"/>
    <x v="0"/>
    <x v="2"/>
    <m/>
    <n v="1000"/>
    <m/>
    <m/>
    <n v="1.7594513326964119"/>
    <n v="568.35900000000004"/>
    <n v="5362333"/>
    <x v="6"/>
    <s v="Décharge"/>
    <x v="1"/>
    <s v="PALF"/>
    <s v="CONGO"/>
    <s v="ɣ"/>
  </r>
  <r>
    <d v="2019-05-27T00:00:00"/>
    <s v="Taxi: Gendarmerie-Bureau"/>
    <x v="0"/>
    <x v="2"/>
    <m/>
    <n v="1000"/>
    <m/>
    <m/>
    <n v="1.7594513326964119"/>
    <n v="568.35900000000004"/>
    <n v="5361333"/>
    <x v="6"/>
    <s v="Décharge"/>
    <x v="1"/>
    <s v="PALF"/>
    <s v="CONGO"/>
    <s v="ɣ"/>
  </r>
  <r>
    <d v="2019-05-27T00:00:00"/>
    <s v="Taxi hôtel -  place rouge pour prospection"/>
    <x v="0"/>
    <x v="0"/>
    <m/>
    <n v="500"/>
    <m/>
    <m/>
    <n v="0.90594480984218451"/>
    <n v="551.91"/>
    <n v="5360833"/>
    <x v="2"/>
    <s v="décharge"/>
    <x v="3"/>
    <s v="PALF"/>
    <s v="CONGO"/>
    <s v="ɣ"/>
  </r>
  <r>
    <d v="2019-05-27T00:00:00"/>
    <s v="Taxi place rouge - marché pour rencontrer les cibles"/>
    <x v="0"/>
    <x v="0"/>
    <m/>
    <n v="500"/>
    <m/>
    <m/>
    <n v="0.90594480984218451"/>
    <n v="551.91"/>
    <n v="5360333"/>
    <x v="2"/>
    <s v="décharge"/>
    <x v="3"/>
    <s v="PALF"/>
    <s v="CONGO"/>
    <s v="ɣ"/>
  </r>
  <r>
    <d v="2019-05-27T00:00:00"/>
    <s v="Achat boisson lors de la rencontre avec les cibles"/>
    <x v="1"/>
    <x v="0"/>
    <m/>
    <n v="2500"/>
    <m/>
    <m/>
    <n v="4.5297240492109223"/>
    <n v="551.91"/>
    <n v="5357833"/>
    <x v="2"/>
    <s v="décharge"/>
    <x v="3"/>
    <s v="PALF"/>
    <s v="CONGO"/>
    <s v="ɣ"/>
  </r>
  <r>
    <d v="2019-05-27T00:00:00"/>
    <s v="Taxi immigration de Ouesso - hôtel prendre mon sac et payé les frais d'hôtel puis quitter la ville"/>
    <x v="0"/>
    <x v="0"/>
    <m/>
    <n v="500"/>
    <m/>
    <m/>
    <n v="0.90594480984218451"/>
    <n v="551.91"/>
    <n v="5357333"/>
    <x v="2"/>
    <s v="décharge"/>
    <x v="3"/>
    <s v="PALF"/>
    <s v="CONGO"/>
    <s v="ɣ"/>
  </r>
  <r>
    <d v="2019-05-27T00:00:00"/>
    <s v="Paiement frais d'hôtel à Ouesso 2 nuitées du 25 au 27/05/2019"/>
    <x v="8"/>
    <x v="0"/>
    <m/>
    <n v="30000"/>
    <m/>
    <m/>
    <n v="54.356688590531071"/>
    <n v="551.91"/>
    <n v="5327333"/>
    <x v="2"/>
    <n v="782"/>
    <x v="3"/>
    <s v="PALF"/>
    <s v="CONGO"/>
    <s v="o"/>
  </r>
  <r>
    <d v="2019-05-27T00:00:00"/>
    <s v="Taxi hôtel - Ketta pour emprunter un vehicule pour Makoua"/>
    <x v="0"/>
    <x v="0"/>
    <m/>
    <n v="2000"/>
    <m/>
    <m/>
    <n v="3.623779239368738"/>
    <n v="551.91"/>
    <n v="5325333"/>
    <x v="2"/>
    <s v="décharge"/>
    <x v="3"/>
    <s v="PALF"/>
    <s v="CONGO"/>
    <s v="ɣ"/>
  </r>
  <r>
    <d v="2019-05-27T00:00:00"/>
    <s v="Taxi Ketta - Ouesso stelimac pour l'achat du billet pour Makoua"/>
    <x v="0"/>
    <x v="0"/>
    <m/>
    <n v="2000"/>
    <m/>
    <m/>
    <n v="3.623779239368738"/>
    <n v="551.91"/>
    <n v="5323333"/>
    <x v="2"/>
    <s v="décharge"/>
    <x v="3"/>
    <s v="PALF"/>
    <s v="CONGO"/>
    <s v="ɣ"/>
  </r>
  <r>
    <d v="2019-05-27T00:00:00"/>
    <s v="Taxi agence de voyage stelimac Ouesso - agence Océan du nord pour l'achat du billet pour Makoua"/>
    <x v="0"/>
    <x v="0"/>
    <m/>
    <n v="500"/>
    <m/>
    <m/>
    <n v="0.90594480984218451"/>
    <n v="551.91"/>
    <n v="5322833"/>
    <x v="2"/>
    <s v="décharge"/>
    <x v="3"/>
    <s v="PALF"/>
    <s v="CONGO"/>
    <s v="ɣ"/>
  </r>
  <r>
    <d v="2019-05-27T00:00:00"/>
    <s v="Taxi agence ocean du nord - hôtel après échec du voyage pour Makoua"/>
    <x v="0"/>
    <x v="0"/>
    <m/>
    <n v="500"/>
    <m/>
    <m/>
    <n v="0.90594480984218451"/>
    <n v="551.91"/>
    <n v="5322333"/>
    <x v="2"/>
    <s v="décharge"/>
    <x v="3"/>
    <s v="PALF"/>
    <s v="CONGO"/>
    <s v="ɣ"/>
  </r>
  <r>
    <d v="2019-05-27T00:00:00"/>
    <s v="Paiement frais d'hôtel à Ouesso 1 nuitée du 27 au 28/05/2019"/>
    <x v="8"/>
    <x v="0"/>
    <m/>
    <n v="15000"/>
    <m/>
    <m/>
    <n v="27.178344295265536"/>
    <n v="551.91"/>
    <n v="5307333"/>
    <x v="2"/>
    <s v="oui"/>
    <x v="3"/>
    <s v="PALF"/>
    <s v="CONGO"/>
    <s v="o"/>
  </r>
  <r>
    <d v="2019-05-27T00:00:00"/>
    <s v="FRAIS RET.DEPLACE Chq n°3635129"/>
    <x v="7"/>
    <x v="3"/>
    <m/>
    <n v="3484"/>
    <m/>
    <m/>
    <n v="6.1299284431142986"/>
    <n v="568.35900000000004"/>
    <n v="5303849"/>
    <x v="8"/>
    <n v="3635129"/>
    <x v="1"/>
    <s v="PALF"/>
    <s v="CONGO"/>
    <s v="o"/>
  </r>
  <r>
    <d v="2019-05-28T00:00:00"/>
    <s v="Achat billet BZV-DOLISIE/Dalia OYONTSIO"/>
    <x v="0"/>
    <x v="2"/>
    <m/>
    <n v="10000"/>
    <m/>
    <m/>
    <n v="17.594513326964119"/>
    <n v="568.35900000000004"/>
    <n v="5293849"/>
    <x v="4"/>
    <s v="280507002019--2"/>
    <x v="1"/>
    <s v="PALF"/>
    <s v="CONGO"/>
    <s v="o"/>
  </r>
  <r>
    <d v="2019-05-28T00:00:00"/>
    <s v="Achat billet BZV-OYO/KAYA Jospin"/>
    <x v="0"/>
    <x v="2"/>
    <m/>
    <n v="10000"/>
    <m/>
    <m/>
    <n v="17.594513326964119"/>
    <n v="568.35900000000004"/>
    <n v="5283849"/>
    <x v="4"/>
    <s v="280507002019--8"/>
    <x v="1"/>
    <s v="PALF"/>
    <s v="CONGO"/>
    <s v="o"/>
  </r>
  <r>
    <d v="2019-05-28T00:00:00"/>
    <s v="Achat boisson pour les cibles en renforcement de la confiance"/>
    <x v="1"/>
    <x v="0"/>
    <m/>
    <n v="3000"/>
    <m/>
    <m/>
    <n v="5.4356688590531066"/>
    <n v="551.91"/>
    <n v="5280849"/>
    <x v="0"/>
    <s v="décharge"/>
    <x v="3"/>
    <s v="PALF"/>
    <s v="CONGO"/>
    <s v="ɣ"/>
  </r>
  <r>
    <d v="2019-05-28T00:00:00"/>
    <s v="Taxi pour investigation sur le terrain"/>
    <x v="0"/>
    <x v="0"/>
    <m/>
    <n v="2500"/>
    <m/>
    <m/>
    <n v="4.5297240492109223"/>
    <n v="551.91"/>
    <n v="5278349"/>
    <x v="0"/>
    <s v="décharge"/>
    <x v="3"/>
    <s v="PALF"/>
    <s v="CONGO"/>
    <s v="ɣ"/>
  </r>
  <r>
    <d v="2019-05-28T00:00:00"/>
    <s v="Me Séverin BIOUDI MIAKASSISSA-Frais de mission IMPFONDO "/>
    <x v="3"/>
    <x v="2"/>
    <m/>
    <n v="145000"/>
    <m/>
    <m/>
    <n v="255.12044324097971"/>
    <n v="568.35900000000004"/>
    <n v="5133349"/>
    <x v="3"/>
    <s v="OUI"/>
    <x v="1"/>
    <s v="RALFF"/>
    <s v="CONGO"/>
    <s v="o"/>
  </r>
  <r>
    <d v="2019-05-28T00:00:00"/>
    <s v="Taxi Domicile-Bureau"/>
    <x v="0"/>
    <x v="2"/>
    <m/>
    <n v="1000"/>
    <m/>
    <m/>
    <n v="1.7594513326964119"/>
    <n v="568.35900000000004"/>
    <n v="5132349"/>
    <x v="4"/>
    <s v="Décharge"/>
    <x v="1"/>
    <s v="PALF"/>
    <s v="CONGO"/>
    <s v="ɣ"/>
  </r>
  <r>
    <d v="2019-05-28T00:00:00"/>
    <s v="Food allowance pendant la pause"/>
    <x v="6"/>
    <x v="2"/>
    <m/>
    <n v="1000"/>
    <m/>
    <m/>
    <n v="1.7594513326964119"/>
    <n v="568.35900000000004"/>
    <n v="5131349"/>
    <x v="4"/>
    <s v="Décharge"/>
    <x v="1"/>
    <s v="PALF"/>
    <s v="CONGO"/>
    <s v="ɣ"/>
  </r>
  <r>
    <d v="2019-05-28T00:00:00"/>
    <s v="Taxi Bureau-Domicile"/>
    <x v="0"/>
    <x v="2"/>
    <m/>
    <n v="1000"/>
    <m/>
    <m/>
    <n v="1.7594513326964119"/>
    <n v="568.35900000000004"/>
    <n v="5130349"/>
    <x v="4"/>
    <s v="Décharge"/>
    <x v="1"/>
    <s v="PALF"/>
    <s v="CONGO"/>
    <s v="ɣ"/>
  </r>
  <r>
    <d v="2019-05-28T00:00:00"/>
    <s v="Taxi: bureau-inspection du travail/ aller-retour"/>
    <x v="0"/>
    <x v="2"/>
    <m/>
    <n v="2000"/>
    <m/>
    <m/>
    <n v="3.5189026653928237"/>
    <n v="568.35900000000004"/>
    <n v="5128349"/>
    <x v="9"/>
    <s v="Décharge"/>
    <x v="1"/>
    <s v="PALF"/>
    <s v="CONGO"/>
    <s v="ɣ"/>
  </r>
  <r>
    <d v="2019-05-28T00:00:00"/>
    <s v="Taxi Bureau PALF-Radio Rurale"/>
    <x v="0"/>
    <x v="4"/>
    <m/>
    <n v="1000"/>
    <m/>
    <m/>
    <n v="1.7594513326964119"/>
    <n v="568.35900000000004"/>
    <n v="5127349"/>
    <x v="5"/>
    <s v="Décharge"/>
    <x v="1"/>
    <s v="PALF"/>
    <s v="CONGO"/>
    <s v="ɣ"/>
  </r>
  <r>
    <d v="2019-05-28T00:00:00"/>
    <s v="Taxi Radio Rurale-ES TV"/>
    <x v="0"/>
    <x v="4"/>
    <m/>
    <n v="1000"/>
    <m/>
    <m/>
    <n v="1.7594513326964119"/>
    <n v="568.35900000000004"/>
    <n v="5126349"/>
    <x v="5"/>
    <s v="Décharge"/>
    <x v="1"/>
    <s v="PALF"/>
    <s v="CONGO"/>
    <s v="ɣ"/>
  </r>
  <r>
    <d v="2019-05-28T00:00:00"/>
    <s v="Taxi ES TV-Radio Liberté "/>
    <x v="0"/>
    <x v="4"/>
    <m/>
    <n v="1000"/>
    <m/>
    <m/>
    <n v="1.7594513326964119"/>
    <n v="568.35900000000004"/>
    <n v="5125349"/>
    <x v="5"/>
    <s v="Décharge"/>
    <x v="1"/>
    <s v="PALF"/>
    <s v="CONGO"/>
    <s v="ɣ"/>
  </r>
  <r>
    <d v="2019-05-28T00:00:00"/>
    <s v="Taxi Radio Liberté-Bureau PALF"/>
    <x v="0"/>
    <x v="4"/>
    <m/>
    <n v="1000"/>
    <m/>
    <m/>
    <n v="1.7594513326964119"/>
    <n v="568.35900000000004"/>
    <n v="5124349"/>
    <x v="5"/>
    <s v="Décharge"/>
    <x v="1"/>
    <s v="PALF"/>
    <s v="CONGO"/>
    <s v="ɣ"/>
  </r>
  <r>
    <d v="2019-05-28T00:00:00"/>
    <s v="Taxi hôtel-Marché-Chez la cible (investigation et rencontre)"/>
    <x v="0"/>
    <x v="0"/>
    <m/>
    <n v="1000"/>
    <m/>
    <m/>
    <n v="1.811889619684369"/>
    <n v="551.91"/>
    <n v="5123349"/>
    <x v="1"/>
    <s v="Décharge"/>
    <x v="3"/>
    <s v="PALF"/>
    <s v="CONGO"/>
    <s v="ɣ"/>
  </r>
  <r>
    <d v="2019-05-28T00:00:00"/>
    <s v="Taxi Chez Cédric-Chez son frère (rencontre avec une 2ème cible)"/>
    <x v="0"/>
    <x v="0"/>
    <m/>
    <n v="1000"/>
    <m/>
    <m/>
    <n v="1.811889619684369"/>
    <n v="551.91"/>
    <n v="5122349"/>
    <x v="1"/>
    <s v="Décharge"/>
    <x v="3"/>
    <s v="PALF"/>
    <s v="CONGO"/>
    <s v="ɣ"/>
  </r>
  <r>
    <d v="2019-05-28T00:00:00"/>
    <s v="Achat repas (rencontre avec les 2 cibles)"/>
    <x v="1"/>
    <x v="0"/>
    <m/>
    <n v="4500"/>
    <m/>
    <m/>
    <n v="8.1535032885796603"/>
    <n v="551.91"/>
    <n v="5117849"/>
    <x v="1"/>
    <s v="Décharge"/>
    <x v="3"/>
    <s v="PALF"/>
    <s v="CONGO"/>
    <s v="ɣ"/>
  </r>
  <r>
    <d v="2019-05-28T00:00:00"/>
    <s v="Taxi Chez Cédric-Charden farell-la gare (retrait et investigation)"/>
    <x v="0"/>
    <x v="0"/>
    <m/>
    <n v="1000"/>
    <m/>
    <m/>
    <n v="1.811889619684369"/>
    <n v="551.91"/>
    <n v="5116849"/>
    <x v="1"/>
    <s v="Décharge"/>
    <x v="3"/>
    <s v="PALF"/>
    <s v="CONGO"/>
    <s v="ɣ"/>
  </r>
  <r>
    <d v="2019-05-28T00:00:00"/>
    <s v="Taxi la gare-Hôtel-Chez Cédric-Hôtel (rnecontre avec les cibles)"/>
    <x v="0"/>
    <x v="0"/>
    <m/>
    <n v="1500"/>
    <m/>
    <m/>
    <n v="2.7178344295265533"/>
    <n v="551.91"/>
    <n v="5115349"/>
    <x v="1"/>
    <s v="Décharge"/>
    <x v="3"/>
    <s v="PALF"/>
    <s v="CONGO"/>
    <s v="ɣ"/>
  </r>
  <r>
    <d v="2019-05-28T00:00:00"/>
    <s v="Taxi: bureau-Boutique Congo Copy Acheter les deux clés USB                                                        "/>
    <x v="0"/>
    <x v="2"/>
    <m/>
    <n v="1000"/>
    <m/>
    <m/>
    <n v="1.7594513326964119"/>
    <n v="568.35900000000004"/>
    <n v="5114349"/>
    <x v="6"/>
    <s v="Décharge"/>
    <x v="1"/>
    <s v="PALF"/>
    <s v="CONGO"/>
    <s v="ɣ"/>
  </r>
  <r>
    <d v="2019-05-28T00:00:00"/>
    <s v="Taxi: Boutique Congo Copy- Bureau"/>
    <x v="0"/>
    <x v="2"/>
    <m/>
    <n v="1000"/>
    <m/>
    <m/>
    <n v="1.7594513326964119"/>
    <n v="568.35900000000004"/>
    <n v="5113349"/>
    <x v="6"/>
    <s v="Décharge"/>
    <x v="1"/>
    <s v="PALF"/>
    <s v="CONGO"/>
    <s v="ɣ"/>
  </r>
  <r>
    <d v="2019-05-28T00:00:00"/>
    <s v="Taxi domicile -agence océan du nord de Talangai "/>
    <x v="0"/>
    <x v="2"/>
    <m/>
    <n v="1500"/>
    <m/>
    <m/>
    <n v="2.6391769990446177"/>
    <n v="568.35900000000004"/>
    <n v="5111849"/>
    <x v="14"/>
    <s v="Décharge"/>
    <x v="1"/>
    <s v="PALF"/>
    <s v="CONGO"/>
    <s v="ɣ"/>
  </r>
  <r>
    <d v="2019-05-28T00:00:00"/>
    <s v="Taxi à oyo gare routière océan du nord -hôtel "/>
    <x v="0"/>
    <x v="2"/>
    <m/>
    <n v="500"/>
    <m/>
    <m/>
    <n v="0.87972566634820593"/>
    <n v="568.35900000000004"/>
    <n v="5111349"/>
    <x v="14"/>
    <s v="Décharge"/>
    <x v="1"/>
    <s v="PALF"/>
    <s v="CONGO"/>
    <s v="ɣ"/>
  </r>
  <r>
    <d v="2019-05-28T00:00:00"/>
    <s v="Taxi à OYO hôtel -marché pour l'achat de la nourriture du détenu "/>
    <x v="0"/>
    <x v="2"/>
    <m/>
    <n v="500"/>
    <m/>
    <m/>
    <n v="0.87972566634820593"/>
    <n v="568.35900000000004"/>
    <n v="5110849"/>
    <x v="14"/>
    <s v="Décharge"/>
    <x v="1"/>
    <s v="PALF"/>
    <s v="CONGO"/>
    <s v="ɣ"/>
  </r>
  <r>
    <d v="2019-05-28T00:00:00"/>
    <s v="Taxi à Oyo marché -gendarmerie pour la visite geôle "/>
    <x v="0"/>
    <x v="2"/>
    <m/>
    <n v="500"/>
    <m/>
    <m/>
    <n v="0.87972566634820593"/>
    <n v="568.35900000000004"/>
    <n v="5110349"/>
    <x v="14"/>
    <s v="Décharge"/>
    <x v="1"/>
    <s v="PALF"/>
    <s v="CONGO"/>
    <s v="ɣ"/>
  </r>
  <r>
    <d v="2019-05-28T00:00:00"/>
    <s v="Taxi à Oyo gendarmerie -hôtel "/>
    <x v="0"/>
    <x v="2"/>
    <m/>
    <n v="500"/>
    <m/>
    <m/>
    <n v="0.87972566634820593"/>
    <n v="568.35900000000004"/>
    <n v="5109849"/>
    <x v="14"/>
    <s v="Décharge"/>
    <x v="1"/>
    <s v="PALF"/>
    <s v="CONGO"/>
    <s v="ɣ"/>
  </r>
  <r>
    <d v="2019-05-28T00:00:00"/>
    <s v="Taxi à Oyo hôtel -restaurant"/>
    <x v="0"/>
    <x v="2"/>
    <m/>
    <n v="500"/>
    <m/>
    <m/>
    <n v="0.87972566634820593"/>
    <n v="568.35900000000004"/>
    <n v="5109349"/>
    <x v="14"/>
    <s v="Décharge"/>
    <x v="1"/>
    <s v="PALF"/>
    <s v="CONGO"/>
    <s v="ɣ"/>
  </r>
  <r>
    <d v="2019-05-28T00:00:00"/>
    <s v="Taxi à Oyo Restaurant -hôtel "/>
    <x v="0"/>
    <x v="2"/>
    <m/>
    <n v="500"/>
    <m/>
    <m/>
    <n v="0.87972566634820593"/>
    <n v="568.35900000000004"/>
    <n v="5108849"/>
    <x v="14"/>
    <s v="Décharge"/>
    <x v="1"/>
    <s v="PALF"/>
    <s v="CONGO"/>
    <s v="ɣ"/>
  </r>
  <r>
    <d v="2019-05-28T00:00:00"/>
    <s v="Ration du détenu "/>
    <x v="11"/>
    <x v="2"/>
    <m/>
    <n v="2300"/>
    <m/>
    <m/>
    <n v="4.0467380652017475"/>
    <n v="568.35900000000004"/>
    <n v="5106549"/>
    <x v="14"/>
    <s v="Décharge"/>
    <x v="1"/>
    <s v="PALF"/>
    <s v="CONGO"/>
    <s v="ɣ"/>
  </r>
  <r>
    <d v="2019-05-28T00:00:00"/>
    <s v="Taxi domicile-agence océan du nord angola libre"/>
    <x v="0"/>
    <x v="2"/>
    <m/>
    <n v="1000"/>
    <m/>
    <m/>
    <n v="1.7594513326964119"/>
    <n v="568.35900000000004"/>
    <n v="5105549"/>
    <x v="7"/>
    <s v="Décharge"/>
    <x v="1"/>
    <s v="PALF"/>
    <s v="CONGO"/>
    <s v="ɣ"/>
  </r>
  <r>
    <d v="2019-05-28T00:00:00"/>
    <s v="Taxi agence océan du nord-hôtel à dolisie"/>
    <x v="0"/>
    <x v="2"/>
    <m/>
    <n v="700"/>
    <m/>
    <m/>
    <n v="1.2316159328874883"/>
    <n v="568.35900000000004"/>
    <n v="5104849"/>
    <x v="7"/>
    <s v="Décharge"/>
    <x v="1"/>
    <s v="PALF"/>
    <s v="CONGO"/>
    <s v="ɣ"/>
  </r>
  <r>
    <d v="2019-05-28T00:00:00"/>
    <s v="Taxi hôtel-DDEF à dolisie"/>
    <x v="0"/>
    <x v="2"/>
    <m/>
    <n v="700"/>
    <m/>
    <m/>
    <n v="1.2316159328874883"/>
    <n v="568.35900000000004"/>
    <n v="5104149"/>
    <x v="7"/>
    <s v="Décharge"/>
    <x v="1"/>
    <s v="PALF"/>
    <s v="CONGO"/>
    <s v="ɣ"/>
  </r>
  <r>
    <d v="2019-05-28T00:00:00"/>
    <s v="Taxi DDEF-hôtel à dolisie"/>
    <x v="0"/>
    <x v="2"/>
    <m/>
    <n v="700"/>
    <m/>
    <m/>
    <n v="1.2316159328874883"/>
    <n v="568.35900000000004"/>
    <n v="5103449"/>
    <x v="7"/>
    <s v="Décharge"/>
    <x v="1"/>
    <s v="PALF"/>
    <s v="CONGO"/>
    <s v="ɣ"/>
  </r>
  <r>
    <d v="2019-05-28T00:00:00"/>
    <s v="Taxi hôtel-restaurant à dolisie"/>
    <x v="0"/>
    <x v="2"/>
    <m/>
    <n v="700"/>
    <m/>
    <m/>
    <n v="1.2316159328874883"/>
    <n v="568.35900000000004"/>
    <n v="5102749"/>
    <x v="7"/>
    <s v="Décharge"/>
    <x v="1"/>
    <s v="PALF"/>
    <s v="CONGO"/>
    <s v="ɣ"/>
  </r>
  <r>
    <d v="2019-05-28T00:00:00"/>
    <s v="Taxi restaurant-hôtel à dolisie"/>
    <x v="0"/>
    <x v="2"/>
    <m/>
    <n v="700"/>
    <m/>
    <m/>
    <n v="1.2316159328874883"/>
    <n v="568.35900000000004"/>
    <n v="5102049"/>
    <x v="7"/>
    <s v="Décharge"/>
    <x v="1"/>
    <s v="PALF"/>
    <s v="CONGO"/>
    <s v="ɣ"/>
  </r>
  <r>
    <d v="2019-05-28T00:00:00"/>
    <s v="Taxi hôtel - agence ocean du nord pour descendre sur Makoua"/>
    <x v="0"/>
    <x v="0"/>
    <m/>
    <n v="500"/>
    <m/>
    <m/>
    <n v="0.90594480984218451"/>
    <n v="551.91"/>
    <n v="5101549"/>
    <x v="2"/>
    <s v="décharge"/>
    <x v="3"/>
    <s v="PALF"/>
    <s v="CONGO"/>
    <s v="ɣ"/>
  </r>
  <r>
    <d v="2019-05-28T00:00:00"/>
    <s v="Achat du billet ocean du nord Ouesso-Makoua pour mission investigation"/>
    <x v="0"/>
    <x v="0"/>
    <m/>
    <n v="10000"/>
    <m/>
    <m/>
    <n v="18.118896196843689"/>
    <n v="551.91"/>
    <n v="5091549"/>
    <x v="2"/>
    <s v="280505002019--25"/>
    <x v="3"/>
    <s v="PALF"/>
    <s v="CONGO"/>
    <s v="o"/>
  </r>
  <r>
    <d v="2019-05-28T00:00:00"/>
    <s v="Taxi moto gare routière - hôtel  sur Makoua"/>
    <x v="0"/>
    <x v="0"/>
    <m/>
    <n v="500"/>
    <m/>
    <m/>
    <n v="0.90594480984218451"/>
    <n v="551.91"/>
    <n v="5091049"/>
    <x v="2"/>
    <s v="décharge"/>
    <x v="3"/>
    <s v="PALF"/>
    <s v="CONGO"/>
    <s v="ɣ"/>
  </r>
  <r>
    <d v="2019-05-28T00:00:00"/>
    <s v="Taxi moto hôtel - agence Charden Farell pour retrait d'argent sur makoua"/>
    <x v="0"/>
    <x v="0"/>
    <m/>
    <n v="500"/>
    <m/>
    <m/>
    <n v="0.90594480984218451"/>
    <n v="551.91"/>
    <n v="5090549"/>
    <x v="2"/>
    <s v="décharge"/>
    <x v="3"/>
    <s v="PALF"/>
    <s v="CONGO"/>
    <s v="ɣ"/>
  </r>
  <r>
    <d v="2019-05-28T00:00:00"/>
    <s v="Taxi moto Charden Farell - marché pour prospection"/>
    <x v="0"/>
    <x v="0"/>
    <m/>
    <n v="500"/>
    <m/>
    <m/>
    <n v="0.90594480984218451"/>
    <n v="551.91"/>
    <n v="5090049"/>
    <x v="2"/>
    <s v="décharge"/>
    <x v="3"/>
    <s v="PALF"/>
    <s v="CONGO"/>
    <s v="ɣ"/>
  </r>
  <r>
    <d v="2019-05-28T00:00:00"/>
    <s v="Achat billet Makoua-Oyo"/>
    <x v="0"/>
    <x v="0"/>
    <m/>
    <n v="5000"/>
    <m/>
    <m/>
    <n v="9.0594480984218446"/>
    <n v="551.91"/>
    <n v="5085049"/>
    <x v="2"/>
    <s v="oui"/>
    <x v="3"/>
    <s v="PALF"/>
    <s v="CONGO"/>
    <s v="o"/>
  </r>
  <r>
    <d v="2019-05-28T00:00:00"/>
    <s v="Taxi moto gare routière - hôtel retour d'achat du billet"/>
    <x v="0"/>
    <x v="0"/>
    <m/>
    <n v="500"/>
    <m/>
    <m/>
    <n v="0.90594480984218451"/>
    <n v="551.91"/>
    <n v="5084549"/>
    <x v="2"/>
    <s v="décharge"/>
    <x v="3"/>
    <s v="PALF"/>
    <s v="CONGO"/>
    <s v="ɣ"/>
  </r>
  <r>
    <d v="2019-05-28T00:00:00"/>
    <s v="Paiement frais d'hôtel à Makoua 1 nuitée du 28 au 29/05/2019"/>
    <x v="8"/>
    <x v="0"/>
    <m/>
    <n v="15000"/>
    <m/>
    <m/>
    <n v="27.178344295265536"/>
    <n v="551.91"/>
    <n v="5069549"/>
    <x v="2"/>
    <n v="23"/>
    <x v="3"/>
    <s v="PALF"/>
    <s v="CONGO"/>
    <s v="o"/>
  </r>
  <r>
    <d v="2019-05-28T00:00:00"/>
    <s v="Paiement frais d'hôtel à DJAMBALA du 25 au 28 mai 2019"/>
    <x v="8"/>
    <x v="0"/>
    <m/>
    <n v="45000"/>
    <m/>
    <m/>
    <n v="81.535032885796596"/>
    <n v="551.91"/>
    <n v="5024549"/>
    <x v="0"/>
    <n v="5"/>
    <x v="3"/>
    <s v="PALF"/>
    <m/>
    <s v="o"/>
  </r>
  <r>
    <d v="2019-05-28T00:00:00"/>
    <s v="Achat 02 Clés USB 4GB-Bureau PALF"/>
    <x v="4"/>
    <x v="3"/>
    <m/>
    <n v="10000"/>
    <m/>
    <m/>
    <n v="17.594513326964119"/>
    <n v="568.35900000000004"/>
    <n v="5014549"/>
    <x v="3"/>
    <n v="715"/>
    <x v="1"/>
    <s v="PALF"/>
    <m/>
    <s v="o"/>
  </r>
  <r>
    <d v="2019-05-29T00:00:00"/>
    <s v="Achat boisson pour les cibles en renforcement de la confiance"/>
    <x v="1"/>
    <x v="0"/>
    <m/>
    <n v="3000"/>
    <m/>
    <m/>
    <n v="5.4356688590531066"/>
    <n v="551.91"/>
    <n v="5011549"/>
    <x v="0"/>
    <s v="décharge"/>
    <x v="3"/>
    <s v="PALF"/>
    <s v="CONGO"/>
    <s v="ɣ"/>
  </r>
  <r>
    <d v="2019-05-29T00:00:00"/>
    <s v="Taxi pour investigation sur le terrain"/>
    <x v="0"/>
    <x v="0"/>
    <m/>
    <n v="2500"/>
    <m/>
    <m/>
    <n v="4.5297240492109223"/>
    <n v="551.91"/>
    <n v="5009049"/>
    <x v="0"/>
    <s v="décharge"/>
    <x v="3"/>
    <s v="PALF"/>
    <s v="CONGO"/>
    <s v="ɣ"/>
  </r>
  <r>
    <d v="2019-05-29T00:00:00"/>
    <s v="Taxi: Bureau-Direction Générale de MTN Congo pour achat du crédit"/>
    <x v="0"/>
    <x v="2"/>
    <m/>
    <n v="1000"/>
    <m/>
    <m/>
    <n v="1.7594513326964119"/>
    <n v="568.35900000000004"/>
    <n v="5008049"/>
    <x v="11"/>
    <s v="Décharge"/>
    <x v="1"/>
    <s v="PALF"/>
    <s v="CONGO"/>
    <s v="ɣ"/>
  </r>
  <r>
    <d v="2019-05-29T00:00:00"/>
    <s v="Taxi: Direction Générale MTN Congo-Bureau"/>
    <x v="0"/>
    <x v="2"/>
    <m/>
    <n v="1000"/>
    <m/>
    <m/>
    <n v="1.7594513326964119"/>
    <n v="568.35900000000004"/>
    <n v="5007049"/>
    <x v="11"/>
    <s v="Décharge"/>
    <x v="1"/>
    <s v="PALF"/>
    <s v="CONGO"/>
    <s v="ɣ"/>
  </r>
  <r>
    <d v="2019-05-29T00:00:00"/>
    <s v="Frais de transfert à Alexis/IMPFONDO"/>
    <x v="5"/>
    <x v="3"/>
    <m/>
    <n v="1100"/>
    <m/>
    <m/>
    <n v="1.935396465966053"/>
    <n v="568.35900000000004"/>
    <n v="5005949"/>
    <x v="3"/>
    <s v="10/GCF"/>
    <x v="1"/>
    <s v="PALF"/>
    <s v="CONGO"/>
    <s v="o"/>
  </r>
  <r>
    <d v="2019-05-29T00:00:00"/>
    <s v="Frais de transfert à CI64/DJAMBALA"/>
    <x v="5"/>
    <x v="3"/>
    <m/>
    <n v="400"/>
    <m/>
    <m/>
    <n v="0.70566650201114944"/>
    <n v="566.84"/>
    <n v="5005549"/>
    <x v="3"/>
    <s v="08/GCF"/>
    <x v="0"/>
    <s v="PALF"/>
    <s v="CONGO"/>
    <s v="o"/>
  </r>
  <r>
    <d v="2019-05-29T00:00:00"/>
    <s v="Frais de transfert à Dalia/DOLISIE"/>
    <x v="5"/>
    <x v="3"/>
    <m/>
    <n v="900"/>
    <m/>
    <m/>
    <n v="1.5835061994267707"/>
    <n v="568.35900000000004"/>
    <n v="5004649"/>
    <x v="3"/>
    <s v="09/GCF"/>
    <x v="1"/>
    <s v="PALF"/>
    <s v="CONGO"/>
    <s v="o"/>
  </r>
  <r>
    <d v="2019-05-29T00:00:00"/>
    <s v="Taxi Bureau-BCI"/>
    <x v="0"/>
    <x v="1"/>
    <m/>
    <n v="2000"/>
    <m/>
    <m/>
    <n v="3.5189026653928237"/>
    <n v="568.35900000000004"/>
    <n v="5002649"/>
    <x v="3"/>
    <s v="Décharge"/>
    <x v="1"/>
    <s v="PALF"/>
    <s v="CONGO"/>
    <s v="ɣ"/>
  </r>
  <r>
    <d v="2019-05-29T00:00:00"/>
    <s v="Taxi Domicile-aeroport"/>
    <x v="0"/>
    <x v="2"/>
    <m/>
    <n v="1000"/>
    <m/>
    <m/>
    <n v="1.7594513326964119"/>
    <n v="568.35900000000004"/>
    <n v="5001649"/>
    <x v="4"/>
    <s v="Décharge"/>
    <x v="1"/>
    <s v="PALF"/>
    <s v="CONGO"/>
    <s v="ɣ"/>
  </r>
  <r>
    <d v="2019-05-29T00:00:00"/>
    <s v="Taxi Aeroport-hôtel"/>
    <x v="0"/>
    <x v="2"/>
    <m/>
    <n v="500"/>
    <m/>
    <m/>
    <n v="0.87972566634820593"/>
    <n v="568.35900000000004"/>
    <n v="5001149"/>
    <x v="4"/>
    <s v="Décharge"/>
    <x v="1"/>
    <s v="PALF"/>
    <s v="CONGO"/>
    <s v="ɣ"/>
  </r>
  <r>
    <d v="2019-05-29T00:00:00"/>
    <s v="Taxi hôtel-agence charden farell"/>
    <x v="0"/>
    <x v="2"/>
    <m/>
    <n v="500"/>
    <m/>
    <m/>
    <n v="0.87972566634820593"/>
    <n v="568.35900000000004"/>
    <n v="5000649"/>
    <x v="4"/>
    <s v="Décharge"/>
    <x v="1"/>
    <s v="PALF"/>
    <s v="CONGO"/>
    <s v="ɣ"/>
  </r>
  <r>
    <d v="2019-05-29T00:00:00"/>
    <s v="Taxi agence charden farell-agence Air Congo"/>
    <x v="0"/>
    <x v="2"/>
    <m/>
    <n v="500"/>
    <m/>
    <m/>
    <n v="0.87972566634820593"/>
    <n v="568.35900000000004"/>
    <n v="5000149"/>
    <x v="4"/>
    <s v="Décharge"/>
    <x v="1"/>
    <s v="PALF"/>
    <s v="CONGO"/>
    <s v="ɣ"/>
  </r>
  <r>
    <d v="2019-05-29T00:00:00"/>
    <s v="Taxi agence Air Congo-Restaurant"/>
    <x v="0"/>
    <x v="2"/>
    <m/>
    <n v="500"/>
    <m/>
    <m/>
    <n v="0.87972566634820593"/>
    <n v="568.35900000000004"/>
    <n v="4999649"/>
    <x v="4"/>
    <s v="Décharge"/>
    <x v="1"/>
    <s v="PALF"/>
    <s v="CONGO"/>
    <s v="ɣ"/>
  </r>
  <r>
    <d v="2019-05-29T00:00:00"/>
    <s v="Taxi Restauarant-hôtel"/>
    <x v="0"/>
    <x v="2"/>
    <m/>
    <n v="500"/>
    <m/>
    <m/>
    <n v="0.87972566634820593"/>
    <n v="568.35900000000004"/>
    <n v="4999149"/>
    <x v="4"/>
    <s v="Décharge"/>
    <x v="1"/>
    <s v="PALF"/>
    <s v="CONGO"/>
    <s v="ɣ"/>
  </r>
  <r>
    <d v="2019-05-29T00:00:00"/>
    <s v="Taxi hôtel- Maison d'arrêt"/>
    <x v="0"/>
    <x v="2"/>
    <m/>
    <n v="500"/>
    <m/>
    <m/>
    <n v="0.87972566634820593"/>
    <n v="568.35900000000004"/>
    <n v="4998649"/>
    <x v="4"/>
    <s v="Décharge"/>
    <x v="1"/>
    <s v="PALF"/>
    <s v="CONGO"/>
    <s v="ɣ"/>
  </r>
  <r>
    <d v="2019-05-29T00:00:00"/>
    <s v="Taxi Maison d'arrêt-Hôtel"/>
    <x v="0"/>
    <x v="2"/>
    <m/>
    <n v="500"/>
    <m/>
    <m/>
    <n v="0.87972566634820593"/>
    <n v="568.35900000000004"/>
    <n v="4998149"/>
    <x v="4"/>
    <s v="Décharge"/>
    <x v="1"/>
    <s v="PALF"/>
    <s v="CONGO"/>
    <s v="ɣ"/>
  </r>
  <r>
    <d v="2019-05-29T00:00:00"/>
    <s v="Taxi hôtel-restaurant"/>
    <x v="0"/>
    <x v="2"/>
    <m/>
    <n v="500"/>
    <m/>
    <m/>
    <n v="0.87972566634820593"/>
    <n v="568.35900000000004"/>
    <n v="4997649"/>
    <x v="4"/>
    <s v="Décharge"/>
    <x v="1"/>
    <s v="PALF"/>
    <s v="CONGO"/>
    <s v="ɣ"/>
  </r>
  <r>
    <d v="2019-05-29T00:00:00"/>
    <s v="Taxi Restauarant-hôtel"/>
    <x v="0"/>
    <x v="2"/>
    <m/>
    <n v="500"/>
    <m/>
    <m/>
    <n v="0.87972566634820593"/>
    <n v="568.35900000000004"/>
    <n v="4997149"/>
    <x v="4"/>
    <s v="Décharge"/>
    <x v="1"/>
    <s v="PALF"/>
    <s v="CONGO"/>
    <s v="ɣ"/>
  </r>
  <r>
    <d v="2019-05-29T00:00:00"/>
    <s v="Taxi Bureau PALF-Banque BCI"/>
    <x v="0"/>
    <x v="4"/>
    <m/>
    <n v="1000"/>
    <m/>
    <m/>
    <n v="1.7594513326964119"/>
    <n v="568.35900000000004"/>
    <n v="4996149"/>
    <x v="5"/>
    <s v="Décharge"/>
    <x v="1"/>
    <s v="PALF"/>
    <s v="CONGO"/>
    <s v="ɣ"/>
  </r>
  <r>
    <d v="2019-05-29T00:00:00"/>
    <s v="Taxi Banque BCI-Bureau PALF"/>
    <x v="0"/>
    <x v="4"/>
    <m/>
    <n v="1000"/>
    <m/>
    <m/>
    <n v="1.7594513326964119"/>
    <n v="568.35900000000004"/>
    <n v="4995149"/>
    <x v="5"/>
    <s v="Décharge"/>
    <x v="1"/>
    <s v="PALF"/>
    <s v="CONGO"/>
    <s v="ɣ"/>
  </r>
  <r>
    <d v="2019-05-29T00:00:00"/>
    <s v="Taxi Hôtel-la gare-Marché-Chez Cédric (investigation et rencontre avec les cibles)"/>
    <x v="0"/>
    <x v="0"/>
    <m/>
    <n v="1500"/>
    <m/>
    <m/>
    <n v="2.7178344295265533"/>
    <n v="551.91"/>
    <n v="4993649"/>
    <x v="1"/>
    <s v="Décharge"/>
    <x v="3"/>
    <s v="PALF"/>
    <s v="CONGO"/>
    <s v="ɣ"/>
  </r>
  <r>
    <d v="2019-05-29T00:00:00"/>
    <s v="Taxi Chez Cédric-Place rouge-Marché sur la RN (investigation sur terrain)"/>
    <x v="0"/>
    <x v="0"/>
    <m/>
    <n v="1000"/>
    <m/>
    <m/>
    <n v="1.811889619684369"/>
    <n v="551.91"/>
    <n v="4992649"/>
    <x v="1"/>
    <s v="Décharge"/>
    <x v="3"/>
    <s v="PALF"/>
    <s v="CONGO"/>
    <s v="ɣ"/>
  </r>
  <r>
    <d v="2019-05-29T00:00:00"/>
    <s v="Taxi Marché sur la RN-Marché-Place rouge-Hôtel (investigation et retour à l'hôtel)"/>
    <x v="0"/>
    <x v="0"/>
    <m/>
    <n v="1000"/>
    <m/>
    <m/>
    <n v="1.811889619684369"/>
    <n v="551.91"/>
    <n v="4991649"/>
    <x v="1"/>
    <s v="Décharge"/>
    <x v="3"/>
    <s v="PALF"/>
    <s v="CONGO"/>
    <s v="ɣ"/>
  </r>
  <r>
    <d v="2019-05-29T00:00:00"/>
    <s v="Taxi: Bureau-Inspection du travail déposer le projet de règlement intérieur et le procès verbal des élections du délégué"/>
    <x v="0"/>
    <x v="2"/>
    <m/>
    <n v="1000"/>
    <m/>
    <m/>
    <n v="1.7594513326964119"/>
    <n v="568.35900000000004"/>
    <n v="4990649"/>
    <x v="6"/>
    <s v="Décharge"/>
    <x v="1"/>
    <s v="PALF"/>
    <s v="CONGO"/>
    <s v="ɣ"/>
  </r>
  <r>
    <d v="2019-05-29T00:00:00"/>
    <s v="Taxi: Inspection du travail-Bureau"/>
    <x v="0"/>
    <x v="2"/>
    <m/>
    <n v="1000"/>
    <m/>
    <m/>
    <n v="1.7594513326964119"/>
    <n v="568.35900000000004"/>
    <n v="4989649"/>
    <x v="6"/>
    <s v="Décharge"/>
    <x v="1"/>
    <s v="PALF"/>
    <s v="CONGO"/>
    <s v="ɣ"/>
  </r>
  <r>
    <d v="2019-05-29T00:00:00"/>
    <s v="Taxi hôtel -gare routière d'oyo"/>
    <x v="0"/>
    <x v="2"/>
    <m/>
    <n v="500"/>
    <m/>
    <m/>
    <n v="0.87972566634820593"/>
    <n v="568.35900000000004"/>
    <n v="4989149"/>
    <x v="14"/>
    <s v="Décharge"/>
    <x v="1"/>
    <s v="PALF"/>
    <s v="CONGO"/>
    <s v="ɣ"/>
  </r>
  <r>
    <d v="2019-05-29T00:00:00"/>
    <s v="Taxi oyo -Owando"/>
    <x v="0"/>
    <x v="2"/>
    <m/>
    <n v="4000"/>
    <m/>
    <m/>
    <n v="7.0378053307856474"/>
    <n v="568.35900000000004"/>
    <n v="4985149"/>
    <x v="14"/>
    <s v="Décharge"/>
    <x v="1"/>
    <s v="PALF"/>
    <s v="CONGO"/>
    <s v="ɣ"/>
  </r>
  <r>
    <d v="2019-05-29T00:00:00"/>
    <s v="Taxi moto à Owando gare routière -hôtel "/>
    <x v="0"/>
    <x v="2"/>
    <m/>
    <n v="300"/>
    <m/>
    <m/>
    <n v="0.52783539980892358"/>
    <n v="568.35900000000004"/>
    <n v="4984849"/>
    <x v="14"/>
    <s v="Décharge"/>
    <x v="1"/>
    <s v="PALF"/>
    <s v="CONGO"/>
    <s v="ɣ"/>
  </r>
  <r>
    <d v="2019-05-29T00:00:00"/>
    <s v="Taxi moto hôtel -DDEF,  civilités à la DD et rencontre avec le chef faune "/>
    <x v="0"/>
    <x v="2"/>
    <m/>
    <n v="300"/>
    <m/>
    <m/>
    <n v="0.52783539980892358"/>
    <n v="568.35900000000004"/>
    <n v="4984549"/>
    <x v="14"/>
    <s v="Décharge"/>
    <x v="1"/>
    <s v="PALF"/>
    <s v="CONGO"/>
    <s v="ɣ"/>
  </r>
  <r>
    <d v="2019-05-29T00:00:00"/>
    <s v="Taxi moto TGI-DDEF pour compte rendu de la rencontre avec le juge d'instruction "/>
    <x v="0"/>
    <x v="2"/>
    <m/>
    <n v="300"/>
    <m/>
    <m/>
    <n v="0.52783539980892358"/>
    <n v="568.35900000000004"/>
    <n v="4984249"/>
    <x v="14"/>
    <s v="Décharge"/>
    <x v="1"/>
    <s v="PALF"/>
    <s v="CONGO"/>
    <s v="ɣ"/>
  </r>
  <r>
    <d v="2019-05-29T00:00:00"/>
    <s v="Taxi moto DDEF-hôtel "/>
    <x v="0"/>
    <x v="2"/>
    <m/>
    <n v="300"/>
    <m/>
    <m/>
    <n v="0.52783539980892358"/>
    <n v="568.35900000000004"/>
    <n v="4983949"/>
    <x v="14"/>
    <s v="Décharge"/>
    <x v="1"/>
    <s v="PALF"/>
    <s v="CONGO"/>
    <s v="ɣ"/>
  </r>
  <r>
    <d v="2019-05-29T00:00:00"/>
    <s v="Taxi moto hôtel -maison d'arrêt pour la visite geôle "/>
    <x v="0"/>
    <x v="2"/>
    <m/>
    <n v="300"/>
    <m/>
    <m/>
    <n v="0.52783539980892358"/>
    <n v="568.35900000000004"/>
    <n v="4983649"/>
    <x v="14"/>
    <s v="Décharge"/>
    <x v="1"/>
    <s v="PALF"/>
    <s v="CONGO"/>
    <s v="ɣ"/>
  </r>
  <r>
    <d v="2019-05-29T00:00:00"/>
    <s v="Taxi moto maison d'arrêt -commissariat de police pour la visite geôle "/>
    <x v="0"/>
    <x v="2"/>
    <m/>
    <n v="300"/>
    <m/>
    <m/>
    <n v="0.52783539980892358"/>
    <n v="568.35900000000004"/>
    <n v="4983349"/>
    <x v="14"/>
    <s v="Décharge"/>
    <x v="1"/>
    <s v="PALF"/>
    <s v="CONGO"/>
    <s v="ɣ"/>
  </r>
  <r>
    <d v="2019-05-29T00:00:00"/>
    <s v="Taxi moto commissariat de police -hôtel "/>
    <x v="0"/>
    <x v="2"/>
    <m/>
    <n v="300"/>
    <m/>
    <m/>
    <n v="0.52783539980892358"/>
    <n v="568.35900000000004"/>
    <n v="4983049"/>
    <x v="14"/>
    <s v="Décharge"/>
    <x v="1"/>
    <s v="PALF"/>
    <s v="CONGO"/>
    <s v="ɣ"/>
  </r>
  <r>
    <d v="2019-05-29T00:00:00"/>
    <s v="Taxi moto hôtel -restaurant"/>
    <x v="0"/>
    <x v="2"/>
    <m/>
    <n v="300"/>
    <m/>
    <m/>
    <n v="0.52783539980892358"/>
    <n v="568.35900000000004"/>
    <n v="4982749"/>
    <x v="14"/>
    <s v="Décharge"/>
    <x v="1"/>
    <s v="PALF"/>
    <s v="CONGO"/>
    <s v="ɣ"/>
  </r>
  <r>
    <d v="2019-05-29T00:00:00"/>
    <s v="Taxi moto restaurant -hôtel "/>
    <x v="0"/>
    <x v="2"/>
    <m/>
    <n v="300"/>
    <m/>
    <m/>
    <n v="0.52783539980892358"/>
    <n v="568.35900000000004"/>
    <n v="4982449"/>
    <x v="14"/>
    <s v="Décharge"/>
    <x v="1"/>
    <s v="PALF"/>
    <s v="CONGO"/>
    <s v="ɣ"/>
  </r>
  <r>
    <d v="2019-05-29T00:00:00"/>
    <s v="Taxi hôtel-DDEF à dolisie"/>
    <x v="0"/>
    <x v="2"/>
    <m/>
    <n v="700"/>
    <m/>
    <m/>
    <n v="1.2316159328874883"/>
    <n v="568.35900000000004"/>
    <n v="4981749"/>
    <x v="7"/>
    <s v="Décharge"/>
    <x v="1"/>
    <s v="PALF"/>
    <s v="CONGO"/>
    <s v="ɣ"/>
  </r>
  <r>
    <d v="2019-05-29T00:00:00"/>
    <s v="Taxi Ddef-CA à dolisie"/>
    <x v="0"/>
    <x v="2"/>
    <m/>
    <n v="700"/>
    <m/>
    <m/>
    <n v="1.2316159328874883"/>
    <n v="568.35900000000004"/>
    <n v="4981049"/>
    <x v="7"/>
    <s v="Décharge"/>
    <x v="1"/>
    <s v="PALF"/>
    <s v="CONGO"/>
    <s v="ɣ"/>
  </r>
  <r>
    <d v="2019-05-29T00:00:00"/>
    <s v="Taxi CA-Ddef à dolisie"/>
    <x v="0"/>
    <x v="2"/>
    <m/>
    <n v="700"/>
    <m/>
    <m/>
    <n v="1.2316159328874883"/>
    <n v="568.35900000000004"/>
    <n v="4980349"/>
    <x v="7"/>
    <s v="Décharge"/>
    <x v="1"/>
    <s v="PALF"/>
    <s v="CONGO"/>
    <s v="ɣ"/>
  </r>
  <r>
    <d v="2019-05-29T00:00:00"/>
    <s v="Taxi Ddef-CA à dolisie"/>
    <x v="0"/>
    <x v="2"/>
    <m/>
    <n v="700"/>
    <m/>
    <m/>
    <n v="1.2316159328874883"/>
    <n v="568.35900000000004"/>
    <n v="4979649"/>
    <x v="7"/>
    <s v="Décharge"/>
    <x v="1"/>
    <s v="PALF"/>
    <s v="CONGO"/>
    <s v="ɣ"/>
  </r>
  <r>
    <d v="2019-05-29T00:00:00"/>
    <s v="Frais d'expédition d'arrêt cas baboutila"/>
    <x v="17"/>
    <x v="2"/>
    <m/>
    <n v="30000"/>
    <m/>
    <m/>
    <n v="52.783539980892357"/>
    <n v="568.35900000000004"/>
    <n v="4949649"/>
    <x v="7"/>
    <s v="OUI"/>
    <x v="1"/>
    <s v="PALF"/>
    <s v="CONGO"/>
    <s v="o"/>
  </r>
  <r>
    <d v="2019-05-29T00:00:00"/>
    <s v="Taxi CA-Ddef à dolisie"/>
    <x v="0"/>
    <x v="2"/>
    <m/>
    <n v="700"/>
    <m/>
    <m/>
    <n v="1.2316159328874883"/>
    <n v="568.35900000000004"/>
    <n v="4948949"/>
    <x v="7"/>
    <s v="Décharge"/>
    <x v="1"/>
    <s v="PALF"/>
    <s v="CONGO"/>
    <s v="ɣ"/>
  </r>
  <r>
    <d v="2019-05-29T00:00:00"/>
    <s v="Taxi DDEF-Agence charden farell à dolisie"/>
    <x v="0"/>
    <x v="2"/>
    <m/>
    <n v="700"/>
    <m/>
    <m/>
    <n v="1.2316159328874883"/>
    <n v="568.35900000000004"/>
    <n v="4948249"/>
    <x v="7"/>
    <s v="Décharge"/>
    <x v="1"/>
    <s v="PALF"/>
    <s v="CONGO"/>
    <s v="ɣ"/>
  </r>
  <r>
    <d v="2019-05-29T00:00:00"/>
    <s v="Taxi Agence Charden farell-hôtel à dolisie"/>
    <x v="0"/>
    <x v="2"/>
    <m/>
    <n v="700"/>
    <m/>
    <m/>
    <n v="1.2316159328874883"/>
    <n v="568.35900000000004"/>
    <n v="4947549"/>
    <x v="7"/>
    <s v="Décharge"/>
    <x v="1"/>
    <s v="PALF"/>
    <s v="CONGO"/>
    <s v="ɣ"/>
  </r>
  <r>
    <d v="2019-05-29T00:00:00"/>
    <s v="Taxi hôtel-restaurant à dolisie"/>
    <x v="0"/>
    <x v="2"/>
    <m/>
    <n v="700"/>
    <m/>
    <m/>
    <n v="1.2316159328874883"/>
    <n v="568.35900000000004"/>
    <n v="4946849"/>
    <x v="7"/>
    <s v="Décharge"/>
    <x v="1"/>
    <s v="PALF"/>
    <s v="CONGO"/>
    <s v="ɣ"/>
  </r>
  <r>
    <d v="2019-05-29T00:00:00"/>
    <s v="Taxi restaurant-hôtel à dolisie"/>
    <x v="0"/>
    <x v="2"/>
    <m/>
    <n v="700"/>
    <m/>
    <m/>
    <n v="1.2316159328874883"/>
    <n v="568.35900000000004"/>
    <n v="4946149"/>
    <x v="7"/>
    <s v="Décharge"/>
    <x v="1"/>
    <s v="PALF"/>
    <s v="CONGO"/>
    <s v="ɣ"/>
  </r>
  <r>
    <d v="2019-05-29T00:00:00"/>
    <s v="Taxi moto hôtel - gare routière pour voyage sur Oyo"/>
    <x v="0"/>
    <x v="0"/>
    <m/>
    <n v="500"/>
    <m/>
    <m/>
    <n v="0.90594480984218451"/>
    <n v="551.91"/>
    <n v="4945649"/>
    <x v="2"/>
    <s v="décharge"/>
    <x v="3"/>
    <s v="PALF"/>
    <s v="CONGO"/>
    <s v="ɣ"/>
  </r>
  <r>
    <d v="2019-05-29T00:00:00"/>
    <s v="Taxi gare routière ocean - hôtel arrivé a Oyo"/>
    <x v="0"/>
    <x v="0"/>
    <m/>
    <n v="500"/>
    <m/>
    <m/>
    <n v="0.90594480984218451"/>
    <n v="551.91"/>
    <n v="4945149"/>
    <x v="2"/>
    <s v="décharge"/>
    <x v="3"/>
    <s v="PALF"/>
    <s v="CONGO"/>
    <s v="ɣ"/>
  </r>
  <r>
    <d v="2019-05-29T00:00:00"/>
    <s v="Taxi hôtel - boulevard pour prospection"/>
    <x v="0"/>
    <x v="0"/>
    <m/>
    <n v="500"/>
    <m/>
    <m/>
    <n v="0.90594480984218451"/>
    <n v="551.91"/>
    <n v="4944649"/>
    <x v="2"/>
    <s v="décharge"/>
    <x v="3"/>
    <s v="PALF"/>
    <s v="CONGO"/>
    <s v="ɣ"/>
  </r>
  <r>
    <d v="2019-05-29T00:00:00"/>
    <s v="Taxi boulevard - stade pour prospection"/>
    <x v="0"/>
    <x v="0"/>
    <m/>
    <n v="1000"/>
    <m/>
    <m/>
    <n v="1.811889619684369"/>
    <n v="551.91"/>
    <n v="4943649"/>
    <x v="2"/>
    <s v="décharge"/>
    <x v="3"/>
    <s v="PALF"/>
    <s v="CONGO"/>
    <s v="ɣ"/>
  </r>
  <r>
    <d v="2019-05-29T00:00:00"/>
    <s v="Taxi stade - restaurant ocean du nord rencontrer cible"/>
    <x v="0"/>
    <x v="0"/>
    <m/>
    <n v="1000"/>
    <m/>
    <m/>
    <n v="1.811889619684369"/>
    <n v="551.91"/>
    <n v="4942649"/>
    <x v="2"/>
    <s v="décharge"/>
    <x v="3"/>
    <s v="PALF"/>
    <s v="CONGO"/>
    <s v="ɣ"/>
  </r>
  <r>
    <d v="2019-05-29T00:00:00"/>
    <s v="Achat à manger et boisson lors de la rencontre avec les cibles"/>
    <x v="1"/>
    <x v="0"/>
    <m/>
    <n v="5000"/>
    <m/>
    <m/>
    <n v="9.0594480984218446"/>
    <n v="551.91"/>
    <n v="4937649"/>
    <x v="2"/>
    <s v="décharge"/>
    <x v="3"/>
    <s v="PALF"/>
    <s v="CONGO"/>
    <s v="ɣ"/>
  </r>
  <r>
    <d v="2019-05-29T00:00:00"/>
    <s v="Taxi restaurant  - Hôtel retour du terrain"/>
    <x v="0"/>
    <x v="0"/>
    <m/>
    <n v="500"/>
    <m/>
    <m/>
    <n v="0.90594480984218451"/>
    <n v="551.91"/>
    <n v="4937149"/>
    <x v="2"/>
    <s v="décharge"/>
    <x v="3"/>
    <s v="PALF"/>
    <s v="CONGO"/>
    <s v="ɣ"/>
  </r>
  <r>
    <d v="2019-05-29T00:00:00"/>
    <s v="Virement salaire Mai 2019-Mésange CIGNAS"/>
    <x v="6"/>
    <x v="2"/>
    <m/>
    <n v="470000"/>
    <m/>
    <m/>
    <n v="842.95338943038678"/>
    <n v="557.56344999999999"/>
    <n v="4467149"/>
    <x v="8"/>
    <s v="Ordre de virement"/>
    <x v="2"/>
    <s v="RALFF"/>
    <s v="CONGO"/>
    <s v="o"/>
  </r>
  <r>
    <d v="2019-05-29T00:00:00"/>
    <s v="Virement salaire Mai 2019-Evariste LELOUSSI"/>
    <x v="6"/>
    <x v="4"/>
    <m/>
    <n v="140000"/>
    <m/>
    <m/>
    <n v="251.09249897926415"/>
    <n v="557.56344999999999"/>
    <n v="4327149"/>
    <x v="8"/>
    <s v="Ordre de virement"/>
    <x v="2"/>
    <s v="RALFF"/>
    <s v="CONGO"/>
    <s v="o"/>
  </r>
  <r>
    <d v="2019-05-29T00:00:00"/>
    <s v="Virement salaire Mai 2019-Gaudet Stone MALANDA"/>
    <x v="6"/>
    <x v="2"/>
    <m/>
    <n v="193600"/>
    <m/>
    <m/>
    <n v="347.22505573132531"/>
    <n v="557.56344999999999"/>
    <n v="4133549"/>
    <x v="8"/>
    <s v="Ordre de virement"/>
    <x v="2"/>
    <s v="RALFF"/>
    <s v="CONGO"/>
    <s v="o"/>
  </r>
  <r>
    <d v="2019-05-29T00:00:00"/>
    <s v="Virement salaire Mai 2019-Herick TCHICAYA"/>
    <x v="6"/>
    <x v="2"/>
    <m/>
    <n v="250000"/>
    <m/>
    <m/>
    <n v="448.37946246297173"/>
    <n v="557.56344999999999"/>
    <n v="3883549"/>
    <x v="8"/>
    <s v="Ordre de virement"/>
    <x v="2"/>
    <s v="RALFF"/>
    <s v="CONGO"/>
    <s v="o"/>
  </r>
  <r>
    <d v="2019-05-29T00:00:00"/>
    <s v="Virement salaire Mai 2019-Crépin IBOUILI"/>
    <x v="6"/>
    <x v="2"/>
    <m/>
    <n v="230000"/>
    <m/>
    <m/>
    <n v="412.509105465934"/>
    <n v="557.56344999999999"/>
    <n v="3653549"/>
    <x v="8"/>
    <s v="Ordre de virement"/>
    <x v="2"/>
    <s v="RALFF"/>
    <s v="CONGO"/>
    <s v="o"/>
  </r>
  <r>
    <d v="2019-05-29T00:00:00"/>
    <s v="Virement salaire Mai 2019-Dalia Palyga KOUNINGANGA OYONTSIO"/>
    <x v="6"/>
    <x v="2"/>
    <m/>
    <n v="193600"/>
    <m/>
    <m/>
    <n v="347.22505573132531"/>
    <n v="557.56344999999999"/>
    <n v="3459949"/>
    <x v="8"/>
    <s v="Ordre de virement"/>
    <x v="2"/>
    <s v="RALFF"/>
    <s v="CONGO"/>
    <s v="o"/>
  </r>
  <r>
    <d v="2019-05-29T00:00:00"/>
    <s v="Virement salaire Mai 2019- NZENGOMONA NTADI Pricille Déborah (suite à la procuration de Mr Jack Bénisson MALONGA MERSY en mission en RCA)"/>
    <x v="6"/>
    <x v="2"/>
    <m/>
    <n v="230000"/>
    <m/>
    <m/>
    <n v="412.509105465934"/>
    <n v="557.56344999999999"/>
    <n v="3229949"/>
    <x v="8"/>
    <s v="Ordre de virement"/>
    <x v="2"/>
    <s v="RALFF"/>
    <s v="CONGO"/>
    <s v="o"/>
  </r>
  <r>
    <d v="2019-05-29T00:00:00"/>
    <s v="Virement salaire Mai 2019-Mavy Dierre Aimerel MALELA"/>
    <x v="6"/>
    <x v="1"/>
    <m/>
    <n v="385939"/>
    <m/>
    <m/>
    <n v="692.18848545398737"/>
    <n v="557.56344999999999"/>
    <n v="2844010"/>
    <x v="8"/>
    <s v="Ordre de virement"/>
    <x v="2"/>
    <s v="RALFF"/>
    <s v="CONGO"/>
    <s v="o"/>
  </r>
  <r>
    <d v="2019-05-29T00:00:00"/>
    <s v="FRAIS S/VIRT SALAIRE MAI 2019"/>
    <x v="7"/>
    <x v="3"/>
    <m/>
    <n v="9964"/>
    <m/>
    <m/>
    <n v="17.531173078987049"/>
    <n v="568.35900000000004"/>
    <n v="2834046"/>
    <x v="8"/>
    <s v="Relevé"/>
    <x v="1"/>
    <s v="PALF"/>
    <s v="CONGO"/>
    <s v="o"/>
  </r>
  <r>
    <d v="2019-05-29T00:00:00"/>
    <s v="Achat crédit Télephonique AIRTEL, relatif au budget prévisionnel mensuel du mois de JUIN 2019/CHQ N 3635131"/>
    <x v="16"/>
    <x v="3"/>
    <m/>
    <n v="209000"/>
    <m/>
    <m/>
    <n v="367.72532853355005"/>
    <n v="568.35900000000004"/>
    <n v="2625046"/>
    <x v="8"/>
    <n v="3635131"/>
    <x v="1"/>
    <s v="PALF"/>
    <s v="CONGO"/>
    <s v="o"/>
  </r>
  <r>
    <d v="2019-05-29T00:00:00"/>
    <s v="FRAIS RET.DEPLACE Chq n°3635131"/>
    <x v="7"/>
    <x v="3"/>
    <m/>
    <n v="3484"/>
    <m/>
    <m/>
    <n v="6.1299284431142986"/>
    <n v="568.35900000000004"/>
    <n v="2621562"/>
    <x v="8"/>
    <n v="3635131"/>
    <x v="1"/>
    <s v="PALF"/>
    <s v="CONGO"/>
    <s v="o"/>
  </r>
  <r>
    <d v="2019-05-29T00:00:00"/>
    <s v="Achat crédit Télephonique MTN, relatif au budget prévisionnel mensuel du mois de JUIN 2019/CHQ N 3635130"/>
    <x v="16"/>
    <x v="3"/>
    <m/>
    <n v="295000"/>
    <m/>
    <m/>
    <n v="519.0381431454415"/>
    <n v="568.35900000000004"/>
    <n v="2326562"/>
    <x v="8"/>
    <n v="3635130"/>
    <x v="1"/>
    <s v="PALF"/>
    <s v="CONGO"/>
    <s v="o"/>
  </r>
  <r>
    <d v="2019-05-29T00:00:00"/>
    <s v="Règlement facture bonus média portant sur les audiences du 31/05/2019 aux TGI d'IMPFONDO et SIBITI/CHQ N°3635132"/>
    <x v="10"/>
    <x v="4"/>
    <m/>
    <n v="270000"/>
    <m/>
    <m/>
    <n v="475.05185982803118"/>
    <n v="568.35900000000004"/>
    <n v="2056562"/>
    <x v="8"/>
    <n v="3635132"/>
    <x v="1"/>
    <s v="PALF"/>
    <s v="CONGO"/>
    <s v="o"/>
  </r>
  <r>
    <d v="2019-05-29T00:00:00"/>
    <s v="FRAIS RET.DEPLACE Chq n°03635132"/>
    <x v="7"/>
    <x v="3"/>
    <m/>
    <n v="3484"/>
    <m/>
    <m/>
    <n v="6.1299284431142986"/>
    <n v="568.35900000000004"/>
    <n v="2053078"/>
    <x v="8"/>
    <n v="3635132"/>
    <x v="1"/>
    <s v="PALF"/>
    <s v="CONGO"/>
    <s v="o"/>
  </r>
  <r>
    <d v="2019-05-30T00:00:00"/>
    <s v="Taxi Hôtel-Gare routière (Djambala)"/>
    <x v="0"/>
    <x v="0"/>
    <m/>
    <n v="500"/>
    <m/>
    <m/>
    <n v="0.90594480984218451"/>
    <n v="551.91"/>
    <n v="2052578"/>
    <x v="0"/>
    <s v="décharge"/>
    <x v="3"/>
    <s v="PALF"/>
    <s v="CONGO"/>
    <s v="ɣ"/>
  </r>
  <r>
    <d v="2019-05-30T00:00:00"/>
    <s v="Taxi Djambala-Ngo"/>
    <x v="0"/>
    <x v="0"/>
    <m/>
    <n v="4000"/>
    <m/>
    <m/>
    <n v="7.2475584787374761"/>
    <n v="551.91"/>
    <n v="2048578"/>
    <x v="0"/>
    <s v="décharge"/>
    <x v="3"/>
    <s v="PALF"/>
    <s v="CONGO"/>
    <s v="ɣ"/>
  </r>
  <r>
    <d v="2019-05-30T00:00:00"/>
    <s v="Taxi Marché-Hôtel (Ngo)"/>
    <x v="0"/>
    <x v="0"/>
    <m/>
    <n v="300"/>
    <m/>
    <m/>
    <n v="0.54356688590531066"/>
    <n v="551.91"/>
    <n v="2048278"/>
    <x v="0"/>
    <s v="décharge"/>
    <x v="3"/>
    <s v="PALF"/>
    <s v="CONGO"/>
    <s v="ɣ"/>
  </r>
  <r>
    <d v="2019-05-30T00:00:00"/>
    <s v="Taxi Hôtel-Air Congo"/>
    <x v="0"/>
    <x v="2"/>
    <m/>
    <n v="500"/>
    <m/>
    <m/>
    <n v="0.87972566634820593"/>
    <n v="568.35900000000004"/>
    <n v="2047778"/>
    <x v="4"/>
    <s v="Décharge"/>
    <x v="1"/>
    <s v="PALF"/>
    <s v="CONGO"/>
    <s v="ɣ"/>
  </r>
  <r>
    <d v="2019-05-30T00:00:00"/>
    <s v="Taxi agence Air Congo-Hôtel"/>
    <x v="0"/>
    <x v="2"/>
    <m/>
    <n v="500"/>
    <m/>
    <m/>
    <n v="0.87972566634820593"/>
    <n v="568.35900000000004"/>
    <n v="2047278"/>
    <x v="4"/>
    <s v="Décharge"/>
    <x v="1"/>
    <s v="PALF"/>
    <s v="CONGO"/>
    <s v="ɣ"/>
  </r>
  <r>
    <d v="2019-05-30T00:00:00"/>
    <s v="Taxi Hôtel-Maison d'arrêt"/>
    <x v="0"/>
    <x v="2"/>
    <m/>
    <n v="500"/>
    <m/>
    <m/>
    <n v="0.87972566634820593"/>
    <n v="568.35900000000004"/>
    <n v="2046778"/>
    <x v="4"/>
    <s v="Décharge"/>
    <x v="1"/>
    <s v="PALF"/>
    <s v="CONGO"/>
    <s v="ɣ"/>
  </r>
  <r>
    <d v="2019-05-30T00:00:00"/>
    <s v="Taxi MA-Hôtel"/>
    <x v="0"/>
    <x v="2"/>
    <m/>
    <n v="500"/>
    <m/>
    <m/>
    <n v="0.87972566634820593"/>
    <n v="568.35900000000004"/>
    <n v="2046278"/>
    <x v="4"/>
    <s v="Décharge"/>
    <x v="1"/>
    <s v="PALF"/>
    <s v="CONGO"/>
    <s v="ɣ"/>
  </r>
  <r>
    <d v="2019-05-30T00:00:00"/>
    <s v="Taxi hôtel-restaurant"/>
    <x v="0"/>
    <x v="2"/>
    <m/>
    <n v="500"/>
    <m/>
    <m/>
    <n v="0.87972566634820593"/>
    <n v="568.35900000000004"/>
    <n v="2045778"/>
    <x v="4"/>
    <s v="Décharge"/>
    <x v="1"/>
    <s v="PALF"/>
    <s v="CONGO"/>
    <s v="ɣ"/>
  </r>
  <r>
    <d v="2019-05-30T00:00:00"/>
    <s v="Taxi Restauarant-hôtel"/>
    <x v="0"/>
    <x v="2"/>
    <m/>
    <n v="500"/>
    <m/>
    <m/>
    <n v="0.87972566634820593"/>
    <n v="568.35900000000004"/>
    <n v="2045278"/>
    <x v="4"/>
    <s v="Décharge"/>
    <x v="1"/>
    <s v="PALF"/>
    <s v="CONGO"/>
    <s v="ɣ"/>
  </r>
  <r>
    <d v="2019-05-30T00:00:00"/>
    <s v="Taxi hôtel-Stade-Marché-Hôtel (investigation sur terrain)"/>
    <x v="0"/>
    <x v="0"/>
    <m/>
    <n v="1500"/>
    <m/>
    <m/>
    <n v="2.7178344295265533"/>
    <n v="551.91"/>
    <n v="2043778"/>
    <x v="1"/>
    <s v="Décharge"/>
    <x v="3"/>
    <s v="PALF"/>
    <s v="CONGO"/>
    <s v="ɣ"/>
  </r>
  <r>
    <d v="2019-05-30T00:00:00"/>
    <s v="Taxi Hôtel-La gare-Hôtel (achat billet Makoua-Brazzaville)"/>
    <x v="0"/>
    <x v="0"/>
    <m/>
    <n v="1000"/>
    <m/>
    <m/>
    <n v="1.811889619684369"/>
    <n v="551.91"/>
    <n v="2042778"/>
    <x v="1"/>
    <s v="Décharge"/>
    <x v="3"/>
    <s v="PALF"/>
    <s v="CONGO"/>
    <s v="ɣ"/>
  </r>
  <r>
    <d v="2019-05-30T00:00:00"/>
    <s v="Achat Billet Makoua-Brazzaville"/>
    <x v="0"/>
    <x v="0"/>
    <m/>
    <n v="15000"/>
    <m/>
    <m/>
    <n v="27.178344295265536"/>
    <n v="551.91"/>
    <n v="2027778"/>
    <x v="1"/>
    <s v="oui"/>
    <x v="3"/>
    <s v="PALF"/>
    <s v="CONGO"/>
    <s v="o"/>
  </r>
  <r>
    <d v="2019-05-30T00:00:00"/>
    <s v="Taxi moto à Owando hôtel -maison d'arrêt pour la visite geôle "/>
    <x v="0"/>
    <x v="2"/>
    <m/>
    <n v="300"/>
    <m/>
    <m/>
    <n v="0.52783539980892358"/>
    <n v="568.35900000000004"/>
    <n v="2027478"/>
    <x v="14"/>
    <s v="Décharge"/>
    <x v="1"/>
    <s v="PALF"/>
    <s v="CONGO"/>
    <s v="ɣ"/>
  </r>
  <r>
    <d v="2019-05-30T00:00:00"/>
    <s v="Taxi moto Maison d'arrêt -marché pour la photocopie d'un document portant sur l'ordre de mise en liberté de Abdou Sali"/>
    <x v="0"/>
    <x v="2"/>
    <m/>
    <n v="300"/>
    <m/>
    <m/>
    <n v="0.52783539980892358"/>
    <n v="568.35900000000004"/>
    <n v="2027178"/>
    <x v="14"/>
    <s v="Décharge"/>
    <x v="1"/>
    <s v="PALF"/>
    <s v="CONGO"/>
    <s v="ɣ"/>
  </r>
  <r>
    <d v="2019-05-30T00:00:00"/>
    <s v="Taxi moto marché -maison d'arrêt "/>
    <x v="0"/>
    <x v="2"/>
    <m/>
    <n v="300"/>
    <m/>
    <m/>
    <n v="0.52783539980892358"/>
    <n v="568.35900000000004"/>
    <n v="2026878"/>
    <x v="14"/>
    <s v="Décharge"/>
    <x v="1"/>
    <s v="PALF"/>
    <s v="CONGO"/>
    <s v="ɣ"/>
  </r>
  <r>
    <d v="2019-05-30T00:00:00"/>
    <s v="Taxi moto maison d'arrêt -commissariat de police pour la visite geôle "/>
    <x v="0"/>
    <x v="2"/>
    <m/>
    <n v="300"/>
    <m/>
    <m/>
    <n v="0.52783539980892358"/>
    <n v="568.35900000000004"/>
    <n v="2026578"/>
    <x v="14"/>
    <s v="Décharge"/>
    <x v="1"/>
    <s v="PALF"/>
    <s v="CONGO"/>
    <s v="ɣ"/>
  </r>
  <r>
    <d v="2019-05-30T00:00:00"/>
    <s v="Taxi moto commissariat de police -hôtel "/>
    <x v="0"/>
    <x v="2"/>
    <m/>
    <n v="300"/>
    <m/>
    <m/>
    <n v="0.52783539980892358"/>
    <n v="568.35900000000004"/>
    <n v="2026278"/>
    <x v="14"/>
    <s v="Décharge"/>
    <x v="1"/>
    <s v="PALF"/>
    <s v="CONGO"/>
    <s v="ɣ"/>
  </r>
  <r>
    <d v="2019-05-30T00:00:00"/>
    <s v="Paiement frais d'hôtel à dolisie du 28 au 30 mai 2019 soit 2 nuitées"/>
    <x v="8"/>
    <x v="2"/>
    <m/>
    <n v="30000"/>
    <m/>
    <m/>
    <n v="52.783539980892357"/>
    <n v="568.35900000000004"/>
    <n v="1996278"/>
    <x v="7"/>
    <n v="99"/>
    <x v="1"/>
    <s v="PALF"/>
    <s v="CONGO"/>
    <s v="o"/>
  </r>
  <r>
    <d v="2019-05-30T00:00:00"/>
    <s v="Food allowance à dolisie du 28 au 30 mai 2019"/>
    <x v="8"/>
    <x v="2"/>
    <m/>
    <n v="20000"/>
    <m/>
    <m/>
    <n v="35.189026653928238"/>
    <n v="568.35900000000004"/>
    <n v="1976278"/>
    <x v="7"/>
    <s v="Décharge"/>
    <x v="1"/>
    <s v="PALF"/>
    <s v="CONGO"/>
    <s v="ɣ"/>
  </r>
  <r>
    <d v="2019-05-30T00:00:00"/>
    <s v="Taxi hôtel-gare routière à dolisie"/>
    <x v="0"/>
    <x v="2"/>
    <m/>
    <n v="700"/>
    <m/>
    <m/>
    <n v="1.2316159328874883"/>
    <n v="568.35900000000004"/>
    <n v="1975578"/>
    <x v="7"/>
    <s v="Décharge"/>
    <x v="1"/>
    <s v="PALF"/>
    <s v="CONGO"/>
    <s v="ɣ"/>
  </r>
  <r>
    <d v="2019-05-30T00:00:00"/>
    <s v="Taxi Dolisie-Sibiti"/>
    <x v="0"/>
    <x v="2"/>
    <m/>
    <n v="5000"/>
    <m/>
    <m/>
    <n v="8.7972566634820595"/>
    <n v="568.35900000000004"/>
    <n v="1970578"/>
    <x v="7"/>
    <s v="Décharge"/>
    <x v="1"/>
    <s v="PALF"/>
    <s v="CONGO"/>
    <s v="ɣ"/>
  </r>
  <r>
    <d v="2019-05-30T00:00:00"/>
    <s v="Taxi Moto gare routière-hôtel à Sibiti"/>
    <x v="0"/>
    <x v="2"/>
    <m/>
    <n v="300"/>
    <m/>
    <m/>
    <n v="0.52783539980892358"/>
    <n v="568.35900000000004"/>
    <n v="1970278"/>
    <x v="7"/>
    <s v="Décharge"/>
    <x v="1"/>
    <s v="PALF"/>
    <s v="CONGO"/>
    <s v="ɣ"/>
  </r>
  <r>
    <d v="2019-05-30T00:00:00"/>
    <s v="Taxi moto hôtel-restaurant à Sibiti"/>
    <x v="0"/>
    <x v="2"/>
    <m/>
    <n v="300"/>
    <m/>
    <m/>
    <n v="0.52783539980892358"/>
    <n v="568.35900000000004"/>
    <n v="1969978"/>
    <x v="7"/>
    <s v="Décharge"/>
    <x v="1"/>
    <s v="PALF"/>
    <s v="CONGO"/>
    <s v="ɣ"/>
  </r>
  <r>
    <d v="2019-05-30T00:00:00"/>
    <s v="Taxi moto restaurant-hôtel à Sibiti"/>
    <x v="0"/>
    <x v="2"/>
    <m/>
    <n v="300"/>
    <m/>
    <m/>
    <n v="0.52783539980892358"/>
    <n v="568.35900000000004"/>
    <n v="1969678"/>
    <x v="7"/>
    <s v="Décharge"/>
    <x v="1"/>
    <s v="PALF"/>
    <s v="CONGO"/>
    <s v="ɣ"/>
  </r>
  <r>
    <d v="2019-05-30T00:00:00"/>
    <s v="Taxi hôtel - Meddy chance pour rencontrer une cible"/>
    <x v="0"/>
    <x v="0"/>
    <m/>
    <n v="500"/>
    <m/>
    <m/>
    <n v="0.90594480984218451"/>
    <n v="551.91"/>
    <n v="1969178"/>
    <x v="2"/>
    <s v="décharge"/>
    <x v="3"/>
    <s v="PALF"/>
    <s v="CONGO"/>
    <s v="ɣ"/>
  </r>
  <r>
    <d v="2019-05-30T00:00:00"/>
    <s v="Achat à boire lors de la rencontre avec la cible"/>
    <x v="1"/>
    <x v="0"/>
    <m/>
    <n v="2000"/>
    <m/>
    <m/>
    <n v="3.623779239368738"/>
    <n v="551.91"/>
    <n v="1967178"/>
    <x v="2"/>
    <s v="décharge"/>
    <x v="3"/>
    <s v="PALF"/>
    <s v="CONGO"/>
    <s v="ɣ"/>
  </r>
  <r>
    <d v="2019-05-30T00:00:00"/>
    <s v="Taxi Meddy Chance - Edou ensemble avec une cible pour chercher une cible à son domicile"/>
    <x v="0"/>
    <x v="0"/>
    <m/>
    <n v="2000"/>
    <m/>
    <m/>
    <n v="3.623779239368738"/>
    <n v="551.91"/>
    <n v="1965178"/>
    <x v="2"/>
    <s v="décharge"/>
    <x v="3"/>
    <s v="PALF"/>
    <s v="CONGO"/>
    <s v="ɣ"/>
  </r>
  <r>
    <d v="2019-05-30T00:00:00"/>
    <s v="Taxi Edou - av Denis Sassou Nguesso retour du domicile d'une cible"/>
    <x v="0"/>
    <x v="0"/>
    <m/>
    <n v="2000"/>
    <m/>
    <m/>
    <n v="3.623779239368738"/>
    <n v="551.91"/>
    <n v="1963178"/>
    <x v="2"/>
    <s v="décharge"/>
    <x v="3"/>
    <s v="PALF"/>
    <s v="CONGO"/>
    <s v="ɣ"/>
  </r>
  <r>
    <d v="2019-05-30T00:00:00"/>
    <s v="Taxi av Denis Sassou Nguesso - gare routière ocean pour achat du billet Oyo-BZV"/>
    <x v="0"/>
    <x v="0"/>
    <m/>
    <n v="700"/>
    <m/>
    <m/>
    <n v="1.2683227337790584"/>
    <n v="551.91"/>
    <n v="1962478"/>
    <x v="2"/>
    <s v="décharge"/>
    <x v="3"/>
    <s v="PALF"/>
    <s v="CONGO"/>
    <s v="ɣ"/>
  </r>
  <r>
    <d v="2019-05-30T00:00:00"/>
    <s v="Achat du billet ocean Oyo-BZV pour retour de mission"/>
    <x v="0"/>
    <x v="0"/>
    <m/>
    <n v="10000"/>
    <m/>
    <m/>
    <n v="18.118896196843689"/>
    <n v="551.91"/>
    <n v="1952478"/>
    <x v="2"/>
    <s v="oui"/>
    <x v="3"/>
    <s v="PALF"/>
    <s v="CONGO"/>
    <s v="o"/>
  </r>
  <r>
    <d v="2019-05-30T00:00:00"/>
    <s v="Taxi gare routière - hôtel retour du terrain"/>
    <x v="0"/>
    <x v="0"/>
    <m/>
    <n v="500"/>
    <m/>
    <m/>
    <n v="0.90594480984218451"/>
    <n v="551.91"/>
    <n v="1951978"/>
    <x v="2"/>
    <s v="décharge"/>
    <x v="3"/>
    <s v="PALF"/>
    <s v="CONGO"/>
    <s v="ɣ"/>
  </r>
  <r>
    <d v="2019-05-30T00:00:00"/>
    <s v="Paiement frais d'hôtel à DJAMBALA du 28 au 30 mai 2019"/>
    <x v="8"/>
    <x v="0"/>
    <m/>
    <n v="20000"/>
    <m/>
    <m/>
    <n v="36.237792393687378"/>
    <n v="551.91"/>
    <n v="1931978"/>
    <x v="0"/>
    <n v="16"/>
    <x v="3"/>
    <s v="PALF"/>
    <s v="CONGO"/>
    <s v="o"/>
  </r>
  <r>
    <d v="2019-05-31T00:00:00"/>
    <s v="Prestation Odile FIELO(la ménagère)-mai 2019"/>
    <x v="12"/>
    <x v="3"/>
    <m/>
    <n v="72000"/>
    <m/>
    <m/>
    <n v="126.68049595414165"/>
    <n v="568.35900000000004"/>
    <n v="1859978"/>
    <x v="3"/>
    <s v="OUI"/>
    <x v="1"/>
    <s v="PALF"/>
    <s v="CONGO"/>
    <s v="o"/>
  </r>
  <r>
    <d v="2019-05-31T00:00:00"/>
    <s v="V.P EMIS Mlle LENDO LEPERS Jewel (Mr LENDO Rodrigue via compte bancaire de sa fille) pour le paiement du loyer de PNR-MAI 2019"/>
    <x v="9"/>
    <x v="3"/>
    <m/>
    <n v="165000"/>
    <n v="-1604774"/>
    <s v="BCI"/>
    <n v="290.30946989490798"/>
    <n v="568.35900000000004"/>
    <n v="1694978"/>
    <x v="8"/>
    <s v="OUI"/>
    <x v="1"/>
    <s v="PALF"/>
    <s v="CONGO"/>
    <s v="o"/>
  </r>
  <r>
    <d v="2019-05-31T00:00:00"/>
    <s v="Honoraires de consultation i23c-MAI 2019"/>
    <x v="6"/>
    <x v="0"/>
    <m/>
    <n v="270000"/>
    <n v="-2797507"/>
    <s v="BCI"/>
    <n v="484.24981946000946"/>
    <n v="557.56344999999999"/>
    <n v="1424978"/>
    <x v="8"/>
    <s v="Ordre de virement"/>
    <x v="2"/>
    <s v="RALFF"/>
    <s v="CONGO"/>
    <s v="o"/>
  </r>
  <r>
    <d v="2019-05-31T00:00:00"/>
    <s v="Honoraires de consultation IT87-MAI 2019"/>
    <x v="6"/>
    <x v="0"/>
    <m/>
    <n v="240000"/>
    <n v="-3040991"/>
    <s v="BCI"/>
    <n v="430.44428396445284"/>
    <n v="557.56344999999999"/>
    <n v="1184978"/>
    <x v="8"/>
    <s v="Ordre de virement"/>
    <x v="2"/>
    <s v="RALFF"/>
    <s v="CONGO"/>
    <s v="o"/>
  </r>
  <r>
    <d v="2019-05-31T00:00:00"/>
    <s v="Reglement facture Congo Telecom-MAI 2019"/>
    <x v="15"/>
    <x v="3"/>
    <m/>
    <n v="89175"/>
    <n v="7980014"/>
    <s v="BCI"/>
    <n v="156.89907259320253"/>
    <n v="568.35900000000004"/>
    <n v="1095803"/>
    <x v="8"/>
    <s v="OUI"/>
    <x v="1"/>
    <s v="PALF"/>
    <s v="CONGO"/>
    <s v="o"/>
  </r>
  <r>
    <d v="2019-05-31T00:00:00"/>
    <s v="Salaire du mois de MAI 2019-Jospin Mésach KAYA DAMBA"/>
    <x v="6"/>
    <x v="2"/>
    <m/>
    <n v="193600"/>
    <n v="-808790"/>
    <s v="BCI"/>
    <n v="347.22505573132531"/>
    <n v="557.56344999999999"/>
    <n v="902203"/>
    <x v="8"/>
    <s v="OUI"/>
    <x v="2"/>
    <s v="RALFF"/>
    <s v="CONGO"/>
    <s v="o"/>
  </r>
  <r>
    <d v="2019-05-31T00:00:00"/>
    <s v="CI64-Salaire du mois de MAI 2019"/>
    <x v="6"/>
    <x v="0"/>
    <m/>
    <n v="163840"/>
    <n v="-3040991"/>
    <s v="BCI"/>
    <n v="293.84996451973313"/>
    <n v="557.56344999999999"/>
    <n v="738363"/>
    <x v="8"/>
    <s v="Ordre de virement"/>
    <x v="2"/>
    <s v="RALFF"/>
    <s v="CONGO"/>
    <s v="o"/>
  </r>
  <r>
    <d v="2019-05-31T00:00:00"/>
    <s v="Salaire du mois de MAI 2019-Amenophys Démosthène MOUSSAKANDAT"/>
    <x v="6"/>
    <x v="2"/>
    <m/>
    <n v="166755"/>
    <n v="-808790"/>
    <s v="BCI"/>
    <n v="299.07806905205138"/>
    <n v="557.56344999999999"/>
    <n v="571608"/>
    <x v="8"/>
    <s v="OUI"/>
    <x v="2"/>
    <s v="RALFF"/>
    <s v="CONGO"/>
    <s v="o"/>
  </r>
  <r>
    <d v="2019-05-31T00:00:00"/>
    <s v="Me Séverin BIOUDI MIAKASSISSA-Frais de mission PNR "/>
    <x v="3"/>
    <x v="2"/>
    <m/>
    <n v="99000"/>
    <m/>
    <m/>
    <n v="174.18568193694477"/>
    <n v="568.35900000000004"/>
    <n v="472608"/>
    <x v="3"/>
    <s v="OUI"/>
    <x v="1"/>
    <s v="PALF"/>
    <s v="CONGO"/>
    <m/>
  </r>
  <r>
    <d v="2019-05-31T00:00:00"/>
    <s v="Food allowance IMPFONDO Alexis du 25 au 31 Mai 2019"/>
    <x v="8"/>
    <x v="2"/>
    <m/>
    <n v="50000"/>
    <m/>
    <m/>
    <n v="87.972566634820595"/>
    <n v="568.35900000000004"/>
    <n v="422608"/>
    <x v="4"/>
    <s v="Décharge"/>
    <x v="1"/>
    <s v="PALF"/>
    <s v="CONGO"/>
    <m/>
  </r>
  <r>
    <d v="2019-05-31T00:00:00"/>
    <s v="Taxi Hôtel-AON Ngo"/>
    <x v="0"/>
    <x v="0"/>
    <m/>
    <n v="300"/>
    <m/>
    <m/>
    <n v="0.54356688590531066"/>
    <n v="551.91"/>
    <n v="422308"/>
    <x v="0"/>
    <s v="décharge"/>
    <x v="3"/>
    <s v="PALF"/>
    <s v="CONGO"/>
    <s v="ɣ"/>
  </r>
  <r>
    <d v="2019-05-31T00:00:00"/>
    <s v="Achat Billet Océan du nord  Ngo-BZV"/>
    <x v="0"/>
    <x v="0"/>
    <m/>
    <n v="6000"/>
    <m/>
    <m/>
    <n v="10.871337718106213"/>
    <n v="551.91"/>
    <n v="416308"/>
    <x v="0"/>
    <s v="oui"/>
    <x v="3"/>
    <s v="PALF"/>
    <s v="CONGO"/>
    <s v="o"/>
  </r>
  <r>
    <d v="2019-05-31T00:00:00"/>
    <s v="Taxi AON Liberté-bureau"/>
    <x v="0"/>
    <x v="0"/>
    <m/>
    <n v="1500"/>
    <m/>
    <m/>
    <n v="2.7178344295265533"/>
    <n v="551.91"/>
    <n v="414808"/>
    <x v="0"/>
    <s v="décharge"/>
    <x v="3"/>
    <s v="PALF"/>
    <s v="CONGO"/>
    <s v="ɣ"/>
  </r>
  <r>
    <d v="2019-05-31T00:00:00"/>
    <s v="Paiement frais d'hôtel à NGO du 30 au 31 Mai 2019"/>
    <x v="8"/>
    <x v="0"/>
    <m/>
    <n v="15000"/>
    <m/>
    <m/>
    <n v="27.178344295265536"/>
    <n v="551.91"/>
    <n v="399808"/>
    <x v="0"/>
    <n v="7"/>
    <x v="3"/>
    <s v="PALF"/>
    <s v="CONGO"/>
    <s v="o"/>
  </r>
  <r>
    <d v="2019-05-31T00:00:00"/>
    <s v="Food allowance pour 06 Nuitées en mission"/>
    <x v="8"/>
    <x v="0"/>
    <m/>
    <n v="60000"/>
    <m/>
    <m/>
    <n v="108.71337718106214"/>
    <n v="551.91"/>
    <n v="339808"/>
    <x v="0"/>
    <s v="décharge"/>
    <x v="3"/>
    <s v="PALF"/>
    <s v="CONGO"/>
    <s v="ɣ"/>
  </r>
  <r>
    <d v="2019-05-31T00:00:00"/>
    <s v="Taxi hôtel-DDEF"/>
    <x v="0"/>
    <x v="2"/>
    <m/>
    <n v="500"/>
    <m/>
    <m/>
    <n v="0.87972566634820593"/>
    <n v="568.35900000000004"/>
    <n v="339308"/>
    <x v="4"/>
    <s v="Décharge"/>
    <x v="1"/>
    <s v="PALF"/>
    <s v="CONGO"/>
    <s v="ɣ"/>
  </r>
  <r>
    <d v="2019-05-31T00:00:00"/>
    <s v="Taxi DDEF-Air Congo"/>
    <x v="0"/>
    <x v="2"/>
    <m/>
    <n v="500"/>
    <m/>
    <m/>
    <n v="0.87972566634820593"/>
    <n v="568.35900000000004"/>
    <n v="338808"/>
    <x v="4"/>
    <s v="Décharge"/>
    <x v="1"/>
    <s v="PALF"/>
    <s v="CONGO"/>
    <s v="ɣ"/>
  </r>
  <r>
    <d v="2019-05-31T00:00:00"/>
    <s v="Taxi agence Air Congo-TGI"/>
    <x v="0"/>
    <x v="2"/>
    <m/>
    <n v="500"/>
    <m/>
    <m/>
    <n v="0.87972566634820593"/>
    <n v="568.35900000000004"/>
    <n v="338308"/>
    <x v="4"/>
    <s v="Décharge"/>
    <x v="1"/>
    <s v="PALF"/>
    <s v="CONGO"/>
    <s v="ɣ"/>
  </r>
  <r>
    <d v="2019-05-31T00:00:00"/>
    <s v="Taxi TGI- DDEF"/>
    <x v="0"/>
    <x v="2"/>
    <m/>
    <n v="500"/>
    <m/>
    <m/>
    <n v="0.87972566634820593"/>
    <n v="568.35900000000004"/>
    <n v="337808"/>
    <x v="4"/>
    <s v="Décharge"/>
    <x v="1"/>
    <s v="PALF"/>
    <s v="CONGO"/>
    <s v="ɣ"/>
  </r>
  <r>
    <d v="2019-05-31T00:00:00"/>
    <s v="Taxi DDEF-Hôtel"/>
    <x v="0"/>
    <x v="2"/>
    <m/>
    <n v="500"/>
    <m/>
    <m/>
    <n v="0.87972566634820593"/>
    <n v="568.35900000000004"/>
    <n v="337308"/>
    <x v="4"/>
    <s v="Décharge"/>
    <x v="1"/>
    <s v="PALF"/>
    <s v="CONGO"/>
    <s v="ɣ"/>
  </r>
  <r>
    <d v="2019-05-31T00:00:00"/>
    <s v="Taxi hôtel-restaurant"/>
    <x v="0"/>
    <x v="2"/>
    <m/>
    <n v="500"/>
    <m/>
    <m/>
    <n v="0.87972566634820593"/>
    <n v="568.35900000000004"/>
    <n v="336808"/>
    <x v="4"/>
    <s v="Décharge"/>
    <x v="1"/>
    <s v="PALF"/>
    <s v="CONGO"/>
    <s v="ɣ"/>
  </r>
  <r>
    <d v="2019-05-31T00:00:00"/>
    <s v="Taxi Restaurant-hôtel"/>
    <x v="0"/>
    <x v="2"/>
    <m/>
    <n v="500"/>
    <m/>
    <m/>
    <n v="0.87972566634820593"/>
    <n v="568.35900000000004"/>
    <n v="336308"/>
    <x v="4"/>
    <s v="Décharge"/>
    <x v="1"/>
    <s v="PALF"/>
    <s v="CONGO"/>
    <s v="ɣ"/>
  </r>
  <r>
    <d v="2019-05-31T00:00:00"/>
    <s v="Taxi Hôtel-Maison d'arrêt"/>
    <x v="0"/>
    <x v="2"/>
    <m/>
    <n v="500"/>
    <m/>
    <m/>
    <n v="0.87972566634820593"/>
    <n v="568.35900000000004"/>
    <n v="335808"/>
    <x v="4"/>
    <s v="Décharge"/>
    <x v="1"/>
    <s v="PALF"/>
    <s v="CONGO"/>
    <s v="ɣ"/>
  </r>
  <r>
    <d v="2019-05-31T00:00:00"/>
    <s v="Taxi Maison d'arrêt-Hôtel"/>
    <x v="0"/>
    <x v="2"/>
    <m/>
    <n v="500"/>
    <m/>
    <m/>
    <n v="0.87972566634820593"/>
    <n v="568.35900000000004"/>
    <n v="335308"/>
    <x v="4"/>
    <s v="Décharge"/>
    <x v="1"/>
    <s v="PALF"/>
    <s v="CONGO"/>
    <s v="ɣ"/>
  </r>
  <r>
    <d v="2019-05-31T00:00:00"/>
    <s v="Taxi Hôtel-Restaurant"/>
    <x v="0"/>
    <x v="2"/>
    <m/>
    <n v="500"/>
    <m/>
    <m/>
    <n v="0.87972566634820593"/>
    <n v="568.35900000000004"/>
    <n v="334808"/>
    <x v="4"/>
    <s v="Décharge"/>
    <x v="1"/>
    <s v="PALF"/>
    <s v="CONGO"/>
    <s v="ɣ"/>
  </r>
  <r>
    <d v="2019-05-31T00:00:00"/>
    <s v="Taxi Restauarant-hôtel"/>
    <x v="0"/>
    <x v="2"/>
    <m/>
    <n v="500"/>
    <m/>
    <m/>
    <n v="0.87972566634820593"/>
    <n v="568.35900000000004"/>
    <n v="334308"/>
    <x v="4"/>
    <s v="Décharge"/>
    <x v="1"/>
    <s v="PALF"/>
    <s v="CONGO"/>
    <s v="ɣ"/>
  </r>
  <r>
    <d v="2019-05-31T00:00:00"/>
    <s v="Ration détenus pour 03 jours"/>
    <x v="11"/>
    <x v="2"/>
    <m/>
    <n v="25000"/>
    <m/>
    <m/>
    <n v="43.986283317410297"/>
    <n v="568.35900000000004"/>
    <n v="309308"/>
    <x v="4"/>
    <s v="Décharge"/>
    <x v="1"/>
    <s v="PALF"/>
    <s v="CONGO"/>
    <s v="ɣ"/>
  </r>
  <r>
    <d v="2019-05-31T00:00:00"/>
    <s v="Taxi: Mamati-charden farell après entretien"/>
    <x v="0"/>
    <x v="2"/>
    <m/>
    <n v="1000"/>
    <m/>
    <m/>
    <n v="1.7594513326964119"/>
    <n v="568.35900000000004"/>
    <n v="308308"/>
    <x v="9"/>
    <s v="Décharge"/>
    <x v="1"/>
    <s v="PALF"/>
    <s v="CONGO"/>
    <s v="ɣ"/>
  </r>
  <r>
    <d v="2019-05-31T00:00:00"/>
    <s v="Commande de 100 cartes de visite &quot;Be lucky consulting&quot; "/>
    <x v="4"/>
    <x v="3"/>
    <m/>
    <n v="10000"/>
    <m/>
    <m/>
    <n v="17.594513326964119"/>
    <n v="568.35900000000004"/>
    <n v="298308"/>
    <x v="10"/>
    <s v="n°052919"/>
    <x v="1"/>
    <s v="PALF"/>
    <s v="CONGO"/>
    <s v="o"/>
  </r>
  <r>
    <d v="2019-05-31T00:00:00"/>
    <s v="Taxi bureau PALF-Banque BCI"/>
    <x v="0"/>
    <x v="4"/>
    <m/>
    <n v="1000"/>
    <m/>
    <m/>
    <n v="1.7594513326964119"/>
    <n v="568.35900000000004"/>
    <n v="297308"/>
    <x v="5"/>
    <s v="Décharge"/>
    <x v="1"/>
    <s v="PALF"/>
    <s v="CONGO"/>
    <s v="ɣ"/>
  </r>
  <r>
    <d v="2019-05-31T00:00:00"/>
    <s v="Taxi Banque BCI-ES TV"/>
    <x v="0"/>
    <x v="4"/>
    <m/>
    <n v="1000"/>
    <m/>
    <m/>
    <n v="1.7594513326964119"/>
    <n v="568.35900000000004"/>
    <n v="296308"/>
    <x v="5"/>
    <s v="Décharge"/>
    <x v="1"/>
    <s v="PALF"/>
    <s v="CONGO"/>
    <s v="ɣ"/>
  </r>
  <r>
    <d v="2019-05-31T00:00:00"/>
    <s v="Taxi ES TV-vox.cg"/>
    <x v="0"/>
    <x v="4"/>
    <m/>
    <n v="1000"/>
    <m/>
    <m/>
    <n v="1.7594513326964119"/>
    <n v="568.35900000000004"/>
    <n v="295308"/>
    <x v="5"/>
    <s v="Décharge"/>
    <x v="1"/>
    <s v="PALF"/>
    <s v="CONGO"/>
    <s v="ɣ"/>
  </r>
  <r>
    <d v="2019-05-31T00:00:00"/>
    <s v="Taxi vox.cg-Radio Rurale"/>
    <x v="0"/>
    <x v="4"/>
    <m/>
    <n v="1000"/>
    <m/>
    <m/>
    <n v="1.7594513326964119"/>
    <n v="568.35900000000004"/>
    <n v="294308"/>
    <x v="5"/>
    <s v="Décharge"/>
    <x v="1"/>
    <s v="PALF"/>
    <s v="CONGO"/>
    <s v="ɣ"/>
  </r>
  <r>
    <d v="2019-05-31T00:00:00"/>
    <s v="Taxi Radio Rurale-Firstmediac.com"/>
    <x v="0"/>
    <x v="4"/>
    <m/>
    <n v="1000"/>
    <m/>
    <m/>
    <n v="1.7594513326964119"/>
    <n v="568.35900000000004"/>
    <n v="293308"/>
    <x v="5"/>
    <s v="Décharge"/>
    <x v="1"/>
    <s v="PALF"/>
    <s v="CONGO"/>
    <s v="ɣ"/>
  </r>
  <r>
    <d v="2019-05-31T00:00:00"/>
    <s v="Taxi Firstmediac.com-La Semaine Africaine"/>
    <x v="0"/>
    <x v="4"/>
    <m/>
    <n v="1000"/>
    <m/>
    <m/>
    <n v="1.7594513326964119"/>
    <n v="568.35900000000004"/>
    <n v="292308"/>
    <x v="5"/>
    <s v="Décharge"/>
    <x v="1"/>
    <s v="PALF"/>
    <s v="CONGO"/>
    <s v="ɣ"/>
  </r>
  <r>
    <d v="2019-05-31T00:00:00"/>
    <s v="Taxi La Semaine Africaine-Groupecongomedias"/>
    <x v="0"/>
    <x v="4"/>
    <m/>
    <n v="1000"/>
    <m/>
    <m/>
    <n v="1.7594513326964119"/>
    <n v="568.35900000000004"/>
    <n v="291308"/>
    <x v="5"/>
    <s v="Décharge"/>
    <x v="1"/>
    <s v="PALF"/>
    <s v="CONGO"/>
    <s v="ɣ"/>
  </r>
  <r>
    <d v="2019-05-31T00:00:00"/>
    <s v="Taxi Groupecongomedias.com-Radio Liberté"/>
    <x v="0"/>
    <x v="4"/>
    <m/>
    <n v="1000"/>
    <m/>
    <m/>
    <n v="1.7594513326964119"/>
    <n v="568.35900000000004"/>
    <n v="290308"/>
    <x v="5"/>
    <s v="Décharge"/>
    <x v="1"/>
    <s v="PALF"/>
    <s v="CONGO"/>
    <s v="ɣ"/>
  </r>
  <r>
    <d v="2019-05-31T00:00:00"/>
    <s v="Taxi Radio Liberté-panoramik-actu.com"/>
    <x v="0"/>
    <x v="4"/>
    <m/>
    <n v="1000"/>
    <m/>
    <m/>
    <n v="1.7594513326964119"/>
    <n v="568.35900000000004"/>
    <n v="289308"/>
    <x v="5"/>
    <s v="Décharge"/>
    <x v="1"/>
    <s v="PALF"/>
    <s v="CONGO"/>
    <s v="ɣ"/>
  </r>
  <r>
    <d v="2019-05-31T00:00:00"/>
    <s v="Taxi panoramik-actu.com-Bureau PALF"/>
    <x v="0"/>
    <x v="4"/>
    <m/>
    <n v="1000"/>
    <m/>
    <m/>
    <n v="1.7594513326964119"/>
    <n v="568.35900000000004"/>
    <n v="288308"/>
    <x v="5"/>
    <s v="Décharge"/>
    <x v="1"/>
    <s v="PALF"/>
    <s v="CONGO"/>
    <s v="ɣ"/>
  </r>
  <r>
    <d v="2019-05-31T00:00:00"/>
    <s v="Paiement frais d'Hôtel 06 nuitées du 25 au 31 MAI 2019"/>
    <x v="8"/>
    <x v="0"/>
    <m/>
    <n v="90000"/>
    <m/>
    <m/>
    <n v="163.07006577159319"/>
    <n v="551.91"/>
    <n v="198308"/>
    <x v="1"/>
    <s v="oui"/>
    <x v="3"/>
    <s v="PALF"/>
    <s v="CONGO"/>
    <s v="o"/>
  </r>
  <r>
    <d v="2019-05-31T00:00:00"/>
    <s v="Taxi hôtel-la gare (départ pour Brazzaville)"/>
    <x v="0"/>
    <x v="0"/>
    <m/>
    <n v="500"/>
    <m/>
    <m/>
    <n v="0.90594480984218451"/>
    <n v="551.91"/>
    <n v="197808"/>
    <x v="1"/>
    <s v="Décharge"/>
    <x v="3"/>
    <s v="PALF"/>
    <s v="CONGO"/>
    <s v="ɣ"/>
  </r>
  <r>
    <d v="2019-05-31T00:00:00"/>
    <s v="Taxi Gare routière-Casis (arrivé à Brazzaville)"/>
    <x v="0"/>
    <x v="0"/>
    <m/>
    <n v="1500"/>
    <m/>
    <m/>
    <n v="2.7178344295265533"/>
    <n v="551.91"/>
    <n v="196308"/>
    <x v="1"/>
    <s v="Décharge"/>
    <x v="3"/>
    <s v="PALF"/>
    <s v="CONGO"/>
    <s v="ɣ"/>
  </r>
  <r>
    <d v="2019-05-31T00:00:00"/>
    <s v="Food allowance mission Makoua du 25 au 31 mai 2019"/>
    <x v="8"/>
    <x v="0"/>
    <m/>
    <n v="60000"/>
    <m/>
    <m/>
    <n v="108.71337718106214"/>
    <n v="551.91"/>
    <n v="136308"/>
    <x v="1"/>
    <s v="Décharge"/>
    <x v="3"/>
    <s v="PALF"/>
    <s v="CONGO"/>
    <s v="ɣ"/>
  </r>
  <r>
    <d v="2019-05-31T00:00:00"/>
    <s v="Taxi hôtel -TGI pour la rencontre avec le procureur concernant le cas Abdou Sali"/>
    <x v="0"/>
    <x v="2"/>
    <m/>
    <n v="300"/>
    <m/>
    <m/>
    <n v="0.52783539980892358"/>
    <n v="568.35900000000004"/>
    <n v="136008"/>
    <x v="14"/>
    <s v="Décharge"/>
    <x v="1"/>
    <s v="PALF"/>
    <s v="CONGO"/>
    <s v="ɣ"/>
  </r>
  <r>
    <d v="2019-05-31T00:00:00"/>
    <s v="Taxi moto TGI-hôtel "/>
    <x v="0"/>
    <x v="2"/>
    <m/>
    <n v="300"/>
    <m/>
    <m/>
    <n v="0.52783539980892358"/>
    <n v="568.35900000000004"/>
    <n v="135708"/>
    <x v="14"/>
    <s v="Décharge"/>
    <x v="1"/>
    <s v="PALF"/>
    <s v="CONGO"/>
    <s v="ɣ"/>
  </r>
  <r>
    <d v="2019-05-31T00:00:00"/>
    <s v="Taxi moto hôtel -gare routière "/>
    <x v="0"/>
    <x v="2"/>
    <m/>
    <n v="300"/>
    <m/>
    <m/>
    <n v="0.52783539980892358"/>
    <n v="568.35900000000004"/>
    <n v="135408"/>
    <x v="14"/>
    <s v="Décharge"/>
    <x v="1"/>
    <s v="PALF"/>
    <s v="CONGO"/>
    <s v="ɣ"/>
  </r>
  <r>
    <d v="2019-05-31T00:00:00"/>
    <s v="Taxi Owando -Oyo"/>
    <x v="0"/>
    <x v="2"/>
    <m/>
    <n v="4000"/>
    <m/>
    <m/>
    <n v="7.0378053307856474"/>
    <n v="568.35900000000004"/>
    <n v="131408"/>
    <x v="14"/>
    <s v="Décharge"/>
    <x v="1"/>
    <s v="PALF"/>
    <s v="CONGO"/>
    <s v="ɣ"/>
  </r>
  <r>
    <d v="2019-05-31T00:00:00"/>
    <s v="Taxi à Oyo charden Farell -agence océan du nord pour l'achat du billet "/>
    <x v="0"/>
    <x v="2"/>
    <m/>
    <n v="500"/>
    <m/>
    <m/>
    <n v="0.87972566634820593"/>
    <n v="568.35900000000004"/>
    <n v="130908"/>
    <x v="14"/>
    <s v="Décharge"/>
    <x v="1"/>
    <s v="PALF"/>
    <s v="CONGO"/>
    <s v="ɣ"/>
  </r>
  <r>
    <d v="2019-05-31T00:00:00"/>
    <s v="Taxi à Oyo agence océan du nord -hôtel "/>
    <x v="0"/>
    <x v="2"/>
    <m/>
    <n v="500"/>
    <m/>
    <m/>
    <n v="0.87972566634820593"/>
    <n v="568.35900000000004"/>
    <n v="130408"/>
    <x v="14"/>
    <s v="Décharge"/>
    <x v="1"/>
    <s v="PALF"/>
    <s v="CONGO"/>
    <s v="ɣ"/>
  </r>
  <r>
    <d v="2019-05-31T00:00:00"/>
    <s v="Taxi hôtel -marché pour acheter la nourriture du détenu "/>
    <x v="0"/>
    <x v="2"/>
    <m/>
    <n v="500"/>
    <m/>
    <m/>
    <n v="0.87972566634820593"/>
    <n v="568.35900000000004"/>
    <n v="129908"/>
    <x v="14"/>
    <s v="Décharge"/>
    <x v="1"/>
    <s v="PALF"/>
    <s v="CONGO"/>
    <s v="ɣ"/>
  </r>
  <r>
    <d v="2019-05-31T00:00:00"/>
    <s v="Taxi marché -gendarmerie d'oyo pour la visite geôle "/>
    <x v="0"/>
    <x v="2"/>
    <m/>
    <n v="500"/>
    <m/>
    <m/>
    <n v="0.87972566634820593"/>
    <n v="568.35900000000004"/>
    <n v="129408"/>
    <x v="14"/>
    <s v="Décharge"/>
    <x v="1"/>
    <s v="PALF"/>
    <s v="CONGO"/>
    <s v="ɣ"/>
  </r>
  <r>
    <d v="2019-05-31T00:00:00"/>
    <s v="Taxi gendarmerie -hôtel "/>
    <x v="0"/>
    <x v="2"/>
    <m/>
    <n v="500"/>
    <m/>
    <m/>
    <n v="0.87972566634820593"/>
    <n v="568.35900000000004"/>
    <n v="128908"/>
    <x v="14"/>
    <s v="Décharge"/>
    <x v="1"/>
    <s v="PALF"/>
    <s v="CONGO"/>
    <s v="ɣ"/>
  </r>
  <r>
    <d v="2019-05-31T00:00:00"/>
    <s v="Taxi hôtel -restaurant"/>
    <x v="0"/>
    <x v="2"/>
    <m/>
    <n v="500"/>
    <m/>
    <m/>
    <n v="0.87972566634820593"/>
    <n v="568.35900000000004"/>
    <n v="128408"/>
    <x v="14"/>
    <s v="Décharge"/>
    <x v="1"/>
    <s v="PALF"/>
    <s v="CONGO"/>
    <s v="ɣ"/>
  </r>
  <r>
    <d v="2019-05-31T00:00:00"/>
    <s v="Taxi restaurant -hôtel "/>
    <x v="0"/>
    <x v="2"/>
    <m/>
    <n v="500"/>
    <m/>
    <m/>
    <n v="0.87972566634820593"/>
    <n v="568.35900000000004"/>
    <n v="127908"/>
    <x v="14"/>
    <s v="Décharge"/>
    <x v="1"/>
    <s v="PALF"/>
    <s v="CONGO"/>
    <s v="ɣ"/>
  </r>
  <r>
    <d v="2019-05-31T00:00:00"/>
    <s v="Paiement frais d'hôtel à Owando du 29 au 31 mai 2019 soit deux nuitées "/>
    <x v="8"/>
    <x v="2"/>
    <m/>
    <n v="30000"/>
    <m/>
    <m/>
    <n v="52.783539980892357"/>
    <n v="568.35900000000004"/>
    <n v="97908"/>
    <x v="14"/>
    <s v="OUI"/>
    <x v="1"/>
    <s v="PALF"/>
    <s v="CONGO"/>
    <s v="o"/>
  </r>
  <r>
    <d v="2019-05-31T00:00:00"/>
    <s v="Food allowance à Owando du 29 au 30 mai 2019"/>
    <x v="8"/>
    <x v="2"/>
    <m/>
    <n v="20000"/>
    <m/>
    <m/>
    <n v="35.189026653928238"/>
    <n v="568.35900000000004"/>
    <n v="77908"/>
    <x v="14"/>
    <s v="Décharge"/>
    <x v="1"/>
    <s v="PALF"/>
    <s v="CONGO"/>
    <s v="ɣ"/>
  </r>
  <r>
    <d v="2019-05-31T00:00:00"/>
    <s v="Ration des détenus à Owando du 29 au 30 mai 2019"/>
    <x v="11"/>
    <x v="2"/>
    <m/>
    <n v="12000"/>
    <m/>
    <m/>
    <n v="21.113415992356941"/>
    <n v="568.35900000000004"/>
    <n v="65908"/>
    <x v="14"/>
    <s v="Décharge"/>
    <x v="1"/>
    <s v="PALF"/>
    <s v="CONGO"/>
    <s v="ɣ"/>
  </r>
  <r>
    <d v="2019-05-31T00:00:00"/>
    <s v="Achat billet retour à Brazzaville "/>
    <x v="0"/>
    <x v="2"/>
    <m/>
    <n v="10000"/>
    <m/>
    <m/>
    <n v="17.594513326964119"/>
    <n v="568.35900000000004"/>
    <n v="55908"/>
    <x v="14"/>
    <s v="Décharge"/>
    <x v="1"/>
    <s v="PALF"/>
    <s v="CONGO"/>
    <s v="ɣ"/>
  </r>
  <r>
    <d v="2019-05-31T00:00:00"/>
    <s v="Ration du détenu à Oyo"/>
    <x v="11"/>
    <x v="2"/>
    <m/>
    <n v="3700"/>
    <m/>
    <m/>
    <n v="6.5099699309767241"/>
    <n v="568.35900000000004"/>
    <n v="52208"/>
    <x v="14"/>
    <s v="Décharge"/>
    <x v="1"/>
    <s v="PALF"/>
    <s v="CONGO"/>
    <s v="ɣ"/>
  </r>
  <r>
    <d v="2019-05-31T00:00:00"/>
    <s v="Paiement frais d'hôtel à Oyo du 28 au 29 mai 2019 soit une nuitée"/>
    <x v="8"/>
    <x v="2"/>
    <m/>
    <n v="15000"/>
    <m/>
    <m/>
    <n v="26.391769990446178"/>
    <n v="568.35900000000004"/>
    <n v="37208"/>
    <x v="14"/>
    <n v="89"/>
    <x v="1"/>
    <s v="PALF"/>
    <s v="CONGO"/>
    <s v="o"/>
  </r>
  <r>
    <d v="2019-05-31T00:00:00"/>
    <s v="Paiement frais d'hôtel à Oyo du 31 mai au 01 juin 2019"/>
    <x v="8"/>
    <x v="2"/>
    <m/>
    <n v="15000"/>
    <m/>
    <m/>
    <n v="26.391769990446178"/>
    <n v="568.35900000000004"/>
    <n v="22208"/>
    <x v="14"/>
    <n v="90"/>
    <x v="1"/>
    <s v="PALF"/>
    <s v="CONGO"/>
    <s v="o"/>
  </r>
  <r>
    <d v="2019-05-31T00:00:00"/>
    <s v="Food allowance à Oyo du 28 mai 2019"/>
    <x v="8"/>
    <x v="2"/>
    <m/>
    <n v="10000"/>
    <m/>
    <m/>
    <n v="17.594513326964119"/>
    <n v="568.35900000000004"/>
    <n v="12208"/>
    <x v="14"/>
    <s v="Décharge"/>
    <x v="1"/>
    <s v="PALF"/>
    <s v="CONGO"/>
    <s v="ɣ"/>
  </r>
  <r>
    <d v="2019-05-31T00:00:00"/>
    <s v="Food allowance à oyo du 31 mai 2019"/>
    <x v="8"/>
    <x v="2"/>
    <m/>
    <n v="10000"/>
    <m/>
    <m/>
    <n v="17.594513326964119"/>
    <n v="568.35900000000004"/>
    <n v="2208"/>
    <x v="14"/>
    <s v="Décharge"/>
    <x v="1"/>
    <s v="PALF"/>
    <s v="CONGO"/>
    <s v="ɣ"/>
  </r>
  <r>
    <d v="2019-05-31T00:00:00"/>
    <s v="Taxi moto hôtel-DDEF à Sibiti"/>
    <x v="0"/>
    <x v="2"/>
    <m/>
    <n v="300"/>
    <m/>
    <m/>
    <n v="0.52783539980892358"/>
    <n v="568.35900000000004"/>
    <n v="1908"/>
    <x v="7"/>
    <s v="Décharge"/>
    <x v="1"/>
    <s v="PALF"/>
    <s v="CONGO"/>
    <s v="ɣ"/>
  </r>
  <r>
    <d v="2019-05-31T00:00:00"/>
    <s v="Taxi Moto DDEF-TGI à Sibiti"/>
    <x v="0"/>
    <x v="2"/>
    <m/>
    <n v="300"/>
    <m/>
    <m/>
    <n v="0.52783539980892358"/>
    <n v="568.35900000000004"/>
    <n v="1608"/>
    <x v="7"/>
    <s v="Décharge"/>
    <x v="1"/>
    <s v="PALF"/>
    <s v="CONGO"/>
    <s v="ɣ"/>
  </r>
  <r>
    <d v="2019-05-31T00:00:00"/>
    <s v="Taxi moto TGI-hôtel à Sibiti"/>
    <x v="0"/>
    <x v="2"/>
    <m/>
    <n v="300"/>
    <m/>
    <m/>
    <n v="0.52783539980892358"/>
    <n v="568.35900000000004"/>
    <n v="1308"/>
    <x v="7"/>
    <s v="Décharge"/>
    <x v="1"/>
    <s v="PALF"/>
    <s v="CONGO"/>
    <s v="ɣ"/>
  </r>
  <r>
    <d v="2019-05-31T00:00:00"/>
    <s v="Taxi moto hôtel-restaurant à Sibiti"/>
    <x v="0"/>
    <x v="2"/>
    <m/>
    <n v="300"/>
    <m/>
    <m/>
    <n v="0.52783539980892358"/>
    <n v="568.35900000000004"/>
    <n v="1008"/>
    <x v="7"/>
    <s v="Décharge"/>
    <x v="1"/>
    <s v="PALF"/>
    <s v="CONGO"/>
    <s v="ɣ"/>
  </r>
  <r>
    <d v="2019-05-31T00:00:00"/>
    <s v="Taxi moto restaurant-hôtel à Sibiti"/>
    <x v="0"/>
    <x v="2"/>
    <m/>
    <n v="300"/>
    <m/>
    <m/>
    <n v="0.52783539980892358"/>
    <n v="568.35900000000004"/>
    <n v="708"/>
    <x v="7"/>
    <s v="Décharge"/>
    <x v="1"/>
    <s v="PALF"/>
    <s v="CONGO"/>
    <s v="ɣ"/>
  </r>
  <r>
    <d v="2019-05-31T00:00:00"/>
    <s v="Taxi hôtel - ocean pour retour de mission"/>
    <x v="0"/>
    <x v="0"/>
    <m/>
    <n v="500"/>
    <m/>
    <m/>
    <n v="0.90594480984218451"/>
    <n v="551.91"/>
    <n v="208"/>
    <x v="2"/>
    <s v="décharge"/>
    <x v="3"/>
    <s v="PALF"/>
    <s v="CONGO"/>
    <s v="ɣ"/>
  </r>
  <r>
    <d v="2019-05-31T00:00:00"/>
    <s v="Taxi ocean Talangai Liberté - domicile retour de mission"/>
    <x v="0"/>
    <x v="0"/>
    <m/>
    <n v="1000"/>
    <m/>
    <m/>
    <n v="1.811889619684369"/>
    <n v="551.91"/>
    <n v="-792"/>
    <x v="2"/>
    <s v="décharge"/>
    <x v="3"/>
    <s v="PALF"/>
    <s v="CONGO"/>
    <s v="ɣ"/>
  </r>
  <r>
    <d v="2019-05-31T00:00:00"/>
    <s v="Paiement frais d'hôtel à Oyo 2 nuitées du 29 au 31/05/2019"/>
    <x v="8"/>
    <x v="0"/>
    <m/>
    <n v="30000"/>
    <m/>
    <m/>
    <n v="54.356688590531071"/>
    <n v="551.91"/>
    <n v="-30792"/>
    <x v="2"/>
    <n v="56"/>
    <x v="3"/>
    <s v="PALF"/>
    <s v="CONGO"/>
    <s v="o"/>
  </r>
  <r>
    <d v="2019-05-31T00:00:00"/>
    <s v="Food Allowance mission de Ouesso du 25 au 31/05/2019"/>
    <x v="8"/>
    <x v="0"/>
    <m/>
    <n v="60000"/>
    <m/>
    <m/>
    <n v="108.71337718106214"/>
    <n v="551.91"/>
    <n v="-90792"/>
    <x v="2"/>
    <s v="Décharge"/>
    <x v="3"/>
    <s v="PALF"/>
    <s v="CONGO"/>
    <s v="ɣ"/>
  </r>
  <r>
    <d v="2019-05-31T00:00:00"/>
    <s v="Achat billet IMPFONDO-BZV/Alexis NGOMA"/>
    <x v="2"/>
    <x v="2"/>
    <m/>
    <n v="60000"/>
    <m/>
    <m/>
    <n v="105.56707996178471"/>
    <n v="568.35900000000004"/>
    <n v="-150792"/>
    <x v="4"/>
    <n v="10"/>
    <x v="1"/>
    <s v="PALF"/>
    <s v="CONGO"/>
    <s v="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6:T26" firstHeaderRow="1" firstDataRow="2" firstDataCol="1"/>
  <pivotFields count="17">
    <pivotField numFmtId="15" showAll="0"/>
    <pivotField showAll="0"/>
    <pivotField axis="axisCol" showAll="0">
      <items count="23">
        <item x="7"/>
        <item x="10"/>
        <item x="17"/>
        <item x="2"/>
        <item x="15"/>
        <item x="11"/>
        <item m="1" x="20"/>
        <item x="3"/>
        <item x="4"/>
        <item x="6"/>
        <item x="9"/>
        <item x="12"/>
        <item x="16"/>
        <item x="5"/>
        <item x="0"/>
        <item m="1" x="19"/>
        <item x="13"/>
        <item x="8"/>
        <item m="1" x="18"/>
        <item x="1"/>
        <item m="1" x="21"/>
        <item x="14"/>
        <item t="default"/>
      </items>
    </pivotField>
    <pivotField axis="axisRow" showAll="0">
      <items count="9">
        <item x="0"/>
        <item x="2"/>
        <item x="1"/>
        <item m="1" x="7"/>
        <item x="4"/>
        <item x="3"/>
        <item x="5"/>
        <item x="6"/>
        <item t="default"/>
      </items>
    </pivotField>
    <pivotField showAll="0"/>
    <pivotField dataField="1" showAll="0"/>
    <pivotField showAll="0"/>
    <pivotField showAll="0"/>
    <pivotField numFmtId="43" showAll="0"/>
    <pivotField numFmtId="43" showAll="0"/>
    <pivotField numFmtId="166" showAll="0"/>
    <pivotField showAll="0"/>
    <pivotField showAll="0"/>
    <pivotField axis="axisRow" showAll="0">
      <items count="5">
        <item x="3"/>
        <item x="1"/>
        <item x="2"/>
        <item x="0"/>
        <item t="default"/>
      </items>
    </pivotField>
    <pivotField showAll="0"/>
    <pivotField showAll="0"/>
    <pivotField showAll="0"/>
  </pivotFields>
  <rowFields count="2">
    <field x="13"/>
    <field x="3"/>
  </rowFields>
  <rowItems count="19">
    <i>
      <x/>
    </i>
    <i r="1">
      <x/>
    </i>
    <i>
      <x v="1"/>
    </i>
    <i r="1">
      <x/>
    </i>
    <i r="1">
      <x v="1"/>
    </i>
    <i r="1">
      <x v="2"/>
    </i>
    <i r="1">
      <x v="4"/>
    </i>
    <i r="1">
      <x v="5"/>
    </i>
    <i r="1">
      <x v="6"/>
    </i>
    <i r="1">
      <x v="7"/>
    </i>
    <i>
      <x v="2"/>
    </i>
    <i r="1">
      <x/>
    </i>
    <i r="1">
      <x v="1"/>
    </i>
    <i r="1">
      <x v="2"/>
    </i>
    <i r="1">
      <x v="4"/>
    </i>
    <i>
      <x v="3"/>
    </i>
    <i r="1">
      <x/>
    </i>
    <i r="1">
      <x v="5"/>
    </i>
    <i t="grand">
      <x/>
    </i>
  </rowItems>
  <colFields count="1">
    <field x="2"/>
  </colFields>
  <colItems count="19">
    <i>
      <x/>
    </i>
    <i>
      <x v="1"/>
    </i>
    <i>
      <x v="2"/>
    </i>
    <i>
      <x v="3"/>
    </i>
    <i>
      <x v="4"/>
    </i>
    <i>
      <x v="5"/>
    </i>
    <i>
      <x v="7"/>
    </i>
    <i>
      <x v="8"/>
    </i>
    <i>
      <x v="9"/>
    </i>
    <i>
      <x v="10"/>
    </i>
    <i>
      <x v="11"/>
    </i>
    <i>
      <x v="12"/>
    </i>
    <i>
      <x v="13"/>
    </i>
    <i>
      <x v="14"/>
    </i>
    <i>
      <x v="16"/>
    </i>
    <i>
      <x v="17"/>
    </i>
    <i>
      <x v="19"/>
    </i>
    <i>
      <x v="21"/>
    </i>
    <i t="grand">
      <x/>
    </i>
  </colItems>
  <dataFields count="1">
    <dataField name="Somme de Spent" fld="5" baseField="0" baseItem="0"/>
  </dataFields>
  <formats count="1">
    <format dxfId="1">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7:C24" firstHeaderRow="1" firstDataRow="2" firstDataCol="1"/>
  <pivotFields count="17">
    <pivotField numFmtId="15" showAll="0"/>
    <pivotField showAll="0"/>
    <pivotField showAll="0"/>
    <pivotField showAll="0"/>
    <pivotField dataField="1" showAll="0"/>
    <pivotField dataField="1" showAll="0"/>
    <pivotField showAll="0"/>
    <pivotField showAll="0"/>
    <pivotField numFmtId="43" showAll="0" defaultSubtotal="0"/>
    <pivotField numFmtId="43" showAll="0" defaultSubtotal="0"/>
    <pivotField showAll="0"/>
    <pivotField axis="axisRow" showAll="0">
      <items count="16">
        <item x="4"/>
        <item x="12"/>
        <item x="8"/>
        <item x="0"/>
        <item x="11"/>
        <item x="7"/>
        <item x="5"/>
        <item x="13"/>
        <item x="1"/>
        <item x="2"/>
        <item x="14"/>
        <item x="3"/>
        <item x="9"/>
        <item x="10"/>
        <item x="6"/>
        <item t="default"/>
      </items>
    </pivotField>
    <pivotField showAll="0"/>
    <pivotField showAll="0"/>
    <pivotField showAll="0"/>
    <pivotField showAll="0"/>
    <pivotField showAll="0"/>
  </pivotFields>
  <rowFields count="1">
    <field x="11"/>
  </rowFields>
  <rowItems count="16">
    <i>
      <x/>
    </i>
    <i>
      <x v="1"/>
    </i>
    <i>
      <x v="2"/>
    </i>
    <i>
      <x v="3"/>
    </i>
    <i>
      <x v="4"/>
    </i>
    <i>
      <x v="5"/>
    </i>
    <i>
      <x v="6"/>
    </i>
    <i>
      <x v="7"/>
    </i>
    <i>
      <x v="8"/>
    </i>
    <i>
      <x v="9"/>
    </i>
    <i>
      <x v="10"/>
    </i>
    <i>
      <x v="11"/>
    </i>
    <i>
      <x v="12"/>
    </i>
    <i>
      <x v="13"/>
    </i>
    <i>
      <x v="14"/>
    </i>
    <i t="grand">
      <x/>
    </i>
  </rowItems>
  <colFields count="1">
    <field x="-2"/>
  </colFields>
  <colItems count="2">
    <i>
      <x/>
    </i>
    <i i="1">
      <x v="1"/>
    </i>
  </colItems>
  <dataFields count="2">
    <dataField name="Somme de Received" fld="4" baseField="0" baseItem="0"/>
    <dataField name="Somme de Spent" fld="5" baseField="0" baseItem="0"/>
  </dataFields>
  <formats count="1">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filterMode="1"/>
  <dimension ref="A1:L1098"/>
  <sheetViews>
    <sheetView workbookViewId="0">
      <selection activeCell="H6" sqref="H6"/>
    </sheetView>
  </sheetViews>
  <sheetFormatPr baseColWidth="10" defaultRowHeight="15"/>
  <cols>
    <col min="2" max="2" width="33.7109375" customWidth="1"/>
    <col min="5" max="5" width="13.28515625" style="30" bestFit="1" customWidth="1"/>
    <col min="6" max="6" width="12.42578125" style="30" bestFit="1" customWidth="1"/>
  </cols>
  <sheetData>
    <row r="1" spans="1:12" ht="16.5">
      <c r="A1" s="1" t="s">
        <v>0</v>
      </c>
      <c r="B1" s="2"/>
      <c r="C1" s="2"/>
      <c r="D1" s="2"/>
      <c r="E1" s="3"/>
      <c r="F1" s="3"/>
      <c r="G1" s="3"/>
      <c r="H1" s="2"/>
      <c r="I1" s="2"/>
      <c r="J1" s="2"/>
      <c r="K1" s="2"/>
      <c r="L1" s="2"/>
    </row>
    <row r="2" spans="1:12" ht="23.25">
      <c r="A2" s="4" t="s">
        <v>19</v>
      </c>
      <c r="B2" s="5"/>
      <c r="C2" s="5"/>
      <c r="D2" s="5"/>
      <c r="E2" s="6"/>
      <c r="F2" s="55"/>
      <c r="G2" s="7"/>
      <c r="H2" s="8"/>
      <c r="I2" s="8"/>
      <c r="J2" s="8"/>
      <c r="K2" s="8"/>
      <c r="L2" s="8"/>
    </row>
    <row r="3" spans="1:12" ht="16.5">
      <c r="A3" s="2"/>
      <c r="B3" s="2"/>
      <c r="C3" s="2"/>
      <c r="D3" s="2"/>
      <c r="E3" s="3"/>
      <c r="F3" s="3"/>
      <c r="G3" s="3"/>
      <c r="H3" s="2"/>
      <c r="I3" s="2"/>
      <c r="J3" s="2"/>
      <c r="K3" s="2"/>
      <c r="L3" s="2"/>
    </row>
    <row r="4" spans="1:12" ht="16.5">
      <c r="A4" s="9"/>
      <c r="B4" s="10" t="s">
        <v>1</v>
      </c>
      <c r="C4" s="10" t="s">
        <v>2</v>
      </c>
      <c r="D4" s="10" t="s">
        <v>3</v>
      </c>
      <c r="E4" s="11"/>
      <c r="F4" s="3"/>
      <c r="G4" s="3"/>
      <c r="H4" s="9"/>
      <c r="I4" s="9"/>
      <c r="J4" s="9"/>
      <c r="K4" s="9"/>
      <c r="L4" s="9"/>
    </row>
    <row r="5" spans="1:12" ht="16.5">
      <c r="A5" s="9"/>
      <c r="B5" s="10" t="s">
        <v>4</v>
      </c>
      <c r="C5" s="12">
        <f>SUM(E$12:E$1048576)</f>
        <v>19925780</v>
      </c>
      <c r="D5" s="12"/>
      <c r="E5" s="11"/>
      <c r="F5" s="13"/>
      <c r="H5" s="9"/>
      <c r="I5" s="9"/>
      <c r="J5" s="9"/>
      <c r="K5" s="9"/>
      <c r="L5" s="9"/>
    </row>
    <row r="6" spans="1:12" ht="16.5">
      <c r="A6" s="9"/>
      <c r="B6" s="10" t="s">
        <v>5</v>
      </c>
      <c r="C6" s="12">
        <f>SUM(F$12:F$1048576)</f>
        <v>18715307</v>
      </c>
      <c r="D6" s="12"/>
      <c r="E6" s="60"/>
      <c r="F6" s="3"/>
      <c r="G6" s="3"/>
      <c r="H6" s="9"/>
      <c r="I6" s="14"/>
      <c r="J6" s="9"/>
      <c r="K6" s="9"/>
      <c r="L6" s="9"/>
    </row>
    <row r="7" spans="1:12" ht="16.5">
      <c r="A7" s="9"/>
      <c r="B7" s="10" t="s">
        <v>6</v>
      </c>
      <c r="C7" s="12">
        <f>+C5-C6</f>
        <v>1210473</v>
      </c>
      <c r="D7" s="12"/>
      <c r="E7" s="11"/>
      <c r="F7" s="11"/>
      <c r="G7" s="11"/>
      <c r="H7" s="9"/>
      <c r="I7" s="9"/>
      <c r="J7" s="15"/>
      <c r="K7" s="9"/>
      <c r="L7" s="9"/>
    </row>
    <row r="8" spans="1:12" ht="16.5">
      <c r="A8" s="9"/>
      <c r="B8" s="16"/>
      <c r="C8" s="17"/>
      <c r="D8" s="17"/>
      <c r="E8" s="11"/>
      <c r="F8" s="11"/>
      <c r="G8" s="11"/>
      <c r="H8" s="18"/>
      <c r="I8" s="9"/>
      <c r="J8" s="11"/>
      <c r="K8" s="9"/>
      <c r="L8" s="9"/>
    </row>
    <row r="9" spans="1:12" ht="16.5">
      <c r="A9" s="9"/>
      <c r="B9" s="16"/>
      <c r="C9" s="17"/>
      <c r="D9" s="17"/>
      <c r="E9" s="11"/>
      <c r="F9" s="11"/>
      <c r="G9" s="11"/>
      <c r="H9" s="9"/>
      <c r="I9" s="9"/>
      <c r="J9" s="18"/>
      <c r="K9" s="9"/>
      <c r="L9" s="9"/>
    </row>
    <row r="10" spans="1:12" ht="16.5">
      <c r="A10" s="9"/>
      <c r="B10" s="16"/>
      <c r="C10" s="17"/>
      <c r="D10" s="17"/>
      <c r="E10" s="11"/>
      <c r="F10" s="11"/>
      <c r="G10" s="11"/>
      <c r="H10" s="9"/>
      <c r="I10" s="9"/>
      <c r="J10" s="9"/>
      <c r="K10" s="9"/>
      <c r="L10" s="9"/>
    </row>
    <row r="11" spans="1:12" ht="16.5">
      <c r="A11" s="19" t="s">
        <v>7</v>
      </c>
      <c r="B11" s="20" t="s">
        <v>8</v>
      </c>
      <c r="C11" s="20" t="s">
        <v>9</v>
      </c>
      <c r="D11" s="20" t="s">
        <v>10</v>
      </c>
      <c r="E11" s="21" t="s">
        <v>11</v>
      </c>
      <c r="F11" s="21" t="s">
        <v>12</v>
      </c>
      <c r="G11" s="21" t="s">
        <v>13</v>
      </c>
      <c r="H11" s="20" t="s">
        <v>14</v>
      </c>
      <c r="I11" s="20" t="s">
        <v>15</v>
      </c>
      <c r="J11" s="20" t="s">
        <v>16</v>
      </c>
      <c r="K11" s="20" t="s">
        <v>17</v>
      </c>
      <c r="L11" s="22" t="s">
        <v>18</v>
      </c>
    </row>
    <row r="12" spans="1:12" s="23" customFormat="1" ht="15" customHeight="1">
      <c r="A12" s="39">
        <v>43586</v>
      </c>
      <c r="B12" s="38" t="s">
        <v>490</v>
      </c>
      <c r="C12" s="38" t="s">
        <v>20</v>
      </c>
      <c r="D12" s="36" t="s">
        <v>21</v>
      </c>
      <c r="E12" s="56"/>
      <c r="F12" s="56">
        <v>300</v>
      </c>
      <c r="G12" s="35">
        <f>E12-F12</f>
        <v>-300</v>
      </c>
      <c r="H12" s="36" t="s">
        <v>22</v>
      </c>
      <c r="I12" s="36" t="s">
        <v>23</v>
      </c>
      <c r="J12" s="38"/>
      <c r="K12" s="36" t="s">
        <v>35</v>
      </c>
      <c r="L12" s="38"/>
    </row>
    <row r="13" spans="1:12" s="23" customFormat="1" ht="15" customHeight="1">
      <c r="A13" s="39">
        <v>43586</v>
      </c>
      <c r="B13" s="38" t="s">
        <v>491</v>
      </c>
      <c r="C13" s="38" t="s">
        <v>20</v>
      </c>
      <c r="D13" s="36" t="s">
        <v>21</v>
      </c>
      <c r="E13" s="56"/>
      <c r="F13" s="56">
        <v>2000</v>
      </c>
      <c r="G13" s="35">
        <f>G12+E13-F13</f>
        <v>-2300</v>
      </c>
      <c r="H13" s="36" t="s">
        <v>22</v>
      </c>
      <c r="I13" s="36" t="s">
        <v>23</v>
      </c>
      <c r="J13" s="38"/>
      <c r="K13" s="36" t="s">
        <v>35</v>
      </c>
      <c r="L13" s="38"/>
    </row>
    <row r="14" spans="1:12" s="23" customFormat="1" ht="15" customHeight="1">
      <c r="A14" s="39">
        <v>43586</v>
      </c>
      <c r="B14" s="38" t="s">
        <v>492</v>
      </c>
      <c r="C14" s="38" t="s">
        <v>20</v>
      </c>
      <c r="D14" s="36" t="s">
        <v>21</v>
      </c>
      <c r="E14" s="56"/>
      <c r="F14" s="56">
        <v>300</v>
      </c>
      <c r="G14" s="35">
        <f t="shared" ref="G14:G77" si="0">G13+E14-F14</f>
        <v>-2600</v>
      </c>
      <c r="H14" s="36" t="s">
        <v>22</v>
      </c>
      <c r="I14" s="36" t="s">
        <v>23</v>
      </c>
      <c r="J14" s="38"/>
      <c r="K14" s="36" t="s">
        <v>35</v>
      </c>
      <c r="L14" s="38"/>
    </row>
    <row r="15" spans="1:12" s="23" customFormat="1" ht="15" customHeight="1">
      <c r="A15" s="39">
        <v>43587</v>
      </c>
      <c r="B15" s="38" t="s">
        <v>493</v>
      </c>
      <c r="C15" s="38" t="s">
        <v>20</v>
      </c>
      <c r="D15" s="36" t="s">
        <v>21</v>
      </c>
      <c r="E15" s="56"/>
      <c r="F15" s="56">
        <v>300</v>
      </c>
      <c r="G15" s="35">
        <f t="shared" si="0"/>
        <v>-2900</v>
      </c>
      <c r="H15" s="36" t="s">
        <v>22</v>
      </c>
      <c r="I15" s="36" t="s">
        <v>23</v>
      </c>
      <c r="J15" s="38"/>
      <c r="K15" s="36" t="s">
        <v>35</v>
      </c>
      <c r="L15" s="38"/>
    </row>
    <row r="16" spans="1:12" s="23" customFormat="1" ht="15" customHeight="1">
      <c r="A16" s="39">
        <v>43587</v>
      </c>
      <c r="B16" s="38" t="s">
        <v>24</v>
      </c>
      <c r="C16" s="38" t="s">
        <v>20</v>
      </c>
      <c r="D16" s="36" t="s">
        <v>21</v>
      </c>
      <c r="E16" s="56"/>
      <c r="F16" s="56">
        <v>10000</v>
      </c>
      <c r="G16" s="35">
        <f t="shared" si="0"/>
        <v>-12900</v>
      </c>
      <c r="H16" s="36" t="s">
        <v>22</v>
      </c>
      <c r="I16" s="36" t="s">
        <v>23</v>
      </c>
      <c r="J16" s="38"/>
      <c r="K16" s="36" t="s">
        <v>35</v>
      </c>
      <c r="L16" s="38"/>
    </row>
    <row r="17" spans="1:12" s="74" customFormat="1" ht="15" hidden="1" customHeight="1">
      <c r="A17" s="66">
        <v>43588</v>
      </c>
      <c r="B17" s="71" t="s">
        <v>25</v>
      </c>
      <c r="C17" s="71" t="s">
        <v>28</v>
      </c>
      <c r="D17" s="67" t="s">
        <v>21</v>
      </c>
      <c r="E17" s="72">
        <v>91800</v>
      </c>
      <c r="F17" s="72"/>
      <c r="G17" s="69">
        <f t="shared" si="0"/>
        <v>78900</v>
      </c>
      <c r="H17" s="67" t="s">
        <v>22</v>
      </c>
      <c r="I17" s="67" t="s">
        <v>26</v>
      </c>
      <c r="J17" s="71"/>
      <c r="K17" s="67" t="s">
        <v>35</v>
      </c>
      <c r="L17" s="71"/>
    </row>
    <row r="18" spans="1:12" s="23" customFormat="1" ht="15" customHeight="1">
      <c r="A18" s="39">
        <v>43588</v>
      </c>
      <c r="B18" s="38" t="s">
        <v>494</v>
      </c>
      <c r="C18" s="38" t="s">
        <v>20</v>
      </c>
      <c r="D18" s="36" t="s">
        <v>21</v>
      </c>
      <c r="E18" s="56"/>
      <c r="F18" s="56">
        <v>300</v>
      </c>
      <c r="G18" s="35">
        <f t="shared" si="0"/>
        <v>78600</v>
      </c>
      <c r="H18" s="36" t="s">
        <v>22</v>
      </c>
      <c r="I18" s="36" t="s">
        <v>23</v>
      </c>
      <c r="J18" s="38"/>
      <c r="K18" s="36" t="s">
        <v>35</v>
      </c>
      <c r="L18" s="38"/>
    </row>
    <row r="19" spans="1:12" s="23" customFormat="1" ht="15" customHeight="1">
      <c r="A19" s="39">
        <v>43588</v>
      </c>
      <c r="B19" s="38" t="s">
        <v>495</v>
      </c>
      <c r="C19" s="38" t="s">
        <v>20</v>
      </c>
      <c r="D19" s="36" t="s">
        <v>21</v>
      </c>
      <c r="E19" s="56"/>
      <c r="F19" s="56">
        <v>300</v>
      </c>
      <c r="G19" s="35">
        <f t="shared" si="0"/>
        <v>78300</v>
      </c>
      <c r="H19" s="36" t="s">
        <v>22</v>
      </c>
      <c r="I19" s="36" t="s">
        <v>23</v>
      </c>
      <c r="J19" s="38"/>
      <c r="K19" s="36" t="s">
        <v>35</v>
      </c>
      <c r="L19" s="38"/>
    </row>
    <row r="20" spans="1:12" s="23" customFormat="1" ht="15" customHeight="1">
      <c r="A20" s="39">
        <v>43588</v>
      </c>
      <c r="B20" s="38" t="s">
        <v>496</v>
      </c>
      <c r="C20" s="38" t="s">
        <v>20</v>
      </c>
      <c r="D20" s="36" t="s">
        <v>21</v>
      </c>
      <c r="E20" s="56"/>
      <c r="F20" s="56">
        <v>300</v>
      </c>
      <c r="G20" s="35">
        <f t="shared" si="0"/>
        <v>78000</v>
      </c>
      <c r="H20" s="36" t="s">
        <v>22</v>
      </c>
      <c r="I20" s="36" t="s">
        <v>23</v>
      </c>
      <c r="J20" s="38"/>
      <c r="K20" s="36" t="s">
        <v>35</v>
      </c>
      <c r="L20" s="38"/>
    </row>
    <row r="21" spans="1:12" s="23" customFormat="1" ht="15" customHeight="1">
      <c r="A21" s="39">
        <v>43589</v>
      </c>
      <c r="B21" s="38" t="s">
        <v>497</v>
      </c>
      <c r="C21" s="38" t="s">
        <v>20</v>
      </c>
      <c r="D21" s="36" t="s">
        <v>21</v>
      </c>
      <c r="E21" s="56"/>
      <c r="F21" s="56">
        <v>600</v>
      </c>
      <c r="G21" s="35">
        <f t="shared" si="0"/>
        <v>77400</v>
      </c>
      <c r="H21" s="36" t="s">
        <v>22</v>
      </c>
      <c r="I21" s="36" t="s">
        <v>23</v>
      </c>
      <c r="J21" s="38"/>
      <c r="K21" s="36" t="s">
        <v>35</v>
      </c>
      <c r="L21" s="38"/>
    </row>
    <row r="22" spans="1:12" s="23" customFormat="1" ht="15" customHeight="1">
      <c r="A22" s="39">
        <v>43589</v>
      </c>
      <c r="B22" s="38" t="s">
        <v>498</v>
      </c>
      <c r="C22" s="38" t="s">
        <v>883</v>
      </c>
      <c r="D22" s="36" t="s">
        <v>21</v>
      </c>
      <c r="E22" s="56"/>
      <c r="F22" s="56">
        <v>2000</v>
      </c>
      <c r="G22" s="35">
        <f t="shared" si="0"/>
        <v>75400</v>
      </c>
      <c r="H22" s="36" t="s">
        <v>22</v>
      </c>
      <c r="I22" s="36" t="s">
        <v>23</v>
      </c>
      <c r="J22" s="38"/>
      <c r="K22" s="36" t="s">
        <v>35</v>
      </c>
      <c r="L22" s="38"/>
    </row>
    <row r="23" spans="1:12" s="23" customFormat="1" ht="15" customHeight="1">
      <c r="A23" s="39">
        <v>43590</v>
      </c>
      <c r="B23" s="38" t="s">
        <v>494</v>
      </c>
      <c r="C23" s="38" t="s">
        <v>20</v>
      </c>
      <c r="D23" s="36" t="s">
        <v>21</v>
      </c>
      <c r="E23" s="56"/>
      <c r="F23" s="56">
        <v>300</v>
      </c>
      <c r="G23" s="35">
        <f t="shared" si="0"/>
        <v>75100</v>
      </c>
      <c r="H23" s="36" t="s">
        <v>22</v>
      </c>
      <c r="I23" s="36" t="s">
        <v>23</v>
      </c>
      <c r="J23" s="38"/>
      <c r="K23" s="36" t="s">
        <v>35</v>
      </c>
      <c r="L23" s="38"/>
    </row>
    <row r="24" spans="1:12" s="23" customFormat="1" ht="15" customHeight="1">
      <c r="A24" s="39">
        <v>43590</v>
      </c>
      <c r="B24" s="38" t="s">
        <v>499</v>
      </c>
      <c r="C24" s="38" t="s">
        <v>20</v>
      </c>
      <c r="D24" s="36" t="s">
        <v>21</v>
      </c>
      <c r="E24" s="56"/>
      <c r="F24" s="56">
        <v>6000</v>
      </c>
      <c r="G24" s="35">
        <f t="shared" si="0"/>
        <v>69100</v>
      </c>
      <c r="H24" s="36" t="s">
        <v>22</v>
      </c>
      <c r="I24" s="36" t="s">
        <v>23</v>
      </c>
      <c r="J24" s="38"/>
      <c r="K24" s="36" t="s">
        <v>35</v>
      </c>
      <c r="L24" s="38"/>
    </row>
    <row r="25" spans="1:12" s="23" customFormat="1" ht="15" customHeight="1">
      <c r="A25" s="39">
        <v>43590</v>
      </c>
      <c r="B25" s="38" t="s">
        <v>500</v>
      </c>
      <c r="C25" s="38" t="s">
        <v>20</v>
      </c>
      <c r="D25" s="36" t="s">
        <v>21</v>
      </c>
      <c r="E25" s="56"/>
      <c r="F25" s="56">
        <v>300</v>
      </c>
      <c r="G25" s="35">
        <f t="shared" si="0"/>
        <v>68800</v>
      </c>
      <c r="H25" s="36" t="s">
        <v>22</v>
      </c>
      <c r="I25" s="36" t="s">
        <v>23</v>
      </c>
      <c r="J25" s="38"/>
      <c r="K25" s="36" t="s">
        <v>35</v>
      </c>
      <c r="L25" s="38"/>
    </row>
    <row r="26" spans="1:12" s="23" customFormat="1" ht="15" customHeight="1">
      <c r="A26" s="39">
        <v>43590</v>
      </c>
      <c r="B26" s="38" t="s">
        <v>501</v>
      </c>
      <c r="C26" s="38" t="s">
        <v>20</v>
      </c>
      <c r="D26" s="36" t="s">
        <v>21</v>
      </c>
      <c r="E26" s="56"/>
      <c r="F26" s="56">
        <v>7000</v>
      </c>
      <c r="G26" s="35">
        <f t="shared" si="0"/>
        <v>61800</v>
      </c>
      <c r="H26" s="36" t="s">
        <v>22</v>
      </c>
      <c r="I26" s="36" t="s">
        <v>26</v>
      </c>
      <c r="J26" s="38"/>
      <c r="K26" s="36" t="s">
        <v>35</v>
      </c>
      <c r="L26" s="38"/>
    </row>
    <row r="27" spans="1:12" s="23" customFormat="1" ht="15" customHeight="1">
      <c r="A27" s="39">
        <v>43590</v>
      </c>
      <c r="B27" s="38" t="s">
        <v>502</v>
      </c>
      <c r="C27" s="38" t="s">
        <v>20</v>
      </c>
      <c r="D27" s="36" t="s">
        <v>21</v>
      </c>
      <c r="E27" s="56"/>
      <c r="F27" s="56">
        <v>300</v>
      </c>
      <c r="G27" s="35">
        <f t="shared" si="0"/>
        <v>61500</v>
      </c>
      <c r="H27" s="36" t="s">
        <v>22</v>
      </c>
      <c r="I27" s="36" t="s">
        <v>23</v>
      </c>
      <c r="J27" s="38"/>
      <c r="K27" s="36" t="s">
        <v>35</v>
      </c>
      <c r="L27" s="38"/>
    </row>
    <row r="28" spans="1:12" s="23" customFormat="1" ht="15" customHeight="1">
      <c r="A28" s="39">
        <v>43590</v>
      </c>
      <c r="B28" s="38" t="s">
        <v>503</v>
      </c>
      <c r="C28" s="38" t="s">
        <v>20</v>
      </c>
      <c r="D28" s="36" t="s">
        <v>21</v>
      </c>
      <c r="E28" s="56"/>
      <c r="F28" s="56">
        <v>300</v>
      </c>
      <c r="G28" s="35">
        <f t="shared" si="0"/>
        <v>61200</v>
      </c>
      <c r="H28" s="36" t="s">
        <v>22</v>
      </c>
      <c r="I28" s="36" t="s">
        <v>23</v>
      </c>
      <c r="J28" s="38"/>
      <c r="K28" s="36" t="s">
        <v>35</v>
      </c>
      <c r="L28" s="38"/>
    </row>
    <row r="29" spans="1:12" s="23" customFormat="1" ht="15" customHeight="1">
      <c r="A29" s="39">
        <v>43591</v>
      </c>
      <c r="B29" s="38" t="s">
        <v>504</v>
      </c>
      <c r="C29" s="38" t="s">
        <v>20</v>
      </c>
      <c r="D29" s="36" t="s">
        <v>21</v>
      </c>
      <c r="E29" s="56"/>
      <c r="F29" s="56">
        <v>300</v>
      </c>
      <c r="G29" s="35">
        <f t="shared" si="0"/>
        <v>60900</v>
      </c>
      <c r="H29" s="36" t="s">
        <v>22</v>
      </c>
      <c r="I29" s="36" t="s">
        <v>23</v>
      </c>
      <c r="J29" s="38"/>
      <c r="K29" s="36" t="s">
        <v>35</v>
      </c>
      <c r="L29" s="38"/>
    </row>
    <row r="30" spans="1:12" s="23" customFormat="1" ht="15" customHeight="1">
      <c r="A30" s="39">
        <v>43591</v>
      </c>
      <c r="B30" s="38" t="s">
        <v>505</v>
      </c>
      <c r="C30" s="38" t="s">
        <v>20</v>
      </c>
      <c r="D30" s="36" t="s">
        <v>21</v>
      </c>
      <c r="E30" s="56"/>
      <c r="F30" s="56">
        <v>2000</v>
      </c>
      <c r="G30" s="35">
        <f t="shared" si="0"/>
        <v>58900</v>
      </c>
      <c r="H30" s="36" t="s">
        <v>22</v>
      </c>
      <c r="I30" s="36" t="s">
        <v>26</v>
      </c>
      <c r="J30" s="38"/>
      <c r="K30" s="36" t="s">
        <v>35</v>
      </c>
      <c r="L30" s="38"/>
    </row>
    <row r="31" spans="1:12" s="23" customFormat="1" ht="15" customHeight="1">
      <c r="A31" s="39">
        <v>43591</v>
      </c>
      <c r="B31" s="38" t="s">
        <v>506</v>
      </c>
      <c r="C31" s="38" t="s">
        <v>57</v>
      </c>
      <c r="D31" s="36" t="s">
        <v>21</v>
      </c>
      <c r="E31" s="56"/>
      <c r="F31" s="56">
        <v>90000</v>
      </c>
      <c r="G31" s="35">
        <f t="shared" si="0"/>
        <v>-31100</v>
      </c>
      <c r="H31" s="36" t="s">
        <v>22</v>
      </c>
      <c r="I31" s="36" t="s">
        <v>26</v>
      </c>
      <c r="J31" s="38"/>
      <c r="K31" s="36" t="s">
        <v>35</v>
      </c>
      <c r="L31" s="38"/>
    </row>
    <row r="32" spans="1:12" s="23" customFormat="1" ht="15" customHeight="1">
      <c r="A32" s="39">
        <v>43591</v>
      </c>
      <c r="B32" s="38" t="s">
        <v>507</v>
      </c>
      <c r="C32" s="38" t="s">
        <v>57</v>
      </c>
      <c r="D32" s="36" t="s">
        <v>21</v>
      </c>
      <c r="E32" s="56"/>
      <c r="F32" s="56">
        <v>60000</v>
      </c>
      <c r="G32" s="35">
        <f t="shared" si="0"/>
        <v>-91100</v>
      </c>
      <c r="H32" s="36" t="s">
        <v>22</v>
      </c>
      <c r="I32" s="36" t="s">
        <v>23</v>
      </c>
      <c r="J32" s="38"/>
      <c r="K32" s="36" t="s">
        <v>35</v>
      </c>
      <c r="L32" s="38"/>
    </row>
    <row r="33" spans="1:12" s="23" customFormat="1" ht="15" customHeight="1">
      <c r="A33" s="39">
        <v>43595</v>
      </c>
      <c r="B33" s="38" t="s">
        <v>27</v>
      </c>
      <c r="C33" s="38" t="s">
        <v>20</v>
      </c>
      <c r="D33" s="36" t="s">
        <v>21</v>
      </c>
      <c r="E33" s="56"/>
      <c r="F33" s="56">
        <v>2000</v>
      </c>
      <c r="G33" s="35">
        <f t="shared" si="0"/>
        <v>-93100</v>
      </c>
      <c r="H33" s="36" t="s">
        <v>22</v>
      </c>
      <c r="I33" s="36" t="s">
        <v>23</v>
      </c>
      <c r="J33" s="38"/>
      <c r="K33" s="36" t="s">
        <v>35</v>
      </c>
      <c r="L33" s="38"/>
    </row>
    <row r="34" spans="1:12" s="74" customFormat="1" ht="15" hidden="1" customHeight="1">
      <c r="A34" s="66">
        <v>43595</v>
      </c>
      <c r="B34" s="71" t="s">
        <v>25</v>
      </c>
      <c r="C34" s="71" t="s">
        <v>28</v>
      </c>
      <c r="D34" s="67" t="s">
        <v>21</v>
      </c>
      <c r="E34" s="72">
        <v>72000</v>
      </c>
      <c r="F34" s="72"/>
      <c r="G34" s="69">
        <f t="shared" si="0"/>
        <v>-21100</v>
      </c>
      <c r="H34" s="67" t="s">
        <v>22</v>
      </c>
      <c r="I34" s="67" t="s">
        <v>26</v>
      </c>
      <c r="J34" s="71"/>
      <c r="K34" s="67" t="s">
        <v>35</v>
      </c>
      <c r="L34" s="71"/>
    </row>
    <row r="35" spans="1:12" s="23" customFormat="1" ht="15" customHeight="1">
      <c r="A35" s="39">
        <v>43595</v>
      </c>
      <c r="B35" s="38" t="s">
        <v>508</v>
      </c>
      <c r="C35" s="38" t="s">
        <v>20</v>
      </c>
      <c r="D35" s="36" t="s">
        <v>21</v>
      </c>
      <c r="E35" s="56"/>
      <c r="F35" s="56">
        <v>40000</v>
      </c>
      <c r="G35" s="35">
        <f t="shared" si="0"/>
        <v>-61100</v>
      </c>
      <c r="H35" s="36" t="s">
        <v>22</v>
      </c>
      <c r="I35" s="36" t="s">
        <v>26</v>
      </c>
      <c r="J35" s="38"/>
      <c r="K35" s="36" t="s">
        <v>35</v>
      </c>
      <c r="L35" s="38"/>
    </row>
    <row r="36" spans="1:12" s="23" customFormat="1" ht="15" customHeight="1">
      <c r="A36" s="39">
        <v>43595</v>
      </c>
      <c r="B36" s="38" t="s">
        <v>509</v>
      </c>
      <c r="C36" s="38" t="s">
        <v>20</v>
      </c>
      <c r="D36" s="36" t="s">
        <v>21</v>
      </c>
      <c r="E36" s="56"/>
      <c r="F36" s="56">
        <v>10000</v>
      </c>
      <c r="G36" s="35">
        <f t="shared" si="0"/>
        <v>-71100</v>
      </c>
      <c r="H36" s="36" t="s">
        <v>22</v>
      </c>
      <c r="I36" s="36" t="s">
        <v>26</v>
      </c>
      <c r="J36" s="38"/>
      <c r="K36" s="36" t="s">
        <v>35</v>
      </c>
      <c r="L36" s="38"/>
    </row>
    <row r="37" spans="1:12" s="23" customFormat="1" ht="15" customHeight="1">
      <c r="A37" s="39">
        <v>43595</v>
      </c>
      <c r="B37" s="38" t="s">
        <v>510</v>
      </c>
      <c r="C37" s="38" t="s">
        <v>881</v>
      </c>
      <c r="D37" s="36" t="s">
        <v>21</v>
      </c>
      <c r="E37" s="56"/>
      <c r="F37" s="56">
        <v>2000</v>
      </c>
      <c r="G37" s="35">
        <f t="shared" si="0"/>
        <v>-73100</v>
      </c>
      <c r="H37" s="36" t="s">
        <v>22</v>
      </c>
      <c r="I37" s="36" t="s">
        <v>23</v>
      </c>
      <c r="J37" s="38"/>
      <c r="K37" s="36" t="s">
        <v>35</v>
      </c>
      <c r="L37" s="38"/>
    </row>
    <row r="38" spans="1:12" s="23" customFormat="1" ht="15" customHeight="1">
      <c r="A38" s="39">
        <v>43595</v>
      </c>
      <c r="B38" s="38" t="s">
        <v>29</v>
      </c>
      <c r="C38" s="38" t="s">
        <v>20</v>
      </c>
      <c r="D38" s="36" t="s">
        <v>21</v>
      </c>
      <c r="E38" s="56"/>
      <c r="F38" s="56">
        <v>2500</v>
      </c>
      <c r="G38" s="35">
        <f t="shared" si="0"/>
        <v>-75600</v>
      </c>
      <c r="H38" s="36" t="s">
        <v>22</v>
      </c>
      <c r="I38" s="36" t="s">
        <v>23</v>
      </c>
      <c r="J38" s="38"/>
      <c r="K38" s="36" t="s">
        <v>35</v>
      </c>
      <c r="L38" s="38"/>
    </row>
    <row r="39" spans="1:12" s="23" customFormat="1" ht="15" customHeight="1">
      <c r="A39" s="39">
        <v>43595</v>
      </c>
      <c r="B39" s="38" t="s">
        <v>511</v>
      </c>
      <c r="C39" s="38" t="s">
        <v>20</v>
      </c>
      <c r="D39" s="36" t="s">
        <v>21</v>
      </c>
      <c r="E39" s="56"/>
      <c r="F39" s="56">
        <v>1000</v>
      </c>
      <c r="G39" s="35">
        <f t="shared" si="0"/>
        <v>-76600</v>
      </c>
      <c r="H39" s="36" t="s">
        <v>22</v>
      </c>
      <c r="I39" s="36" t="s">
        <v>23</v>
      </c>
      <c r="J39" s="38"/>
      <c r="K39" s="36" t="s">
        <v>35</v>
      </c>
      <c r="L39" s="38"/>
    </row>
    <row r="40" spans="1:12" s="74" customFormat="1" ht="15" hidden="1" customHeight="1">
      <c r="A40" s="66">
        <v>43595</v>
      </c>
      <c r="B40" s="71" t="s">
        <v>25</v>
      </c>
      <c r="C40" s="71" t="s">
        <v>28</v>
      </c>
      <c r="D40" s="67" t="s">
        <v>21</v>
      </c>
      <c r="E40" s="72">
        <v>60000</v>
      </c>
      <c r="F40" s="72"/>
      <c r="G40" s="69">
        <f t="shared" si="0"/>
        <v>-16600</v>
      </c>
      <c r="H40" s="67" t="s">
        <v>22</v>
      </c>
      <c r="I40" s="71" t="s">
        <v>26</v>
      </c>
      <c r="J40" s="71"/>
      <c r="K40" s="67" t="s">
        <v>35</v>
      </c>
      <c r="L40" s="71"/>
    </row>
    <row r="41" spans="1:12" s="23" customFormat="1" ht="15" customHeight="1">
      <c r="A41" s="39">
        <v>43595</v>
      </c>
      <c r="B41" s="38" t="s">
        <v>512</v>
      </c>
      <c r="C41" s="38" t="s">
        <v>20</v>
      </c>
      <c r="D41" s="36" t="s">
        <v>21</v>
      </c>
      <c r="E41" s="56"/>
      <c r="F41" s="56">
        <v>55000</v>
      </c>
      <c r="G41" s="35">
        <f t="shared" si="0"/>
        <v>-71600</v>
      </c>
      <c r="H41" s="36" t="s">
        <v>22</v>
      </c>
      <c r="I41" s="38" t="s">
        <v>26</v>
      </c>
      <c r="J41" s="38"/>
      <c r="K41" s="36" t="s">
        <v>35</v>
      </c>
      <c r="L41" s="38"/>
    </row>
    <row r="42" spans="1:12" s="74" customFormat="1" ht="15" hidden="1" customHeight="1">
      <c r="A42" s="66">
        <v>43595</v>
      </c>
      <c r="B42" s="71" t="s">
        <v>25</v>
      </c>
      <c r="C42" s="71" t="s">
        <v>28</v>
      </c>
      <c r="D42" s="67" t="s">
        <v>21</v>
      </c>
      <c r="E42" s="72">
        <v>80000</v>
      </c>
      <c r="F42" s="72"/>
      <c r="G42" s="69">
        <f t="shared" si="0"/>
        <v>8400</v>
      </c>
      <c r="H42" s="67" t="s">
        <v>22</v>
      </c>
      <c r="I42" s="71" t="s">
        <v>26</v>
      </c>
      <c r="J42" s="71"/>
      <c r="K42" s="67" t="s">
        <v>35</v>
      </c>
      <c r="L42" s="71"/>
    </row>
    <row r="43" spans="1:12" s="23" customFormat="1" ht="15" customHeight="1">
      <c r="A43" s="39">
        <v>43596</v>
      </c>
      <c r="B43" s="38" t="s">
        <v>30</v>
      </c>
      <c r="C43" s="38" t="s">
        <v>20</v>
      </c>
      <c r="D43" s="36" t="s">
        <v>21</v>
      </c>
      <c r="E43" s="56"/>
      <c r="F43" s="56">
        <v>2000</v>
      </c>
      <c r="G43" s="35">
        <f t="shared" si="0"/>
        <v>6400</v>
      </c>
      <c r="H43" s="36" t="s">
        <v>22</v>
      </c>
      <c r="I43" s="38" t="s">
        <v>23</v>
      </c>
      <c r="J43" s="38"/>
      <c r="K43" s="36" t="s">
        <v>35</v>
      </c>
      <c r="L43" s="38"/>
    </row>
    <row r="44" spans="1:12" s="23" customFormat="1" ht="15" customHeight="1">
      <c r="A44" s="39">
        <v>43596</v>
      </c>
      <c r="B44" s="38" t="s">
        <v>513</v>
      </c>
      <c r="C44" s="38" t="s">
        <v>20</v>
      </c>
      <c r="D44" s="36" t="s">
        <v>21</v>
      </c>
      <c r="E44" s="56"/>
      <c r="F44" s="56">
        <v>500</v>
      </c>
      <c r="G44" s="35">
        <f t="shared" si="0"/>
        <v>5900</v>
      </c>
      <c r="H44" s="36" t="s">
        <v>22</v>
      </c>
      <c r="I44" s="38" t="s">
        <v>23</v>
      </c>
      <c r="J44" s="38"/>
      <c r="K44" s="36" t="s">
        <v>35</v>
      </c>
      <c r="L44" s="38"/>
    </row>
    <row r="45" spans="1:12" s="23" customFormat="1" ht="15" customHeight="1">
      <c r="A45" s="39">
        <v>43597</v>
      </c>
      <c r="B45" s="38" t="s">
        <v>514</v>
      </c>
      <c r="C45" s="38" t="s">
        <v>20</v>
      </c>
      <c r="D45" s="36" t="s">
        <v>21</v>
      </c>
      <c r="E45" s="56"/>
      <c r="F45" s="56">
        <v>500</v>
      </c>
      <c r="G45" s="35">
        <f t="shared" si="0"/>
        <v>5400</v>
      </c>
      <c r="H45" s="36" t="s">
        <v>22</v>
      </c>
      <c r="I45" s="38" t="s">
        <v>23</v>
      </c>
      <c r="J45" s="38"/>
      <c r="K45" s="36" t="s">
        <v>35</v>
      </c>
      <c r="L45" s="38"/>
    </row>
    <row r="46" spans="1:12" s="23" customFormat="1" ht="15" customHeight="1">
      <c r="A46" s="39">
        <v>43597</v>
      </c>
      <c r="B46" s="38" t="s">
        <v>515</v>
      </c>
      <c r="C46" s="38" t="s">
        <v>20</v>
      </c>
      <c r="D46" s="36" t="s">
        <v>21</v>
      </c>
      <c r="E46" s="56"/>
      <c r="F46" s="56">
        <v>1000</v>
      </c>
      <c r="G46" s="35">
        <f t="shared" si="0"/>
        <v>4400</v>
      </c>
      <c r="H46" s="36" t="s">
        <v>22</v>
      </c>
      <c r="I46" s="38" t="s">
        <v>23</v>
      </c>
      <c r="J46" s="38"/>
      <c r="K46" s="36" t="s">
        <v>35</v>
      </c>
      <c r="L46" s="38"/>
    </row>
    <row r="47" spans="1:12" s="23" customFormat="1" ht="15" customHeight="1">
      <c r="A47" s="39">
        <v>43597</v>
      </c>
      <c r="B47" s="38" t="s">
        <v>516</v>
      </c>
      <c r="C47" s="38" t="s">
        <v>20</v>
      </c>
      <c r="D47" s="36" t="s">
        <v>21</v>
      </c>
      <c r="E47" s="56"/>
      <c r="F47" s="56">
        <v>2000</v>
      </c>
      <c r="G47" s="35">
        <f t="shared" si="0"/>
        <v>2400</v>
      </c>
      <c r="H47" s="36" t="s">
        <v>22</v>
      </c>
      <c r="I47" s="38" t="s">
        <v>23</v>
      </c>
      <c r="J47" s="38"/>
      <c r="K47" s="36" t="s">
        <v>35</v>
      </c>
      <c r="L47" s="38"/>
    </row>
    <row r="48" spans="1:12" s="23" customFormat="1" ht="15" customHeight="1">
      <c r="A48" s="39">
        <v>43597</v>
      </c>
      <c r="B48" s="38" t="s">
        <v>517</v>
      </c>
      <c r="C48" s="38" t="s">
        <v>20</v>
      </c>
      <c r="D48" s="36" t="s">
        <v>21</v>
      </c>
      <c r="E48" s="56"/>
      <c r="F48" s="56">
        <v>500</v>
      </c>
      <c r="G48" s="35">
        <f t="shared" si="0"/>
        <v>1900</v>
      </c>
      <c r="H48" s="36" t="s">
        <v>22</v>
      </c>
      <c r="I48" s="38" t="s">
        <v>23</v>
      </c>
      <c r="J48" s="38"/>
      <c r="K48" s="36" t="s">
        <v>35</v>
      </c>
      <c r="L48" s="38"/>
    </row>
    <row r="49" spans="1:12" s="23" customFormat="1" ht="15" customHeight="1">
      <c r="A49" s="39">
        <v>43597</v>
      </c>
      <c r="B49" s="38" t="s">
        <v>494</v>
      </c>
      <c r="C49" s="38" t="s">
        <v>20</v>
      </c>
      <c r="D49" s="36" t="s">
        <v>21</v>
      </c>
      <c r="E49" s="56"/>
      <c r="F49" s="56">
        <v>500</v>
      </c>
      <c r="G49" s="35">
        <f t="shared" si="0"/>
        <v>1400</v>
      </c>
      <c r="H49" s="36" t="s">
        <v>22</v>
      </c>
      <c r="I49" s="38" t="s">
        <v>23</v>
      </c>
      <c r="J49" s="38"/>
      <c r="K49" s="36" t="s">
        <v>35</v>
      </c>
      <c r="L49" s="38"/>
    </row>
    <row r="50" spans="1:12" s="23" customFormat="1" ht="15" customHeight="1">
      <c r="A50" s="39">
        <v>43597</v>
      </c>
      <c r="B50" s="38" t="s">
        <v>518</v>
      </c>
      <c r="C50" s="38" t="s">
        <v>20</v>
      </c>
      <c r="D50" s="36" t="s">
        <v>21</v>
      </c>
      <c r="E50" s="56"/>
      <c r="F50" s="56">
        <v>500</v>
      </c>
      <c r="G50" s="35">
        <f t="shared" si="0"/>
        <v>900</v>
      </c>
      <c r="H50" s="36" t="s">
        <v>22</v>
      </c>
      <c r="I50" s="38" t="s">
        <v>23</v>
      </c>
      <c r="J50" s="38"/>
      <c r="K50" s="36" t="s">
        <v>35</v>
      </c>
      <c r="L50" s="38"/>
    </row>
    <row r="51" spans="1:12" s="23" customFormat="1" ht="15" customHeight="1">
      <c r="A51" s="39">
        <v>43597</v>
      </c>
      <c r="B51" s="38" t="s">
        <v>519</v>
      </c>
      <c r="C51" s="38" t="s">
        <v>20</v>
      </c>
      <c r="D51" s="36" t="s">
        <v>21</v>
      </c>
      <c r="E51" s="56"/>
      <c r="F51" s="56">
        <v>500</v>
      </c>
      <c r="G51" s="35">
        <f t="shared" si="0"/>
        <v>400</v>
      </c>
      <c r="H51" s="36" t="s">
        <v>22</v>
      </c>
      <c r="I51" s="38" t="s">
        <v>23</v>
      </c>
      <c r="J51" s="38"/>
      <c r="K51" s="36" t="s">
        <v>35</v>
      </c>
      <c r="L51" s="38"/>
    </row>
    <row r="52" spans="1:12" s="74" customFormat="1" ht="15" hidden="1" customHeight="1">
      <c r="A52" s="66">
        <v>43598</v>
      </c>
      <c r="B52" s="71" t="s">
        <v>31</v>
      </c>
      <c r="C52" s="71" t="s">
        <v>28</v>
      </c>
      <c r="D52" s="67" t="s">
        <v>21</v>
      </c>
      <c r="E52" s="72">
        <v>106000</v>
      </c>
      <c r="F52" s="72"/>
      <c r="G52" s="69">
        <f t="shared" si="0"/>
        <v>106400</v>
      </c>
      <c r="H52" s="67" t="s">
        <v>22</v>
      </c>
      <c r="I52" s="71" t="s">
        <v>26</v>
      </c>
      <c r="J52" s="71"/>
      <c r="K52" s="67" t="s">
        <v>35</v>
      </c>
      <c r="L52" s="71"/>
    </row>
    <row r="53" spans="1:12" s="23" customFormat="1" ht="15" customHeight="1">
      <c r="A53" s="39">
        <v>43598</v>
      </c>
      <c r="B53" s="38" t="s">
        <v>504</v>
      </c>
      <c r="C53" s="38" t="s">
        <v>20</v>
      </c>
      <c r="D53" s="36" t="s">
        <v>21</v>
      </c>
      <c r="E53" s="56"/>
      <c r="F53" s="56">
        <v>500</v>
      </c>
      <c r="G53" s="35">
        <f t="shared" si="0"/>
        <v>105900</v>
      </c>
      <c r="H53" s="36" t="s">
        <v>22</v>
      </c>
      <c r="I53" s="38" t="s">
        <v>23</v>
      </c>
      <c r="J53" s="38"/>
      <c r="K53" s="36" t="s">
        <v>35</v>
      </c>
      <c r="L53" s="38"/>
    </row>
    <row r="54" spans="1:12" s="23" customFormat="1" ht="15" customHeight="1">
      <c r="A54" s="39">
        <v>43598</v>
      </c>
      <c r="B54" s="38" t="s">
        <v>520</v>
      </c>
      <c r="C54" s="38" t="s">
        <v>20</v>
      </c>
      <c r="D54" s="36" t="s">
        <v>21</v>
      </c>
      <c r="E54" s="56"/>
      <c r="F54" s="56">
        <v>500</v>
      </c>
      <c r="G54" s="35">
        <f t="shared" si="0"/>
        <v>105400</v>
      </c>
      <c r="H54" s="36" t="s">
        <v>22</v>
      </c>
      <c r="I54" s="38" t="s">
        <v>23</v>
      </c>
      <c r="J54" s="38"/>
      <c r="K54" s="36" t="s">
        <v>35</v>
      </c>
      <c r="L54" s="38"/>
    </row>
    <row r="55" spans="1:12" s="23" customFormat="1" ht="15" customHeight="1">
      <c r="A55" s="39">
        <v>43598</v>
      </c>
      <c r="B55" s="38" t="s">
        <v>521</v>
      </c>
      <c r="C55" s="38" t="s">
        <v>20</v>
      </c>
      <c r="D55" s="36" t="s">
        <v>21</v>
      </c>
      <c r="E55" s="56"/>
      <c r="F55" s="56">
        <v>500</v>
      </c>
      <c r="G55" s="35">
        <f t="shared" si="0"/>
        <v>104900</v>
      </c>
      <c r="H55" s="36" t="s">
        <v>22</v>
      </c>
      <c r="I55" s="38" t="s">
        <v>23</v>
      </c>
      <c r="J55" s="38"/>
      <c r="K55" s="36" t="s">
        <v>35</v>
      </c>
      <c r="L55" s="38"/>
    </row>
    <row r="56" spans="1:12" s="23" customFormat="1" ht="15" customHeight="1">
      <c r="A56" s="39">
        <v>43598</v>
      </c>
      <c r="B56" s="38" t="s">
        <v>498</v>
      </c>
      <c r="C56" s="38" t="s">
        <v>883</v>
      </c>
      <c r="D56" s="36" t="s">
        <v>21</v>
      </c>
      <c r="E56" s="56"/>
      <c r="F56" s="56">
        <v>2000</v>
      </c>
      <c r="G56" s="35">
        <f t="shared" si="0"/>
        <v>102900</v>
      </c>
      <c r="H56" s="36" t="s">
        <v>22</v>
      </c>
      <c r="I56" s="38" t="s">
        <v>23</v>
      </c>
      <c r="J56" s="38"/>
      <c r="K56" s="36" t="s">
        <v>35</v>
      </c>
      <c r="L56" s="38"/>
    </row>
    <row r="57" spans="1:12" s="23" customFormat="1" ht="15" customHeight="1">
      <c r="A57" s="39">
        <v>43599</v>
      </c>
      <c r="B57" s="38" t="s">
        <v>522</v>
      </c>
      <c r="C57" s="38" t="s">
        <v>20</v>
      </c>
      <c r="D57" s="36" t="s">
        <v>21</v>
      </c>
      <c r="E57" s="56"/>
      <c r="F57" s="56">
        <v>500</v>
      </c>
      <c r="G57" s="35">
        <f t="shared" si="0"/>
        <v>102400</v>
      </c>
      <c r="H57" s="36" t="s">
        <v>22</v>
      </c>
      <c r="I57" s="38" t="s">
        <v>23</v>
      </c>
      <c r="J57" s="38"/>
      <c r="K57" s="36" t="s">
        <v>35</v>
      </c>
      <c r="L57" s="38"/>
    </row>
    <row r="58" spans="1:12" s="23" customFormat="1" ht="15" customHeight="1">
      <c r="A58" s="39">
        <v>43599</v>
      </c>
      <c r="B58" s="38" t="s">
        <v>523</v>
      </c>
      <c r="C58" s="38" t="s">
        <v>20</v>
      </c>
      <c r="D58" s="36" t="s">
        <v>21</v>
      </c>
      <c r="E58" s="56"/>
      <c r="F58" s="56">
        <v>500</v>
      </c>
      <c r="G58" s="35">
        <f t="shared" si="0"/>
        <v>101900</v>
      </c>
      <c r="H58" s="36" t="s">
        <v>22</v>
      </c>
      <c r="I58" s="38" t="s">
        <v>23</v>
      </c>
      <c r="J58" s="38"/>
      <c r="K58" s="36" t="s">
        <v>35</v>
      </c>
      <c r="L58" s="38"/>
    </row>
    <row r="59" spans="1:12" s="23" customFormat="1" ht="15" customHeight="1">
      <c r="A59" s="39">
        <v>43599</v>
      </c>
      <c r="B59" s="38" t="s">
        <v>524</v>
      </c>
      <c r="C59" s="38" t="s">
        <v>20</v>
      </c>
      <c r="D59" s="36" t="s">
        <v>21</v>
      </c>
      <c r="E59" s="56"/>
      <c r="F59" s="56">
        <v>500</v>
      </c>
      <c r="G59" s="35">
        <f t="shared" si="0"/>
        <v>101400</v>
      </c>
      <c r="H59" s="36" t="s">
        <v>22</v>
      </c>
      <c r="I59" s="38" t="s">
        <v>23</v>
      </c>
      <c r="J59" s="38"/>
      <c r="K59" s="36" t="s">
        <v>35</v>
      </c>
      <c r="L59" s="38"/>
    </row>
    <row r="60" spans="1:12" s="23" customFormat="1" ht="15" customHeight="1">
      <c r="A60" s="39">
        <v>43599</v>
      </c>
      <c r="B60" s="38" t="s">
        <v>525</v>
      </c>
      <c r="C60" s="38" t="s">
        <v>20</v>
      </c>
      <c r="D60" s="36" t="s">
        <v>21</v>
      </c>
      <c r="E60" s="56"/>
      <c r="F60" s="56">
        <v>500</v>
      </c>
      <c r="G60" s="35">
        <f t="shared" si="0"/>
        <v>100900</v>
      </c>
      <c r="H60" s="36" t="s">
        <v>22</v>
      </c>
      <c r="I60" s="38" t="s">
        <v>23</v>
      </c>
      <c r="J60" s="38"/>
      <c r="K60" s="36" t="s">
        <v>35</v>
      </c>
      <c r="L60" s="38"/>
    </row>
    <row r="61" spans="1:12" s="23" customFormat="1" ht="15" customHeight="1">
      <c r="A61" s="39">
        <v>43599</v>
      </c>
      <c r="B61" s="38" t="s">
        <v>498</v>
      </c>
      <c r="C61" s="38" t="s">
        <v>883</v>
      </c>
      <c r="D61" s="36" t="s">
        <v>21</v>
      </c>
      <c r="E61" s="56"/>
      <c r="F61" s="56">
        <v>2000</v>
      </c>
      <c r="G61" s="35">
        <f t="shared" si="0"/>
        <v>98900</v>
      </c>
      <c r="H61" s="36" t="s">
        <v>22</v>
      </c>
      <c r="I61" s="38" t="s">
        <v>23</v>
      </c>
      <c r="J61" s="38"/>
      <c r="K61" s="36" t="s">
        <v>35</v>
      </c>
      <c r="L61" s="38"/>
    </row>
    <row r="62" spans="1:12" s="23" customFormat="1" ht="15" customHeight="1">
      <c r="A62" s="39">
        <v>43600</v>
      </c>
      <c r="B62" s="38" t="s">
        <v>494</v>
      </c>
      <c r="C62" s="38" t="s">
        <v>20</v>
      </c>
      <c r="D62" s="36" t="s">
        <v>21</v>
      </c>
      <c r="E62" s="56"/>
      <c r="F62" s="56">
        <v>500</v>
      </c>
      <c r="G62" s="35">
        <f t="shared" si="0"/>
        <v>98400</v>
      </c>
      <c r="H62" s="36" t="s">
        <v>22</v>
      </c>
      <c r="I62" s="38" t="s">
        <v>23</v>
      </c>
      <c r="J62" s="38"/>
      <c r="K62" s="36" t="s">
        <v>35</v>
      </c>
      <c r="L62" s="38"/>
    </row>
    <row r="63" spans="1:12" s="23" customFormat="1" ht="15" customHeight="1">
      <c r="A63" s="39">
        <v>43600</v>
      </c>
      <c r="B63" s="38" t="s">
        <v>518</v>
      </c>
      <c r="C63" s="38" t="s">
        <v>20</v>
      </c>
      <c r="D63" s="36" t="s">
        <v>21</v>
      </c>
      <c r="E63" s="56"/>
      <c r="F63" s="56">
        <v>500</v>
      </c>
      <c r="G63" s="35">
        <f t="shared" si="0"/>
        <v>97900</v>
      </c>
      <c r="H63" s="36" t="s">
        <v>22</v>
      </c>
      <c r="I63" s="38" t="s">
        <v>23</v>
      </c>
      <c r="J63" s="38"/>
      <c r="K63" s="36" t="s">
        <v>35</v>
      </c>
      <c r="L63" s="38"/>
    </row>
    <row r="64" spans="1:12" s="23" customFormat="1" ht="15" customHeight="1">
      <c r="A64" s="39">
        <v>43600</v>
      </c>
      <c r="B64" s="38" t="s">
        <v>525</v>
      </c>
      <c r="C64" s="38" t="s">
        <v>20</v>
      </c>
      <c r="D64" s="36" t="s">
        <v>21</v>
      </c>
      <c r="E64" s="56"/>
      <c r="F64" s="56">
        <v>500</v>
      </c>
      <c r="G64" s="35">
        <f t="shared" si="0"/>
        <v>97400</v>
      </c>
      <c r="H64" s="36" t="s">
        <v>22</v>
      </c>
      <c r="I64" s="38" t="s">
        <v>23</v>
      </c>
      <c r="J64" s="38"/>
      <c r="K64" s="36" t="s">
        <v>35</v>
      </c>
      <c r="L64" s="38"/>
    </row>
    <row r="65" spans="1:12" s="23" customFormat="1" ht="15" customHeight="1">
      <c r="A65" s="39">
        <v>43600</v>
      </c>
      <c r="B65" s="38" t="s">
        <v>526</v>
      </c>
      <c r="C65" s="38" t="s">
        <v>883</v>
      </c>
      <c r="D65" s="36" t="s">
        <v>21</v>
      </c>
      <c r="E65" s="56"/>
      <c r="F65" s="56">
        <v>3000</v>
      </c>
      <c r="G65" s="35">
        <f t="shared" si="0"/>
        <v>94400</v>
      </c>
      <c r="H65" s="36" t="s">
        <v>22</v>
      </c>
      <c r="I65" s="38" t="s">
        <v>23</v>
      </c>
      <c r="J65" s="38"/>
      <c r="K65" s="36" t="s">
        <v>35</v>
      </c>
      <c r="L65" s="38"/>
    </row>
    <row r="66" spans="1:12" s="23" customFormat="1" ht="15" customHeight="1">
      <c r="A66" s="39">
        <v>43601</v>
      </c>
      <c r="B66" s="38" t="s">
        <v>504</v>
      </c>
      <c r="C66" s="38" t="s">
        <v>20</v>
      </c>
      <c r="D66" s="36" t="s">
        <v>21</v>
      </c>
      <c r="E66" s="56"/>
      <c r="F66" s="56">
        <v>500</v>
      </c>
      <c r="G66" s="35">
        <f t="shared" si="0"/>
        <v>93900</v>
      </c>
      <c r="H66" s="36" t="s">
        <v>22</v>
      </c>
      <c r="I66" s="38" t="s">
        <v>23</v>
      </c>
      <c r="J66" s="38"/>
      <c r="K66" s="36" t="s">
        <v>35</v>
      </c>
      <c r="L66" s="38"/>
    </row>
    <row r="67" spans="1:12" s="23" customFormat="1" ht="15" customHeight="1">
      <c r="A67" s="39">
        <v>43601</v>
      </c>
      <c r="B67" s="38" t="s">
        <v>527</v>
      </c>
      <c r="C67" s="38" t="s">
        <v>20</v>
      </c>
      <c r="D67" s="36" t="s">
        <v>21</v>
      </c>
      <c r="E67" s="56"/>
      <c r="F67" s="56">
        <v>2000</v>
      </c>
      <c r="G67" s="35">
        <f t="shared" si="0"/>
        <v>91900</v>
      </c>
      <c r="H67" s="36" t="s">
        <v>22</v>
      </c>
      <c r="I67" s="38" t="s">
        <v>23</v>
      </c>
      <c r="J67" s="38"/>
      <c r="K67" s="36" t="s">
        <v>35</v>
      </c>
      <c r="L67" s="38"/>
    </row>
    <row r="68" spans="1:12" s="23" customFormat="1" ht="15" customHeight="1">
      <c r="A68" s="39">
        <v>43601</v>
      </c>
      <c r="B68" s="38" t="s">
        <v>515</v>
      </c>
      <c r="C68" s="38" t="s">
        <v>20</v>
      </c>
      <c r="D68" s="36" t="s">
        <v>21</v>
      </c>
      <c r="E68" s="56"/>
      <c r="F68" s="56">
        <v>1000</v>
      </c>
      <c r="G68" s="35">
        <f t="shared" si="0"/>
        <v>90900</v>
      </c>
      <c r="H68" s="36" t="s">
        <v>22</v>
      </c>
      <c r="I68" s="38" t="s">
        <v>23</v>
      </c>
      <c r="J68" s="38"/>
      <c r="K68" s="36" t="s">
        <v>35</v>
      </c>
      <c r="L68" s="38"/>
    </row>
    <row r="69" spans="1:12" s="23" customFormat="1" ht="15" customHeight="1">
      <c r="A69" s="39">
        <v>43601</v>
      </c>
      <c r="B69" s="38" t="s">
        <v>528</v>
      </c>
      <c r="C69" s="38" t="s">
        <v>20</v>
      </c>
      <c r="D69" s="36" t="s">
        <v>21</v>
      </c>
      <c r="E69" s="56"/>
      <c r="F69" s="56">
        <v>500</v>
      </c>
      <c r="G69" s="35">
        <f t="shared" si="0"/>
        <v>90400</v>
      </c>
      <c r="H69" s="36" t="s">
        <v>22</v>
      </c>
      <c r="I69" s="38" t="s">
        <v>23</v>
      </c>
      <c r="J69" s="38"/>
      <c r="K69" s="36" t="s">
        <v>35</v>
      </c>
      <c r="L69" s="38"/>
    </row>
    <row r="70" spans="1:12" s="23" customFormat="1" ht="15" customHeight="1">
      <c r="A70" s="39">
        <v>43601</v>
      </c>
      <c r="B70" s="38" t="s">
        <v>529</v>
      </c>
      <c r="C70" s="38" t="s">
        <v>20</v>
      </c>
      <c r="D70" s="36" t="s">
        <v>21</v>
      </c>
      <c r="E70" s="56"/>
      <c r="F70" s="56">
        <v>500</v>
      </c>
      <c r="G70" s="35">
        <f t="shared" si="0"/>
        <v>89900</v>
      </c>
      <c r="H70" s="36" t="s">
        <v>22</v>
      </c>
      <c r="I70" s="38" t="s">
        <v>23</v>
      </c>
      <c r="J70" s="38"/>
      <c r="K70" s="36" t="s">
        <v>35</v>
      </c>
      <c r="L70" s="38"/>
    </row>
    <row r="71" spans="1:12" s="23" customFormat="1" ht="15" customHeight="1">
      <c r="A71" s="39">
        <v>43601</v>
      </c>
      <c r="B71" s="38" t="s">
        <v>513</v>
      </c>
      <c r="C71" s="38" t="s">
        <v>20</v>
      </c>
      <c r="D71" s="36" t="s">
        <v>21</v>
      </c>
      <c r="E71" s="56"/>
      <c r="F71" s="56">
        <v>500</v>
      </c>
      <c r="G71" s="35">
        <f t="shared" si="0"/>
        <v>89400</v>
      </c>
      <c r="H71" s="36" t="s">
        <v>22</v>
      </c>
      <c r="I71" s="38" t="s">
        <v>23</v>
      </c>
      <c r="J71" s="38"/>
      <c r="K71" s="36" t="s">
        <v>35</v>
      </c>
      <c r="L71" s="38"/>
    </row>
    <row r="72" spans="1:12" s="23" customFormat="1" ht="15" customHeight="1">
      <c r="A72" s="39">
        <v>43602</v>
      </c>
      <c r="B72" s="38" t="s">
        <v>530</v>
      </c>
      <c r="C72" s="38" t="s">
        <v>20</v>
      </c>
      <c r="D72" s="36" t="s">
        <v>21</v>
      </c>
      <c r="E72" s="56"/>
      <c r="F72" s="56">
        <v>500</v>
      </c>
      <c r="G72" s="35">
        <f t="shared" si="0"/>
        <v>88900</v>
      </c>
      <c r="H72" s="36" t="s">
        <v>22</v>
      </c>
      <c r="I72" s="38" t="s">
        <v>23</v>
      </c>
      <c r="J72" s="38"/>
      <c r="K72" s="36" t="s">
        <v>35</v>
      </c>
      <c r="L72" s="38"/>
    </row>
    <row r="73" spans="1:12" s="23" customFormat="1" ht="15" customHeight="1">
      <c r="A73" s="39">
        <v>43602</v>
      </c>
      <c r="B73" s="38" t="s">
        <v>531</v>
      </c>
      <c r="C73" s="38" t="s">
        <v>20</v>
      </c>
      <c r="D73" s="36" t="s">
        <v>21</v>
      </c>
      <c r="E73" s="56"/>
      <c r="F73" s="56">
        <v>2000</v>
      </c>
      <c r="G73" s="35">
        <f t="shared" si="0"/>
        <v>86900</v>
      </c>
      <c r="H73" s="36" t="s">
        <v>22</v>
      </c>
      <c r="I73" s="38" t="s">
        <v>23</v>
      </c>
      <c r="J73" s="38"/>
      <c r="K73" s="36" t="s">
        <v>35</v>
      </c>
      <c r="L73" s="38"/>
    </row>
    <row r="74" spans="1:12" s="23" customFormat="1" ht="15" customHeight="1">
      <c r="A74" s="39">
        <v>43602</v>
      </c>
      <c r="B74" s="38" t="s">
        <v>507</v>
      </c>
      <c r="C74" s="38" t="s">
        <v>57</v>
      </c>
      <c r="D74" s="36" t="s">
        <v>21</v>
      </c>
      <c r="E74" s="56"/>
      <c r="F74" s="56">
        <v>60000</v>
      </c>
      <c r="G74" s="35">
        <f t="shared" si="0"/>
        <v>26900</v>
      </c>
      <c r="H74" s="36" t="s">
        <v>22</v>
      </c>
      <c r="I74" s="38" t="s">
        <v>23</v>
      </c>
      <c r="J74" s="38"/>
      <c r="K74" s="36" t="s">
        <v>35</v>
      </c>
      <c r="L74" s="38"/>
    </row>
    <row r="75" spans="1:12" s="23" customFormat="1" ht="15" customHeight="1">
      <c r="A75" s="39">
        <v>43602</v>
      </c>
      <c r="B75" s="38" t="s">
        <v>506</v>
      </c>
      <c r="C75" s="38" t="s">
        <v>57</v>
      </c>
      <c r="D75" s="36" t="s">
        <v>21</v>
      </c>
      <c r="E75" s="56"/>
      <c r="F75" s="56">
        <v>90000</v>
      </c>
      <c r="G75" s="35">
        <f t="shared" si="0"/>
        <v>-63100</v>
      </c>
      <c r="H75" s="36" t="s">
        <v>22</v>
      </c>
      <c r="I75" s="38" t="s">
        <v>26</v>
      </c>
      <c r="J75" s="38"/>
      <c r="K75" s="36" t="s">
        <v>35</v>
      </c>
      <c r="L75" s="38"/>
    </row>
    <row r="76" spans="1:12" s="23" customFormat="1" ht="15" customHeight="1">
      <c r="A76" s="39">
        <v>43607</v>
      </c>
      <c r="B76" s="38" t="s">
        <v>532</v>
      </c>
      <c r="C76" s="38" t="s">
        <v>20</v>
      </c>
      <c r="D76" s="36" t="s">
        <v>21</v>
      </c>
      <c r="E76" s="56"/>
      <c r="F76" s="56">
        <v>1000</v>
      </c>
      <c r="G76" s="35">
        <f t="shared" si="0"/>
        <v>-64100</v>
      </c>
      <c r="H76" s="36" t="s">
        <v>22</v>
      </c>
      <c r="I76" s="38" t="s">
        <v>23</v>
      </c>
      <c r="J76" s="38"/>
      <c r="K76" s="36" t="s">
        <v>35</v>
      </c>
      <c r="L76" s="38"/>
    </row>
    <row r="77" spans="1:12" s="23" customFormat="1" ht="15" customHeight="1">
      <c r="A77" s="39">
        <v>43608</v>
      </c>
      <c r="B77" s="38" t="s">
        <v>533</v>
      </c>
      <c r="C77" s="38" t="s">
        <v>20</v>
      </c>
      <c r="D77" s="36" t="s">
        <v>21</v>
      </c>
      <c r="E77" s="56"/>
      <c r="F77" s="56">
        <v>1000</v>
      </c>
      <c r="G77" s="35">
        <f t="shared" si="0"/>
        <v>-65100</v>
      </c>
      <c r="H77" s="36" t="s">
        <v>22</v>
      </c>
      <c r="I77" s="38" t="s">
        <v>23</v>
      </c>
      <c r="J77" s="38"/>
      <c r="K77" s="36" t="s">
        <v>35</v>
      </c>
      <c r="L77" s="38"/>
    </row>
    <row r="78" spans="1:12" s="23" customFormat="1" ht="15" customHeight="1">
      <c r="A78" s="39">
        <v>43608</v>
      </c>
      <c r="B78" s="38" t="s">
        <v>534</v>
      </c>
      <c r="C78" s="38" t="s">
        <v>20</v>
      </c>
      <c r="D78" s="36" t="s">
        <v>21</v>
      </c>
      <c r="E78" s="56"/>
      <c r="F78" s="56">
        <v>1000</v>
      </c>
      <c r="G78" s="35">
        <f t="shared" ref="G78:G141" si="1">G77+E78-F78</f>
        <v>-66100</v>
      </c>
      <c r="H78" s="36" t="s">
        <v>22</v>
      </c>
      <c r="I78" s="38" t="s">
        <v>23</v>
      </c>
      <c r="J78" s="38"/>
      <c r="K78" s="36" t="s">
        <v>35</v>
      </c>
      <c r="L78" s="38"/>
    </row>
    <row r="79" spans="1:12" s="74" customFormat="1" ht="15" hidden="1" customHeight="1">
      <c r="A79" s="66">
        <v>43609</v>
      </c>
      <c r="B79" s="71" t="s">
        <v>25</v>
      </c>
      <c r="C79" s="71" t="s">
        <v>28</v>
      </c>
      <c r="D79" s="67" t="s">
        <v>21</v>
      </c>
      <c r="E79" s="72">
        <v>10000</v>
      </c>
      <c r="F79" s="72"/>
      <c r="G79" s="69">
        <f t="shared" si="1"/>
        <v>-56100</v>
      </c>
      <c r="H79" s="67" t="s">
        <v>22</v>
      </c>
      <c r="I79" s="71" t="s">
        <v>26</v>
      </c>
      <c r="J79" s="71"/>
      <c r="K79" s="67" t="s">
        <v>35</v>
      </c>
      <c r="L79" s="71"/>
    </row>
    <row r="80" spans="1:12" s="23" customFormat="1" ht="15" customHeight="1">
      <c r="A80" s="39">
        <v>43609</v>
      </c>
      <c r="B80" s="38" t="s">
        <v>535</v>
      </c>
      <c r="C80" s="38" t="s">
        <v>20</v>
      </c>
      <c r="D80" s="36" t="s">
        <v>21</v>
      </c>
      <c r="E80" s="56"/>
      <c r="F80" s="56">
        <v>1000</v>
      </c>
      <c r="G80" s="35">
        <f t="shared" si="1"/>
        <v>-57100</v>
      </c>
      <c r="H80" s="36" t="s">
        <v>22</v>
      </c>
      <c r="I80" s="38" t="s">
        <v>23</v>
      </c>
      <c r="J80" s="38"/>
      <c r="K80" s="36" t="s">
        <v>35</v>
      </c>
      <c r="L80" s="38"/>
    </row>
    <row r="81" spans="1:12" s="23" customFormat="1" ht="15" customHeight="1">
      <c r="A81" s="39">
        <v>43609</v>
      </c>
      <c r="B81" s="38" t="s">
        <v>536</v>
      </c>
      <c r="C81" s="38" t="s">
        <v>20</v>
      </c>
      <c r="D81" s="36" t="s">
        <v>21</v>
      </c>
      <c r="E81" s="56"/>
      <c r="F81" s="56">
        <v>1000</v>
      </c>
      <c r="G81" s="35">
        <f t="shared" si="1"/>
        <v>-58100</v>
      </c>
      <c r="H81" s="36" t="s">
        <v>22</v>
      </c>
      <c r="I81" s="38" t="s">
        <v>23</v>
      </c>
      <c r="J81" s="38"/>
      <c r="K81" s="36" t="s">
        <v>35</v>
      </c>
      <c r="L81" s="38"/>
    </row>
    <row r="82" spans="1:12" s="23" customFormat="1" ht="15" customHeight="1">
      <c r="A82" s="39">
        <v>43609</v>
      </c>
      <c r="B82" s="38" t="s">
        <v>537</v>
      </c>
      <c r="C82" s="38" t="s">
        <v>20</v>
      </c>
      <c r="D82" s="36" t="s">
        <v>21</v>
      </c>
      <c r="E82" s="56"/>
      <c r="F82" s="56">
        <v>6000</v>
      </c>
      <c r="G82" s="35">
        <f t="shared" si="1"/>
        <v>-64100</v>
      </c>
      <c r="H82" s="36" t="s">
        <v>22</v>
      </c>
      <c r="I82" s="38" t="s">
        <v>26</v>
      </c>
      <c r="J82" s="38"/>
      <c r="K82" s="36" t="s">
        <v>35</v>
      </c>
      <c r="L82" s="38"/>
    </row>
    <row r="83" spans="1:12" s="74" customFormat="1" ht="15" hidden="1" customHeight="1">
      <c r="A83" s="66">
        <v>43609</v>
      </c>
      <c r="B83" s="71" t="s">
        <v>25</v>
      </c>
      <c r="C83" s="71" t="s">
        <v>28</v>
      </c>
      <c r="D83" s="67" t="s">
        <v>21</v>
      </c>
      <c r="E83" s="72">
        <v>100000</v>
      </c>
      <c r="F83" s="72"/>
      <c r="G83" s="69">
        <f t="shared" si="1"/>
        <v>35900</v>
      </c>
      <c r="H83" s="67" t="s">
        <v>22</v>
      </c>
      <c r="I83" s="71" t="s">
        <v>26</v>
      </c>
      <c r="J83" s="71"/>
      <c r="K83" s="67" t="s">
        <v>35</v>
      </c>
      <c r="L83" s="71"/>
    </row>
    <row r="84" spans="1:12" s="23" customFormat="1" ht="15" customHeight="1">
      <c r="A84" s="39">
        <v>43610</v>
      </c>
      <c r="B84" s="38" t="s">
        <v>538</v>
      </c>
      <c r="C84" s="38" t="s">
        <v>20</v>
      </c>
      <c r="D84" s="36" t="s">
        <v>21</v>
      </c>
      <c r="E84" s="56"/>
      <c r="F84" s="56">
        <v>2000</v>
      </c>
      <c r="G84" s="35">
        <f t="shared" si="1"/>
        <v>33900</v>
      </c>
      <c r="H84" s="36" t="s">
        <v>22</v>
      </c>
      <c r="I84" s="38" t="s">
        <v>23</v>
      </c>
      <c r="J84" s="38"/>
      <c r="K84" s="36" t="s">
        <v>35</v>
      </c>
      <c r="L84" s="38"/>
    </row>
    <row r="85" spans="1:12" s="23" customFormat="1" ht="15" customHeight="1">
      <c r="A85" s="39">
        <v>43610</v>
      </c>
      <c r="B85" s="38" t="s">
        <v>539</v>
      </c>
      <c r="C85" s="38" t="s">
        <v>20</v>
      </c>
      <c r="D85" s="36" t="s">
        <v>21</v>
      </c>
      <c r="E85" s="56"/>
      <c r="F85" s="56">
        <v>300</v>
      </c>
      <c r="G85" s="35">
        <f t="shared" si="1"/>
        <v>33600</v>
      </c>
      <c r="H85" s="36" t="s">
        <v>22</v>
      </c>
      <c r="I85" s="38" t="s">
        <v>23</v>
      </c>
      <c r="J85" s="38"/>
      <c r="K85" s="36" t="s">
        <v>35</v>
      </c>
      <c r="L85" s="38"/>
    </row>
    <row r="86" spans="1:12" s="23" customFormat="1" ht="15" customHeight="1">
      <c r="A86" s="39">
        <v>43610</v>
      </c>
      <c r="B86" s="38" t="s">
        <v>540</v>
      </c>
      <c r="C86" s="38" t="s">
        <v>20</v>
      </c>
      <c r="D86" s="36" t="s">
        <v>21</v>
      </c>
      <c r="E86" s="56"/>
      <c r="F86" s="56">
        <v>4000</v>
      </c>
      <c r="G86" s="35">
        <f t="shared" si="1"/>
        <v>29600</v>
      </c>
      <c r="H86" s="36" t="s">
        <v>22</v>
      </c>
      <c r="I86" s="38" t="s">
        <v>26</v>
      </c>
      <c r="J86" s="38"/>
      <c r="K86" s="36" t="s">
        <v>35</v>
      </c>
      <c r="L86" s="38"/>
    </row>
    <row r="87" spans="1:12" s="23" customFormat="1" ht="15" customHeight="1">
      <c r="A87" s="39">
        <v>43610</v>
      </c>
      <c r="B87" s="38" t="s">
        <v>541</v>
      </c>
      <c r="C87" s="38" t="s">
        <v>20</v>
      </c>
      <c r="D87" s="36" t="s">
        <v>21</v>
      </c>
      <c r="E87" s="56"/>
      <c r="F87" s="56">
        <v>500</v>
      </c>
      <c r="G87" s="35">
        <f t="shared" si="1"/>
        <v>29100</v>
      </c>
      <c r="H87" s="36" t="s">
        <v>22</v>
      </c>
      <c r="I87" s="38" t="s">
        <v>23</v>
      </c>
      <c r="J87" s="38"/>
      <c r="K87" s="36" t="s">
        <v>35</v>
      </c>
      <c r="L87" s="38"/>
    </row>
    <row r="88" spans="1:12" s="23" customFormat="1" ht="15" customHeight="1">
      <c r="A88" s="39">
        <v>43611</v>
      </c>
      <c r="B88" s="38" t="s">
        <v>542</v>
      </c>
      <c r="C88" s="38" t="s">
        <v>20</v>
      </c>
      <c r="D88" s="36" t="s">
        <v>21</v>
      </c>
      <c r="E88" s="56"/>
      <c r="F88" s="56">
        <v>1500</v>
      </c>
      <c r="G88" s="35">
        <f t="shared" si="1"/>
        <v>27600</v>
      </c>
      <c r="H88" s="36" t="s">
        <v>22</v>
      </c>
      <c r="I88" s="38" t="s">
        <v>23</v>
      </c>
      <c r="J88" s="38"/>
      <c r="K88" s="36" t="s">
        <v>35</v>
      </c>
      <c r="L88" s="38"/>
    </row>
    <row r="89" spans="1:12" s="23" customFormat="1" ht="15" customHeight="1">
      <c r="A89" s="39">
        <v>43611</v>
      </c>
      <c r="B89" s="38" t="s">
        <v>498</v>
      </c>
      <c r="C89" s="38" t="s">
        <v>883</v>
      </c>
      <c r="D89" s="36" t="s">
        <v>21</v>
      </c>
      <c r="E89" s="56"/>
      <c r="F89" s="56">
        <v>1000</v>
      </c>
      <c r="G89" s="35">
        <f t="shared" si="1"/>
        <v>26600</v>
      </c>
      <c r="H89" s="36" t="s">
        <v>22</v>
      </c>
      <c r="I89" s="38" t="s">
        <v>23</v>
      </c>
      <c r="J89" s="38"/>
      <c r="K89" s="36" t="s">
        <v>35</v>
      </c>
      <c r="L89" s="38"/>
    </row>
    <row r="90" spans="1:12" s="23" customFormat="1" ht="15" customHeight="1">
      <c r="A90" s="39">
        <v>43612</v>
      </c>
      <c r="B90" s="38" t="s">
        <v>542</v>
      </c>
      <c r="C90" s="38" t="s">
        <v>20</v>
      </c>
      <c r="D90" s="36" t="s">
        <v>21</v>
      </c>
      <c r="E90" s="56"/>
      <c r="F90" s="56">
        <v>3000</v>
      </c>
      <c r="G90" s="35">
        <f t="shared" si="1"/>
        <v>23600</v>
      </c>
      <c r="H90" s="36" t="s">
        <v>22</v>
      </c>
      <c r="I90" s="38" t="s">
        <v>23</v>
      </c>
      <c r="J90" s="38"/>
      <c r="K90" s="36" t="s">
        <v>35</v>
      </c>
      <c r="L90" s="38"/>
    </row>
    <row r="91" spans="1:12" s="23" customFormat="1" ht="15" customHeight="1">
      <c r="A91" s="39">
        <v>43612</v>
      </c>
      <c r="B91" s="38" t="s">
        <v>498</v>
      </c>
      <c r="C91" s="38" t="s">
        <v>883</v>
      </c>
      <c r="D91" s="36" t="s">
        <v>21</v>
      </c>
      <c r="E91" s="56"/>
      <c r="F91" s="56">
        <v>2000</v>
      </c>
      <c r="G91" s="35">
        <f t="shared" si="1"/>
        <v>21600</v>
      </c>
      <c r="H91" s="36" t="s">
        <v>22</v>
      </c>
      <c r="I91" s="38" t="s">
        <v>23</v>
      </c>
      <c r="J91" s="38"/>
      <c r="K91" s="36" t="s">
        <v>35</v>
      </c>
      <c r="L91" s="38"/>
    </row>
    <row r="92" spans="1:12" s="74" customFormat="1" ht="15" hidden="1" customHeight="1">
      <c r="A92" s="66">
        <v>43612</v>
      </c>
      <c r="B92" s="71" t="s">
        <v>25</v>
      </c>
      <c r="C92" s="71" t="s">
        <v>28</v>
      </c>
      <c r="D92" s="67" t="s">
        <v>21</v>
      </c>
      <c r="E92" s="72">
        <v>30000</v>
      </c>
      <c r="F92" s="72"/>
      <c r="G92" s="69">
        <f t="shared" si="1"/>
        <v>51600</v>
      </c>
      <c r="H92" s="67" t="s">
        <v>22</v>
      </c>
      <c r="I92" s="71" t="s">
        <v>26</v>
      </c>
      <c r="J92" s="71"/>
      <c r="K92" s="67" t="s">
        <v>35</v>
      </c>
      <c r="L92" s="71"/>
    </row>
    <row r="93" spans="1:12" s="23" customFormat="1" ht="15" customHeight="1">
      <c r="A93" s="39">
        <v>43613</v>
      </c>
      <c r="B93" s="38" t="s">
        <v>526</v>
      </c>
      <c r="C93" s="38" t="s">
        <v>883</v>
      </c>
      <c r="D93" s="36" t="s">
        <v>21</v>
      </c>
      <c r="E93" s="56"/>
      <c r="F93" s="56">
        <v>3000</v>
      </c>
      <c r="G93" s="35">
        <f t="shared" si="1"/>
        <v>48600</v>
      </c>
      <c r="H93" s="36" t="s">
        <v>22</v>
      </c>
      <c r="I93" s="38" t="s">
        <v>23</v>
      </c>
      <c r="J93" s="38"/>
      <c r="K93" s="36" t="s">
        <v>35</v>
      </c>
      <c r="L93" s="38"/>
    </row>
    <row r="94" spans="1:12" s="23" customFormat="1" ht="15" customHeight="1">
      <c r="A94" s="39">
        <v>43613</v>
      </c>
      <c r="B94" s="38" t="s">
        <v>542</v>
      </c>
      <c r="C94" s="38" t="s">
        <v>20</v>
      </c>
      <c r="D94" s="36" t="s">
        <v>21</v>
      </c>
      <c r="E94" s="56"/>
      <c r="F94" s="56">
        <v>2500</v>
      </c>
      <c r="G94" s="35">
        <f t="shared" si="1"/>
        <v>46100</v>
      </c>
      <c r="H94" s="36" t="s">
        <v>22</v>
      </c>
      <c r="I94" s="38" t="s">
        <v>23</v>
      </c>
      <c r="J94" s="38"/>
      <c r="K94" s="36" t="s">
        <v>35</v>
      </c>
      <c r="L94" s="38"/>
    </row>
    <row r="95" spans="1:12" s="74" customFormat="1" ht="15" hidden="1" customHeight="1">
      <c r="A95" s="66">
        <v>43614</v>
      </c>
      <c r="B95" s="71" t="s">
        <v>25</v>
      </c>
      <c r="C95" s="71" t="s">
        <v>28</v>
      </c>
      <c r="D95" s="67" t="s">
        <v>21</v>
      </c>
      <c r="E95" s="72">
        <v>20000</v>
      </c>
      <c r="F95" s="72"/>
      <c r="G95" s="69">
        <f t="shared" si="1"/>
        <v>66100</v>
      </c>
      <c r="H95" s="67" t="s">
        <v>22</v>
      </c>
      <c r="I95" s="71" t="s">
        <v>26</v>
      </c>
      <c r="J95" s="71"/>
      <c r="K95" s="67" t="s">
        <v>35</v>
      </c>
      <c r="L95" s="71"/>
    </row>
    <row r="96" spans="1:12" s="23" customFormat="1" ht="15" customHeight="1">
      <c r="A96" s="39">
        <v>43614</v>
      </c>
      <c r="B96" s="38" t="s">
        <v>526</v>
      </c>
      <c r="C96" s="38" t="s">
        <v>883</v>
      </c>
      <c r="D96" s="36" t="s">
        <v>21</v>
      </c>
      <c r="E96" s="56"/>
      <c r="F96" s="56">
        <v>3000</v>
      </c>
      <c r="G96" s="35">
        <f t="shared" si="1"/>
        <v>63100</v>
      </c>
      <c r="H96" s="36" t="s">
        <v>22</v>
      </c>
      <c r="I96" s="38" t="s">
        <v>23</v>
      </c>
      <c r="J96" s="38"/>
      <c r="K96" s="36" t="s">
        <v>35</v>
      </c>
      <c r="L96" s="38"/>
    </row>
    <row r="97" spans="1:12" s="23" customFormat="1" ht="15" customHeight="1">
      <c r="A97" s="39">
        <v>43614</v>
      </c>
      <c r="B97" s="38" t="s">
        <v>542</v>
      </c>
      <c r="C97" s="38" t="s">
        <v>20</v>
      </c>
      <c r="D97" s="36" t="s">
        <v>21</v>
      </c>
      <c r="E97" s="56"/>
      <c r="F97" s="56">
        <v>2500</v>
      </c>
      <c r="G97" s="35">
        <f t="shared" si="1"/>
        <v>60600</v>
      </c>
      <c r="H97" s="36" t="s">
        <v>22</v>
      </c>
      <c r="I97" s="38" t="s">
        <v>23</v>
      </c>
      <c r="J97" s="38"/>
      <c r="K97" s="36" t="s">
        <v>35</v>
      </c>
      <c r="L97" s="38"/>
    </row>
    <row r="98" spans="1:12" s="25" customFormat="1" ht="15" customHeight="1">
      <c r="A98" s="39">
        <v>43615</v>
      </c>
      <c r="B98" s="38" t="s">
        <v>543</v>
      </c>
      <c r="C98" s="38" t="s">
        <v>20</v>
      </c>
      <c r="D98" s="36" t="s">
        <v>21</v>
      </c>
      <c r="E98" s="56"/>
      <c r="F98" s="56">
        <v>500</v>
      </c>
      <c r="G98" s="35">
        <f t="shared" si="1"/>
        <v>60100</v>
      </c>
      <c r="H98" s="36" t="s">
        <v>22</v>
      </c>
      <c r="I98" s="38" t="s">
        <v>23</v>
      </c>
      <c r="J98" s="38"/>
      <c r="K98" s="36" t="s">
        <v>35</v>
      </c>
      <c r="L98" s="38"/>
    </row>
    <row r="99" spans="1:12" s="23" customFormat="1" ht="15" customHeight="1">
      <c r="A99" s="39">
        <v>43615</v>
      </c>
      <c r="B99" s="38" t="s">
        <v>544</v>
      </c>
      <c r="C99" s="38" t="s">
        <v>20</v>
      </c>
      <c r="D99" s="36" t="s">
        <v>21</v>
      </c>
      <c r="E99" s="56"/>
      <c r="F99" s="56">
        <v>4000</v>
      </c>
      <c r="G99" s="35">
        <f t="shared" si="1"/>
        <v>56100</v>
      </c>
      <c r="H99" s="36" t="s">
        <v>22</v>
      </c>
      <c r="I99" s="38" t="s">
        <v>23</v>
      </c>
      <c r="J99" s="38"/>
      <c r="K99" s="36" t="s">
        <v>35</v>
      </c>
      <c r="L99" s="38"/>
    </row>
    <row r="100" spans="1:12" s="23" customFormat="1" ht="15" customHeight="1">
      <c r="A100" s="39">
        <v>43615</v>
      </c>
      <c r="B100" s="38" t="s">
        <v>545</v>
      </c>
      <c r="C100" s="38" t="s">
        <v>20</v>
      </c>
      <c r="D100" s="36" t="s">
        <v>21</v>
      </c>
      <c r="E100" s="56"/>
      <c r="F100" s="56">
        <v>300</v>
      </c>
      <c r="G100" s="35">
        <f t="shared" si="1"/>
        <v>55800</v>
      </c>
      <c r="H100" s="36" t="s">
        <v>22</v>
      </c>
      <c r="I100" s="38" t="s">
        <v>23</v>
      </c>
      <c r="J100" s="38"/>
      <c r="K100" s="36" t="s">
        <v>35</v>
      </c>
      <c r="L100" s="38"/>
    </row>
    <row r="101" spans="1:12" s="23" customFormat="1" ht="15" customHeight="1">
      <c r="A101" s="39">
        <v>43616</v>
      </c>
      <c r="B101" s="38" t="s">
        <v>546</v>
      </c>
      <c r="C101" s="38" t="s">
        <v>20</v>
      </c>
      <c r="D101" s="36" t="s">
        <v>21</v>
      </c>
      <c r="E101" s="56"/>
      <c r="F101" s="56">
        <v>300</v>
      </c>
      <c r="G101" s="35">
        <f t="shared" si="1"/>
        <v>55500</v>
      </c>
      <c r="H101" s="36" t="s">
        <v>22</v>
      </c>
      <c r="I101" s="38" t="s">
        <v>23</v>
      </c>
      <c r="J101" s="38"/>
      <c r="K101" s="36" t="s">
        <v>35</v>
      </c>
      <c r="L101" s="38"/>
    </row>
    <row r="102" spans="1:12" s="23" customFormat="1" ht="15" customHeight="1">
      <c r="A102" s="39">
        <v>43616</v>
      </c>
      <c r="B102" s="38" t="s">
        <v>547</v>
      </c>
      <c r="C102" s="38" t="s">
        <v>20</v>
      </c>
      <c r="D102" s="36" t="s">
        <v>21</v>
      </c>
      <c r="E102" s="56"/>
      <c r="F102" s="56">
        <v>6000</v>
      </c>
      <c r="G102" s="35">
        <f t="shared" si="1"/>
        <v>49500</v>
      </c>
      <c r="H102" s="36" t="s">
        <v>22</v>
      </c>
      <c r="I102" s="38" t="s">
        <v>26</v>
      </c>
      <c r="J102" s="38"/>
      <c r="K102" s="36" t="s">
        <v>35</v>
      </c>
      <c r="L102" s="38"/>
    </row>
    <row r="103" spans="1:12" s="23" customFormat="1" ht="15" customHeight="1">
      <c r="A103" s="39">
        <v>43616</v>
      </c>
      <c r="B103" s="38" t="s">
        <v>548</v>
      </c>
      <c r="C103" s="38" t="s">
        <v>20</v>
      </c>
      <c r="D103" s="36" t="s">
        <v>21</v>
      </c>
      <c r="E103" s="56"/>
      <c r="F103" s="56">
        <v>1500</v>
      </c>
      <c r="G103" s="35">
        <f t="shared" si="1"/>
        <v>48000</v>
      </c>
      <c r="H103" s="36" t="s">
        <v>22</v>
      </c>
      <c r="I103" s="38" t="s">
        <v>23</v>
      </c>
      <c r="J103" s="38"/>
      <c r="K103" s="36" t="s">
        <v>35</v>
      </c>
      <c r="L103" s="38"/>
    </row>
    <row r="104" spans="1:12" s="23" customFormat="1" ht="15" customHeight="1">
      <c r="A104" s="39">
        <v>43616</v>
      </c>
      <c r="B104" s="38" t="s">
        <v>549</v>
      </c>
      <c r="C104" s="38" t="s">
        <v>57</v>
      </c>
      <c r="D104" s="36" t="s">
        <v>21</v>
      </c>
      <c r="E104" s="56"/>
      <c r="F104" s="56">
        <v>80000</v>
      </c>
      <c r="G104" s="35">
        <f t="shared" si="1"/>
        <v>-32000</v>
      </c>
      <c r="H104" s="36" t="s">
        <v>22</v>
      </c>
      <c r="I104" s="38" t="s">
        <v>26</v>
      </c>
      <c r="J104" s="38"/>
      <c r="K104" s="36" t="s">
        <v>35</v>
      </c>
      <c r="L104" s="38"/>
    </row>
    <row r="105" spans="1:12" s="23" customFormat="1" ht="15" customHeight="1">
      <c r="A105" s="39">
        <v>43616</v>
      </c>
      <c r="B105" s="38" t="s">
        <v>507</v>
      </c>
      <c r="C105" s="38" t="s">
        <v>57</v>
      </c>
      <c r="D105" s="36" t="s">
        <v>21</v>
      </c>
      <c r="E105" s="56"/>
      <c r="F105" s="56">
        <v>60000</v>
      </c>
      <c r="G105" s="35">
        <f t="shared" si="1"/>
        <v>-92000</v>
      </c>
      <c r="H105" s="36" t="s">
        <v>22</v>
      </c>
      <c r="I105" s="38" t="s">
        <v>23</v>
      </c>
      <c r="J105" s="38"/>
      <c r="K105" s="36" t="s">
        <v>35</v>
      </c>
      <c r="L105" s="38"/>
    </row>
    <row r="106" spans="1:12" s="74" customFormat="1" hidden="1">
      <c r="A106" s="66">
        <v>43588</v>
      </c>
      <c r="B106" s="71" t="s">
        <v>78</v>
      </c>
      <c r="C106" s="71" t="s">
        <v>28</v>
      </c>
      <c r="D106" s="71" t="s">
        <v>32</v>
      </c>
      <c r="E106" s="72"/>
      <c r="F106" s="72">
        <v>30000</v>
      </c>
      <c r="G106" s="69">
        <f t="shared" si="1"/>
        <v>-122000</v>
      </c>
      <c r="H106" s="71" t="s">
        <v>33</v>
      </c>
      <c r="I106" s="71" t="s">
        <v>34</v>
      </c>
      <c r="J106" s="71"/>
      <c r="K106" s="67" t="s">
        <v>35</v>
      </c>
      <c r="L106" s="71"/>
    </row>
    <row r="107" spans="1:12" s="24" customFormat="1">
      <c r="A107" s="39">
        <v>43592</v>
      </c>
      <c r="B107" s="38" t="s">
        <v>36</v>
      </c>
      <c r="C107" s="38" t="s">
        <v>20</v>
      </c>
      <c r="D107" s="38" t="s">
        <v>32</v>
      </c>
      <c r="E107" s="56"/>
      <c r="F107" s="56">
        <v>1000</v>
      </c>
      <c r="G107" s="35">
        <f t="shared" si="1"/>
        <v>-123000</v>
      </c>
      <c r="H107" s="38" t="s">
        <v>33</v>
      </c>
      <c r="I107" s="38" t="s">
        <v>34</v>
      </c>
      <c r="J107" s="38"/>
      <c r="K107" s="36" t="s">
        <v>35</v>
      </c>
      <c r="L107" s="38"/>
    </row>
    <row r="108" spans="1:12" s="24" customFormat="1">
      <c r="A108" s="39">
        <v>43592</v>
      </c>
      <c r="B108" s="38" t="s">
        <v>37</v>
      </c>
      <c r="C108" s="38" t="s">
        <v>20</v>
      </c>
      <c r="D108" s="38" t="s">
        <v>32</v>
      </c>
      <c r="E108" s="56"/>
      <c r="F108" s="56">
        <v>1000</v>
      </c>
      <c r="G108" s="35">
        <f t="shared" si="1"/>
        <v>-124000</v>
      </c>
      <c r="H108" s="38" t="s">
        <v>33</v>
      </c>
      <c r="I108" s="38" t="s">
        <v>34</v>
      </c>
      <c r="J108" s="38"/>
      <c r="K108" s="36" t="s">
        <v>35</v>
      </c>
      <c r="L108" s="38"/>
    </row>
    <row r="109" spans="1:12" s="24" customFormat="1">
      <c r="A109" s="39">
        <v>43594</v>
      </c>
      <c r="B109" s="38" t="s">
        <v>38</v>
      </c>
      <c r="C109" s="38" t="s">
        <v>20</v>
      </c>
      <c r="D109" s="38" t="s">
        <v>32</v>
      </c>
      <c r="E109" s="56"/>
      <c r="F109" s="56">
        <v>1000</v>
      </c>
      <c r="G109" s="35">
        <f t="shared" si="1"/>
        <v>-125000</v>
      </c>
      <c r="H109" s="38" t="s">
        <v>33</v>
      </c>
      <c r="I109" s="38" t="s">
        <v>34</v>
      </c>
      <c r="J109" s="38"/>
      <c r="K109" s="36" t="s">
        <v>35</v>
      </c>
      <c r="L109" s="38"/>
    </row>
    <row r="110" spans="1:12" s="24" customFormat="1">
      <c r="A110" s="39">
        <v>43594</v>
      </c>
      <c r="B110" s="38" t="s">
        <v>550</v>
      </c>
      <c r="C110" s="38" t="s">
        <v>39</v>
      </c>
      <c r="D110" s="32" t="s">
        <v>69</v>
      </c>
      <c r="E110" s="56"/>
      <c r="F110" s="56">
        <v>2000</v>
      </c>
      <c r="G110" s="35">
        <f t="shared" si="1"/>
        <v>-127000</v>
      </c>
      <c r="H110" s="38" t="s">
        <v>33</v>
      </c>
      <c r="I110" s="38" t="s">
        <v>40</v>
      </c>
      <c r="J110" s="38"/>
      <c r="K110" s="36" t="s">
        <v>35</v>
      </c>
      <c r="L110" s="38"/>
    </row>
    <row r="111" spans="1:12" s="24" customFormat="1">
      <c r="A111" s="39">
        <v>43594</v>
      </c>
      <c r="B111" s="38" t="s">
        <v>41</v>
      </c>
      <c r="C111" s="38" t="s">
        <v>20</v>
      </c>
      <c r="D111" s="38" t="s">
        <v>32</v>
      </c>
      <c r="E111" s="56"/>
      <c r="F111" s="56">
        <v>1000</v>
      </c>
      <c r="G111" s="35">
        <f t="shared" si="1"/>
        <v>-128000</v>
      </c>
      <c r="H111" s="38" t="s">
        <v>33</v>
      </c>
      <c r="I111" s="38" t="s">
        <v>34</v>
      </c>
      <c r="J111" s="38"/>
      <c r="K111" s="36" t="s">
        <v>35</v>
      </c>
      <c r="L111" s="38"/>
    </row>
    <row r="112" spans="1:12" s="74" customFormat="1" hidden="1">
      <c r="A112" s="66">
        <v>43595</v>
      </c>
      <c r="B112" s="71" t="s">
        <v>25</v>
      </c>
      <c r="C112" s="71" t="s">
        <v>28</v>
      </c>
      <c r="D112" s="71" t="s">
        <v>32</v>
      </c>
      <c r="E112" s="72">
        <v>80000</v>
      </c>
      <c r="F112" s="72"/>
      <c r="G112" s="69">
        <f t="shared" si="1"/>
        <v>-48000</v>
      </c>
      <c r="H112" s="71" t="s">
        <v>33</v>
      </c>
      <c r="I112" s="71" t="s">
        <v>40</v>
      </c>
      <c r="J112" s="71"/>
      <c r="K112" s="67" t="s">
        <v>35</v>
      </c>
      <c r="L112" s="71"/>
    </row>
    <row r="113" spans="1:12" s="24" customFormat="1">
      <c r="A113" s="39">
        <v>43598</v>
      </c>
      <c r="B113" s="38" t="s">
        <v>42</v>
      </c>
      <c r="C113" s="38" t="s">
        <v>20</v>
      </c>
      <c r="D113" s="38" t="s">
        <v>32</v>
      </c>
      <c r="E113" s="56"/>
      <c r="F113" s="56">
        <v>2000</v>
      </c>
      <c r="G113" s="35">
        <f t="shared" si="1"/>
        <v>-50000</v>
      </c>
      <c r="H113" s="38" t="s">
        <v>33</v>
      </c>
      <c r="I113" s="38" t="s">
        <v>34</v>
      </c>
      <c r="J113" s="38"/>
      <c r="K113" s="36" t="s">
        <v>35</v>
      </c>
      <c r="L113" s="38"/>
    </row>
    <row r="114" spans="1:12" s="24" customFormat="1">
      <c r="A114" s="39">
        <v>43598</v>
      </c>
      <c r="B114" s="38" t="s">
        <v>551</v>
      </c>
      <c r="C114" s="38" t="s">
        <v>20</v>
      </c>
      <c r="D114" s="38" t="s">
        <v>32</v>
      </c>
      <c r="E114" s="56"/>
      <c r="F114" s="56">
        <v>500</v>
      </c>
      <c r="G114" s="35">
        <f t="shared" si="1"/>
        <v>-50500</v>
      </c>
      <c r="H114" s="38" t="s">
        <v>33</v>
      </c>
      <c r="I114" s="38" t="s">
        <v>34</v>
      </c>
      <c r="J114" s="38"/>
      <c r="K114" s="36" t="s">
        <v>35</v>
      </c>
      <c r="L114" s="38"/>
    </row>
    <row r="115" spans="1:12" s="24" customFormat="1">
      <c r="A115" s="39">
        <v>43598</v>
      </c>
      <c r="B115" s="38" t="s">
        <v>552</v>
      </c>
      <c r="C115" s="38" t="s">
        <v>20</v>
      </c>
      <c r="D115" s="38" t="s">
        <v>32</v>
      </c>
      <c r="E115" s="56"/>
      <c r="F115" s="56">
        <v>500</v>
      </c>
      <c r="G115" s="35">
        <f t="shared" si="1"/>
        <v>-51000</v>
      </c>
      <c r="H115" s="38" t="s">
        <v>33</v>
      </c>
      <c r="I115" s="38" t="s">
        <v>34</v>
      </c>
      <c r="J115" s="38"/>
      <c r="K115" s="36" t="s">
        <v>35</v>
      </c>
      <c r="L115" s="38"/>
    </row>
    <row r="116" spans="1:12" s="24" customFormat="1">
      <c r="A116" s="39">
        <v>43598</v>
      </c>
      <c r="B116" s="38" t="s">
        <v>43</v>
      </c>
      <c r="C116" s="38" t="s">
        <v>20</v>
      </c>
      <c r="D116" s="38" t="s">
        <v>32</v>
      </c>
      <c r="E116" s="56"/>
      <c r="F116" s="56">
        <v>500</v>
      </c>
      <c r="G116" s="35">
        <f t="shared" si="1"/>
        <v>-51500</v>
      </c>
      <c r="H116" s="38" t="s">
        <v>33</v>
      </c>
      <c r="I116" s="38" t="s">
        <v>34</v>
      </c>
      <c r="J116" s="38"/>
      <c r="K116" s="36" t="s">
        <v>35</v>
      </c>
      <c r="L116" s="38"/>
    </row>
    <row r="117" spans="1:12" s="24" customFormat="1">
      <c r="A117" s="39">
        <v>43598</v>
      </c>
      <c r="B117" s="38" t="s">
        <v>553</v>
      </c>
      <c r="C117" s="38" t="s">
        <v>20</v>
      </c>
      <c r="D117" s="38" t="s">
        <v>32</v>
      </c>
      <c r="E117" s="56"/>
      <c r="F117" s="56">
        <v>500</v>
      </c>
      <c r="G117" s="35">
        <f t="shared" si="1"/>
        <v>-52000</v>
      </c>
      <c r="H117" s="38" t="s">
        <v>33</v>
      </c>
      <c r="I117" s="38" t="s">
        <v>34</v>
      </c>
      <c r="J117" s="38"/>
      <c r="K117" s="36" t="s">
        <v>35</v>
      </c>
      <c r="L117" s="38"/>
    </row>
    <row r="118" spans="1:12" s="24" customFormat="1">
      <c r="A118" s="39">
        <v>43598</v>
      </c>
      <c r="B118" s="38" t="s">
        <v>44</v>
      </c>
      <c r="C118" s="38" t="s">
        <v>45</v>
      </c>
      <c r="D118" s="38" t="s">
        <v>32</v>
      </c>
      <c r="E118" s="56"/>
      <c r="F118" s="56">
        <v>3200</v>
      </c>
      <c r="G118" s="35">
        <f t="shared" si="1"/>
        <v>-55200</v>
      </c>
      <c r="H118" s="38" t="s">
        <v>33</v>
      </c>
      <c r="I118" s="38" t="s">
        <v>34</v>
      </c>
      <c r="J118" s="38"/>
      <c r="K118" s="36" t="s">
        <v>35</v>
      </c>
      <c r="L118" s="38"/>
    </row>
    <row r="119" spans="1:12" s="24" customFormat="1">
      <c r="A119" s="39">
        <v>43598</v>
      </c>
      <c r="B119" s="38" t="s">
        <v>554</v>
      </c>
      <c r="C119" s="38" t="s">
        <v>20</v>
      </c>
      <c r="D119" s="38" t="s">
        <v>32</v>
      </c>
      <c r="E119" s="56"/>
      <c r="F119" s="56">
        <v>500</v>
      </c>
      <c r="G119" s="35">
        <f t="shared" si="1"/>
        <v>-55700</v>
      </c>
      <c r="H119" s="38" t="s">
        <v>33</v>
      </c>
      <c r="I119" s="38" t="s">
        <v>34</v>
      </c>
      <c r="J119" s="38"/>
      <c r="K119" s="36" t="s">
        <v>35</v>
      </c>
      <c r="L119" s="38"/>
    </row>
    <row r="120" spans="1:12" s="24" customFormat="1">
      <c r="A120" s="39">
        <v>43598</v>
      </c>
      <c r="B120" s="38" t="s">
        <v>555</v>
      </c>
      <c r="C120" s="38" t="s">
        <v>20</v>
      </c>
      <c r="D120" s="38" t="s">
        <v>32</v>
      </c>
      <c r="E120" s="56"/>
      <c r="F120" s="56">
        <v>500</v>
      </c>
      <c r="G120" s="35">
        <f t="shared" si="1"/>
        <v>-56200</v>
      </c>
      <c r="H120" s="38" t="s">
        <v>33</v>
      </c>
      <c r="I120" s="38" t="s">
        <v>34</v>
      </c>
      <c r="J120" s="38"/>
      <c r="K120" s="36" t="s">
        <v>35</v>
      </c>
      <c r="L120" s="38"/>
    </row>
    <row r="121" spans="1:12" s="24" customFormat="1">
      <c r="A121" s="39">
        <v>43599</v>
      </c>
      <c r="B121" s="38" t="s">
        <v>556</v>
      </c>
      <c r="C121" s="38" t="s">
        <v>20</v>
      </c>
      <c r="D121" s="38" t="s">
        <v>32</v>
      </c>
      <c r="E121" s="56"/>
      <c r="F121" s="56">
        <v>500</v>
      </c>
      <c r="G121" s="35">
        <f t="shared" si="1"/>
        <v>-56700</v>
      </c>
      <c r="H121" s="38" t="s">
        <v>33</v>
      </c>
      <c r="I121" s="38" t="s">
        <v>34</v>
      </c>
      <c r="J121" s="38"/>
      <c r="K121" s="36" t="s">
        <v>35</v>
      </c>
      <c r="L121" s="38"/>
    </row>
    <row r="122" spans="1:12" s="24" customFormat="1">
      <c r="A122" s="39">
        <v>43599</v>
      </c>
      <c r="B122" s="38" t="s">
        <v>43</v>
      </c>
      <c r="C122" s="38" t="s">
        <v>20</v>
      </c>
      <c r="D122" s="38" t="s">
        <v>32</v>
      </c>
      <c r="E122" s="56"/>
      <c r="F122" s="56">
        <v>500</v>
      </c>
      <c r="G122" s="35">
        <f t="shared" si="1"/>
        <v>-57200</v>
      </c>
      <c r="H122" s="38" t="s">
        <v>33</v>
      </c>
      <c r="I122" s="38" t="s">
        <v>34</v>
      </c>
      <c r="J122" s="38"/>
      <c r="K122" s="36" t="s">
        <v>35</v>
      </c>
      <c r="L122" s="38"/>
    </row>
    <row r="123" spans="1:12" s="24" customFormat="1">
      <c r="A123" s="39">
        <v>43599</v>
      </c>
      <c r="B123" s="38" t="s">
        <v>46</v>
      </c>
      <c r="C123" s="38" t="s">
        <v>20</v>
      </c>
      <c r="D123" s="38" t="s">
        <v>32</v>
      </c>
      <c r="E123" s="56"/>
      <c r="F123" s="56">
        <v>500</v>
      </c>
      <c r="G123" s="35">
        <f t="shared" si="1"/>
        <v>-57700</v>
      </c>
      <c r="H123" s="38" t="s">
        <v>33</v>
      </c>
      <c r="I123" s="38" t="s">
        <v>34</v>
      </c>
      <c r="J123" s="38"/>
      <c r="K123" s="36" t="s">
        <v>35</v>
      </c>
      <c r="L123" s="38"/>
    </row>
    <row r="124" spans="1:12" s="24" customFormat="1">
      <c r="A124" s="39">
        <v>43599</v>
      </c>
      <c r="B124" s="38" t="s">
        <v>557</v>
      </c>
      <c r="C124" s="38" t="s">
        <v>20</v>
      </c>
      <c r="D124" s="38" t="s">
        <v>32</v>
      </c>
      <c r="E124" s="56"/>
      <c r="F124" s="56">
        <v>500</v>
      </c>
      <c r="G124" s="35">
        <f t="shared" si="1"/>
        <v>-58200</v>
      </c>
      <c r="H124" s="38" t="s">
        <v>33</v>
      </c>
      <c r="I124" s="38" t="s">
        <v>34</v>
      </c>
      <c r="J124" s="38"/>
      <c r="K124" s="36" t="s">
        <v>35</v>
      </c>
      <c r="L124" s="38"/>
    </row>
    <row r="125" spans="1:12" s="24" customFormat="1">
      <c r="A125" s="39">
        <v>43599</v>
      </c>
      <c r="B125" s="38" t="s">
        <v>558</v>
      </c>
      <c r="C125" s="38" t="s">
        <v>20</v>
      </c>
      <c r="D125" s="38" t="s">
        <v>32</v>
      </c>
      <c r="E125" s="56"/>
      <c r="F125" s="56">
        <v>500</v>
      </c>
      <c r="G125" s="35">
        <f t="shared" si="1"/>
        <v>-58700</v>
      </c>
      <c r="H125" s="38" t="s">
        <v>33</v>
      </c>
      <c r="I125" s="38" t="s">
        <v>34</v>
      </c>
      <c r="J125" s="38"/>
      <c r="K125" s="36" t="s">
        <v>35</v>
      </c>
      <c r="L125" s="38"/>
    </row>
    <row r="126" spans="1:12" s="24" customFormat="1">
      <c r="A126" s="39">
        <v>43599</v>
      </c>
      <c r="B126" s="38" t="s">
        <v>559</v>
      </c>
      <c r="C126" s="38" t="s">
        <v>45</v>
      </c>
      <c r="D126" s="38" t="s">
        <v>32</v>
      </c>
      <c r="E126" s="56"/>
      <c r="F126" s="56">
        <v>4300</v>
      </c>
      <c r="G126" s="35">
        <f t="shared" si="1"/>
        <v>-63000</v>
      </c>
      <c r="H126" s="38" t="s">
        <v>33</v>
      </c>
      <c r="I126" s="38" t="s">
        <v>34</v>
      </c>
      <c r="J126" s="38"/>
      <c r="K126" s="36" t="s">
        <v>35</v>
      </c>
      <c r="L126" s="38"/>
    </row>
    <row r="127" spans="1:12" s="24" customFormat="1">
      <c r="A127" s="39">
        <v>43599</v>
      </c>
      <c r="B127" s="38" t="s">
        <v>560</v>
      </c>
      <c r="C127" s="38" t="s">
        <v>20</v>
      </c>
      <c r="D127" s="38" t="s">
        <v>32</v>
      </c>
      <c r="E127" s="56"/>
      <c r="F127" s="56">
        <v>4000</v>
      </c>
      <c r="G127" s="35">
        <f t="shared" si="1"/>
        <v>-67000</v>
      </c>
      <c r="H127" s="38" t="s">
        <v>33</v>
      </c>
      <c r="I127" s="38" t="s">
        <v>34</v>
      </c>
      <c r="J127" s="38"/>
      <c r="K127" s="36" t="s">
        <v>35</v>
      </c>
      <c r="L127" s="38"/>
    </row>
    <row r="128" spans="1:12" s="24" customFormat="1">
      <c r="A128" s="39">
        <v>43599</v>
      </c>
      <c r="B128" s="38" t="s">
        <v>561</v>
      </c>
      <c r="C128" s="38" t="s">
        <v>57</v>
      </c>
      <c r="D128" s="38" t="s">
        <v>32</v>
      </c>
      <c r="E128" s="56"/>
      <c r="F128" s="56">
        <v>15000</v>
      </c>
      <c r="G128" s="35">
        <f t="shared" si="1"/>
        <v>-82000</v>
      </c>
      <c r="H128" s="38" t="s">
        <v>33</v>
      </c>
      <c r="I128" s="38" t="s">
        <v>40</v>
      </c>
      <c r="J128" s="38"/>
      <c r="K128" s="36" t="s">
        <v>35</v>
      </c>
      <c r="L128" s="38"/>
    </row>
    <row r="129" spans="1:12" s="24" customFormat="1">
      <c r="A129" s="39">
        <v>43599</v>
      </c>
      <c r="B129" s="38" t="s">
        <v>562</v>
      </c>
      <c r="C129" s="38" t="s">
        <v>20</v>
      </c>
      <c r="D129" s="38" t="s">
        <v>32</v>
      </c>
      <c r="E129" s="56"/>
      <c r="F129" s="56">
        <v>300</v>
      </c>
      <c r="G129" s="35">
        <f t="shared" si="1"/>
        <v>-82300</v>
      </c>
      <c r="H129" s="38" t="s">
        <v>33</v>
      </c>
      <c r="I129" s="38" t="s">
        <v>34</v>
      </c>
      <c r="J129" s="38"/>
      <c r="K129" s="36" t="s">
        <v>35</v>
      </c>
      <c r="L129" s="38"/>
    </row>
    <row r="130" spans="1:12" s="24" customFormat="1">
      <c r="A130" s="39">
        <v>43599</v>
      </c>
      <c r="B130" s="38" t="s">
        <v>563</v>
      </c>
      <c r="C130" s="38" t="s">
        <v>20</v>
      </c>
      <c r="D130" s="38" t="s">
        <v>32</v>
      </c>
      <c r="E130" s="56"/>
      <c r="F130" s="56">
        <v>300</v>
      </c>
      <c r="G130" s="35">
        <f t="shared" si="1"/>
        <v>-82600</v>
      </c>
      <c r="H130" s="38" t="s">
        <v>33</v>
      </c>
      <c r="I130" s="38" t="s">
        <v>34</v>
      </c>
      <c r="J130" s="38"/>
      <c r="K130" s="36" t="s">
        <v>35</v>
      </c>
      <c r="L130" s="38"/>
    </row>
    <row r="131" spans="1:12" s="24" customFormat="1">
      <c r="A131" s="39">
        <v>43599</v>
      </c>
      <c r="B131" s="38" t="s">
        <v>47</v>
      </c>
      <c r="C131" s="38" t="s">
        <v>20</v>
      </c>
      <c r="D131" s="38" t="s">
        <v>32</v>
      </c>
      <c r="E131" s="56"/>
      <c r="F131" s="56">
        <v>300</v>
      </c>
      <c r="G131" s="35">
        <f t="shared" si="1"/>
        <v>-82900</v>
      </c>
      <c r="H131" s="38" t="s">
        <v>33</v>
      </c>
      <c r="I131" s="38" t="s">
        <v>34</v>
      </c>
      <c r="J131" s="38"/>
      <c r="K131" s="36" t="s">
        <v>35</v>
      </c>
      <c r="L131" s="38"/>
    </row>
    <row r="132" spans="1:12" s="24" customFormat="1">
      <c r="A132" s="39">
        <v>43599</v>
      </c>
      <c r="B132" s="38" t="s">
        <v>564</v>
      </c>
      <c r="C132" s="38" t="s">
        <v>20</v>
      </c>
      <c r="D132" s="38" t="s">
        <v>32</v>
      </c>
      <c r="E132" s="56"/>
      <c r="F132" s="56">
        <v>300</v>
      </c>
      <c r="G132" s="35">
        <f t="shared" si="1"/>
        <v>-83200</v>
      </c>
      <c r="H132" s="38" t="s">
        <v>33</v>
      </c>
      <c r="I132" s="38" t="s">
        <v>34</v>
      </c>
      <c r="J132" s="38"/>
      <c r="K132" s="36" t="s">
        <v>35</v>
      </c>
      <c r="L132" s="38"/>
    </row>
    <row r="133" spans="1:12" s="24" customFormat="1">
      <c r="A133" s="39">
        <v>43599</v>
      </c>
      <c r="B133" s="38" t="s">
        <v>565</v>
      </c>
      <c r="C133" s="38" t="s">
        <v>20</v>
      </c>
      <c r="D133" s="38" t="s">
        <v>32</v>
      </c>
      <c r="E133" s="56"/>
      <c r="F133" s="56">
        <v>300</v>
      </c>
      <c r="G133" s="35">
        <f t="shared" si="1"/>
        <v>-83500</v>
      </c>
      <c r="H133" s="38" t="s">
        <v>33</v>
      </c>
      <c r="I133" s="38" t="s">
        <v>34</v>
      </c>
      <c r="J133" s="38"/>
      <c r="K133" s="36" t="s">
        <v>35</v>
      </c>
      <c r="L133" s="38"/>
    </row>
    <row r="134" spans="1:12" s="74" customFormat="1" hidden="1">
      <c r="A134" s="66">
        <v>43599</v>
      </c>
      <c r="B134" s="71" t="s">
        <v>25</v>
      </c>
      <c r="C134" s="71" t="s">
        <v>28</v>
      </c>
      <c r="D134" s="71" t="s">
        <v>32</v>
      </c>
      <c r="E134" s="72">
        <v>61800</v>
      </c>
      <c r="F134" s="72"/>
      <c r="G134" s="69">
        <f t="shared" si="1"/>
        <v>-21700</v>
      </c>
      <c r="H134" s="71" t="s">
        <v>33</v>
      </c>
      <c r="I134" s="71" t="s">
        <v>34</v>
      </c>
      <c r="J134" s="71"/>
      <c r="K134" s="67" t="s">
        <v>35</v>
      </c>
      <c r="L134" s="71"/>
    </row>
    <row r="135" spans="1:12" s="24" customFormat="1">
      <c r="A135" s="39">
        <v>43599</v>
      </c>
      <c r="B135" s="38" t="s">
        <v>566</v>
      </c>
      <c r="C135" s="38" t="s">
        <v>45</v>
      </c>
      <c r="D135" s="38" t="s">
        <v>32</v>
      </c>
      <c r="E135" s="56"/>
      <c r="F135" s="56">
        <v>8000</v>
      </c>
      <c r="G135" s="35">
        <f t="shared" si="1"/>
        <v>-29700</v>
      </c>
      <c r="H135" s="38" t="s">
        <v>33</v>
      </c>
      <c r="I135" s="38" t="s">
        <v>34</v>
      </c>
      <c r="J135" s="38"/>
      <c r="K135" s="36" t="s">
        <v>35</v>
      </c>
      <c r="L135" s="38"/>
    </row>
    <row r="136" spans="1:12" s="24" customFormat="1">
      <c r="A136" s="39">
        <v>43599</v>
      </c>
      <c r="B136" s="38" t="s">
        <v>567</v>
      </c>
      <c r="C136" s="38" t="s">
        <v>20</v>
      </c>
      <c r="D136" s="38" t="s">
        <v>32</v>
      </c>
      <c r="E136" s="56"/>
      <c r="F136" s="56">
        <v>300</v>
      </c>
      <c r="G136" s="35">
        <f t="shared" si="1"/>
        <v>-30000</v>
      </c>
      <c r="H136" s="38" t="s">
        <v>33</v>
      </c>
      <c r="I136" s="38" t="s">
        <v>34</v>
      </c>
      <c r="J136" s="38"/>
      <c r="K136" s="36" t="s">
        <v>35</v>
      </c>
      <c r="L136" s="38"/>
    </row>
    <row r="137" spans="1:12" s="24" customFormat="1">
      <c r="A137" s="39">
        <v>43600</v>
      </c>
      <c r="B137" s="38" t="s">
        <v>568</v>
      </c>
      <c r="C137" s="38" t="s">
        <v>20</v>
      </c>
      <c r="D137" s="38" t="s">
        <v>32</v>
      </c>
      <c r="E137" s="56"/>
      <c r="F137" s="56">
        <v>300</v>
      </c>
      <c r="G137" s="35">
        <f t="shared" si="1"/>
        <v>-30300</v>
      </c>
      <c r="H137" s="38" t="s">
        <v>33</v>
      </c>
      <c r="I137" s="38" t="s">
        <v>34</v>
      </c>
      <c r="J137" s="38"/>
      <c r="K137" s="36" t="s">
        <v>35</v>
      </c>
      <c r="L137" s="38"/>
    </row>
    <row r="138" spans="1:12" s="24" customFormat="1">
      <c r="A138" s="39">
        <v>43600</v>
      </c>
      <c r="B138" s="38" t="s">
        <v>48</v>
      </c>
      <c r="C138" s="38" t="s">
        <v>20</v>
      </c>
      <c r="D138" s="38" t="s">
        <v>32</v>
      </c>
      <c r="E138" s="56"/>
      <c r="F138" s="56">
        <v>300</v>
      </c>
      <c r="G138" s="35">
        <f t="shared" si="1"/>
        <v>-30600</v>
      </c>
      <c r="H138" s="38" t="s">
        <v>33</v>
      </c>
      <c r="I138" s="38" t="s">
        <v>34</v>
      </c>
      <c r="J138" s="38"/>
      <c r="K138" s="36" t="s">
        <v>35</v>
      </c>
      <c r="L138" s="38"/>
    </row>
    <row r="139" spans="1:12" s="24" customFormat="1">
      <c r="A139" s="39">
        <v>43600</v>
      </c>
      <c r="B139" s="38" t="s">
        <v>49</v>
      </c>
      <c r="C139" s="38" t="s">
        <v>20</v>
      </c>
      <c r="D139" s="38" t="s">
        <v>32</v>
      </c>
      <c r="E139" s="56"/>
      <c r="F139" s="56">
        <v>300</v>
      </c>
      <c r="G139" s="35">
        <f t="shared" si="1"/>
        <v>-30900</v>
      </c>
      <c r="H139" s="38" t="s">
        <v>33</v>
      </c>
      <c r="I139" s="38" t="s">
        <v>34</v>
      </c>
      <c r="J139" s="38"/>
      <c r="K139" s="36" t="s">
        <v>35</v>
      </c>
      <c r="L139" s="38"/>
    </row>
    <row r="140" spans="1:12" s="24" customFormat="1">
      <c r="A140" s="39">
        <v>43600</v>
      </c>
      <c r="B140" s="38" t="s">
        <v>555</v>
      </c>
      <c r="C140" s="38" t="s">
        <v>20</v>
      </c>
      <c r="D140" s="38" t="s">
        <v>32</v>
      </c>
      <c r="E140" s="56"/>
      <c r="F140" s="56">
        <v>300</v>
      </c>
      <c r="G140" s="35">
        <f t="shared" si="1"/>
        <v>-31200</v>
      </c>
      <c r="H140" s="38" t="s">
        <v>33</v>
      </c>
      <c r="I140" s="38" t="s">
        <v>34</v>
      </c>
      <c r="J140" s="38"/>
      <c r="K140" s="36" t="s">
        <v>35</v>
      </c>
      <c r="L140" s="38"/>
    </row>
    <row r="141" spans="1:12" s="24" customFormat="1">
      <c r="A141" s="39">
        <v>43600</v>
      </c>
      <c r="B141" s="38" t="s">
        <v>569</v>
      </c>
      <c r="C141" s="38" t="s">
        <v>20</v>
      </c>
      <c r="D141" s="38" t="s">
        <v>32</v>
      </c>
      <c r="E141" s="56"/>
      <c r="F141" s="56">
        <v>300</v>
      </c>
      <c r="G141" s="35">
        <f t="shared" si="1"/>
        <v>-31500</v>
      </c>
      <c r="H141" s="38" t="s">
        <v>33</v>
      </c>
      <c r="I141" s="38" t="s">
        <v>34</v>
      </c>
      <c r="J141" s="38"/>
      <c r="K141" s="36" t="s">
        <v>35</v>
      </c>
      <c r="L141" s="38"/>
    </row>
    <row r="142" spans="1:12" s="24" customFormat="1">
      <c r="A142" s="39">
        <v>43600</v>
      </c>
      <c r="B142" s="38" t="s">
        <v>565</v>
      </c>
      <c r="C142" s="38" t="s">
        <v>20</v>
      </c>
      <c r="D142" s="38" t="s">
        <v>32</v>
      </c>
      <c r="E142" s="56"/>
      <c r="F142" s="56">
        <v>300</v>
      </c>
      <c r="G142" s="35">
        <f t="shared" ref="G142:G205" si="2">G141+E142-F142</f>
        <v>-31800</v>
      </c>
      <c r="H142" s="38" t="s">
        <v>33</v>
      </c>
      <c r="I142" s="38" t="s">
        <v>34</v>
      </c>
      <c r="J142" s="38"/>
      <c r="K142" s="36" t="s">
        <v>35</v>
      </c>
      <c r="L142" s="38"/>
    </row>
    <row r="143" spans="1:12" s="24" customFormat="1">
      <c r="A143" s="39">
        <v>43600</v>
      </c>
      <c r="B143" s="38" t="s">
        <v>50</v>
      </c>
      <c r="C143" s="38" t="s">
        <v>45</v>
      </c>
      <c r="D143" s="38" t="s">
        <v>32</v>
      </c>
      <c r="E143" s="56"/>
      <c r="F143" s="56">
        <v>8000</v>
      </c>
      <c r="G143" s="35">
        <f t="shared" si="2"/>
        <v>-39800</v>
      </c>
      <c r="H143" s="38" t="s">
        <v>33</v>
      </c>
      <c r="I143" s="38" t="s">
        <v>34</v>
      </c>
      <c r="J143" s="38"/>
      <c r="K143" s="36" t="s">
        <v>35</v>
      </c>
      <c r="L143" s="38"/>
    </row>
    <row r="144" spans="1:12" s="24" customFormat="1">
      <c r="A144" s="39">
        <v>43600</v>
      </c>
      <c r="B144" s="38" t="s">
        <v>567</v>
      </c>
      <c r="C144" s="38" t="s">
        <v>20</v>
      </c>
      <c r="D144" s="38" t="s">
        <v>32</v>
      </c>
      <c r="E144" s="56"/>
      <c r="F144" s="56">
        <v>300</v>
      </c>
      <c r="G144" s="35">
        <f t="shared" si="2"/>
        <v>-40100</v>
      </c>
      <c r="H144" s="38" t="s">
        <v>33</v>
      </c>
      <c r="I144" s="38" t="s">
        <v>34</v>
      </c>
      <c r="J144" s="38"/>
      <c r="K144" s="36" t="s">
        <v>35</v>
      </c>
      <c r="L144" s="38"/>
    </row>
    <row r="145" spans="1:12" s="24" customFormat="1">
      <c r="A145" s="39">
        <v>43601</v>
      </c>
      <c r="B145" s="38" t="s">
        <v>570</v>
      </c>
      <c r="C145" s="38" t="s">
        <v>20</v>
      </c>
      <c r="D145" s="38" t="s">
        <v>32</v>
      </c>
      <c r="E145" s="56"/>
      <c r="F145" s="56">
        <v>300</v>
      </c>
      <c r="G145" s="35">
        <f t="shared" si="2"/>
        <v>-40400</v>
      </c>
      <c r="H145" s="38" t="s">
        <v>33</v>
      </c>
      <c r="I145" s="38" t="s">
        <v>34</v>
      </c>
      <c r="J145" s="38"/>
      <c r="K145" s="36" t="s">
        <v>35</v>
      </c>
      <c r="L145" s="38"/>
    </row>
    <row r="146" spans="1:12" s="24" customFormat="1">
      <c r="A146" s="39">
        <v>43601</v>
      </c>
      <c r="B146" s="38" t="s">
        <v>51</v>
      </c>
      <c r="C146" s="38" t="s">
        <v>20</v>
      </c>
      <c r="D146" s="38" t="s">
        <v>32</v>
      </c>
      <c r="E146" s="56"/>
      <c r="F146" s="56">
        <v>300</v>
      </c>
      <c r="G146" s="35">
        <f t="shared" si="2"/>
        <v>-40700</v>
      </c>
      <c r="H146" s="38" t="s">
        <v>33</v>
      </c>
      <c r="I146" s="38" t="s">
        <v>34</v>
      </c>
      <c r="J146" s="38"/>
      <c r="K146" s="36" t="s">
        <v>35</v>
      </c>
      <c r="L146" s="38"/>
    </row>
    <row r="147" spans="1:12" s="24" customFormat="1">
      <c r="A147" s="39">
        <v>43601</v>
      </c>
      <c r="B147" s="38" t="s">
        <v>571</v>
      </c>
      <c r="C147" s="38" t="s">
        <v>20</v>
      </c>
      <c r="D147" s="38" t="s">
        <v>32</v>
      </c>
      <c r="E147" s="56"/>
      <c r="F147" s="56">
        <v>300</v>
      </c>
      <c r="G147" s="35">
        <f t="shared" si="2"/>
        <v>-41000</v>
      </c>
      <c r="H147" s="38" t="s">
        <v>33</v>
      </c>
      <c r="I147" s="38" t="s">
        <v>34</v>
      </c>
      <c r="J147" s="38"/>
      <c r="K147" s="36" t="s">
        <v>35</v>
      </c>
      <c r="L147" s="38"/>
    </row>
    <row r="148" spans="1:12" s="24" customFormat="1">
      <c r="A148" s="39">
        <v>43601</v>
      </c>
      <c r="B148" s="38" t="s">
        <v>555</v>
      </c>
      <c r="C148" s="38" t="s">
        <v>20</v>
      </c>
      <c r="D148" s="38" t="s">
        <v>32</v>
      </c>
      <c r="E148" s="56"/>
      <c r="F148" s="56">
        <v>300</v>
      </c>
      <c r="G148" s="35">
        <f t="shared" si="2"/>
        <v>-41300</v>
      </c>
      <c r="H148" s="38" t="s">
        <v>33</v>
      </c>
      <c r="I148" s="38" t="s">
        <v>34</v>
      </c>
      <c r="J148" s="38"/>
      <c r="K148" s="36" t="s">
        <v>35</v>
      </c>
      <c r="L148" s="38"/>
    </row>
    <row r="149" spans="1:12" s="24" customFormat="1">
      <c r="A149" s="39">
        <v>43601</v>
      </c>
      <c r="B149" s="38" t="s">
        <v>52</v>
      </c>
      <c r="C149" s="38" t="s">
        <v>45</v>
      </c>
      <c r="D149" s="38" t="s">
        <v>32</v>
      </c>
      <c r="E149" s="56"/>
      <c r="F149" s="56">
        <v>8000</v>
      </c>
      <c r="G149" s="35">
        <f t="shared" si="2"/>
        <v>-49300</v>
      </c>
      <c r="H149" s="38" t="s">
        <v>33</v>
      </c>
      <c r="I149" s="38" t="s">
        <v>34</v>
      </c>
      <c r="J149" s="38"/>
      <c r="K149" s="36" t="s">
        <v>35</v>
      </c>
      <c r="L149" s="38"/>
    </row>
    <row r="150" spans="1:12" s="24" customFormat="1">
      <c r="A150" s="39">
        <v>43601</v>
      </c>
      <c r="B150" s="38" t="s">
        <v>572</v>
      </c>
      <c r="C150" s="38" t="s">
        <v>57</v>
      </c>
      <c r="D150" s="38" t="s">
        <v>32</v>
      </c>
      <c r="E150" s="56"/>
      <c r="F150" s="56">
        <v>30000</v>
      </c>
      <c r="G150" s="35">
        <f t="shared" si="2"/>
        <v>-79300</v>
      </c>
      <c r="H150" s="38" t="s">
        <v>33</v>
      </c>
      <c r="I150" s="38" t="s">
        <v>40</v>
      </c>
      <c r="J150" s="38"/>
      <c r="K150" s="36" t="s">
        <v>35</v>
      </c>
      <c r="L150" s="38"/>
    </row>
    <row r="151" spans="1:12" s="24" customFormat="1">
      <c r="A151" s="39">
        <v>43601</v>
      </c>
      <c r="B151" s="38" t="s">
        <v>573</v>
      </c>
      <c r="C151" s="38" t="s">
        <v>20</v>
      </c>
      <c r="D151" s="38" t="s">
        <v>32</v>
      </c>
      <c r="E151" s="56"/>
      <c r="F151" s="56">
        <v>300</v>
      </c>
      <c r="G151" s="35">
        <f t="shared" si="2"/>
        <v>-79600</v>
      </c>
      <c r="H151" s="38" t="s">
        <v>33</v>
      </c>
      <c r="I151" s="38" t="s">
        <v>34</v>
      </c>
      <c r="J151" s="38"/>
      <c r="K151" s="36" t="s">
        <v>35</v>
      </c>
      <c r="L151" s="38"/>
    </row>
    <row r="152" spans="1:12" s="74" customFormat="1" hidden="1">
      <c r="A152" s="66">
        <v>43601</v>
      </c>
      <c r="B152" s="71" t="s">
        <v>25</v>
      </c>
      <c r="C152" s="71" t="s">
        <v>28</v>
      </c>
      <c r="D152" s="71" t="s">
        <v>32</v>
      </c>
      <c r="E152" s="72">
        <v>25000</v>
      </c>
      <c r="F152" s="72"/>
      <c r="G152" s="69">
        <f t="shared" si="2"/>
        <v>-54600</v>
      </c>
      <c r="H152" s="71" t="s">
        <v>33</v>
      </c>
      <c r="I152" s="71" t="s">
        <v>40</v>
      </c>
      <c r="J152" s="71"/>
      <c r="K152" s="67" t="s">
        <v>35</v>
      </c>
      <c r="L152" s="71"/>
    </row>
    <row r="153" spans="1:12" s="24" customFormat="1">
      <c r="A153" s="39">
        <v>43601</v>
      </c>
      <c r="B153" s="38" t="s">
        <v>574</v>
      </c>
      <c r="C153" s="38" t="s">
        <v>20</v>
      </c>
      <c r="D153" s="38" t="s">
        <v>32</v>
      </c>
      <c r="E153" s="56"/>
      <c r="F153" s="56">
        <v>4000</v>
      </c>
      <c r="G153" s="35">
        <f t="shared" si="2"/>
        <v>-58600</v>
      </c>
      <c r="H153" s="38" t="s">
        <v>33</v>
      </c>
      <c r="I153" s="38" t="s">
        <v>34</v>
      </c>
      <c r="J153" s="38"/>
      <c r="K153" s="36" t="s">
        <v>35</v>
      </c>
      <c r="L153" s="38"/>
    </row>
    <row r="154" spans="1:12" s="24" customFormat="1">
      <c r="A154" s="39">
        <v>43601</v>
      </c>
      <c r="B154" s="38" t="s">
        <v>575</v>
      </c>
      <c r="C154" s="38" t="s">
        <v>20</v>
      </c>
      <c r="D154" s="38" t="s">
        <v>32</v>
      </c>
      <c r="E154" s="56"/>
      <c r="F154" s="56">
        <v>500</v>
      </c>
      <c r="G154" s="35">
        <f t="shared" si="2"/>
        <v>-59100</v>
      </c>
      <c r="H154" s="38" t="s">
        <v>33</v>
      </c>
      <c r="I154" s="38" t="s">
        <v>34</v>
      </c>
      <c r="J154" s="38"/>
      <c r="K154" s="36" t="s">
        <v>35</v>
      </c>
      <c r="L154" s="38"/>
    </row>
    <row r="155" spans="1:12" s="24" customFormat="1">
      <c r="A155" s="39">
        <v>43601</v>
      </c>
      <c r="B155" s="38" t="s">
        <v>576</v>
      </c>
      <c r="C155" s="38" t="s">
        <v>20</v>
      </c>
      <c r="D155" s="38" t="s">
        <v>32</v>
      </c>
      <c r="E155" s="56"/>
      <c r="F155" s="56">
        <v>500</v>
      </c>
      <c r="G155" s="35">
        <f t="shared" si="2"/>
        <v>-59600</v>
      </c>
      <c r="H155" s="38" t="s">
        <v>33</v>
      </c>
      <c r="I155" s="38" t="s">
        <v>34</v>
      </c>
      <c r="J155" s="38"/>
      <c r="K155" s="36" t="s">
        <v>35</v>
      </c>
      <c r="L155" s="38"/>
    </row>
    <row r="156" spans="1:12" s="24" customFormat="1">
      <c r="A156" s="39">
        <v>43601</v>
      </c>
      <c r="B156" s="38" t="s">
        <v>559</v>
      </c>
      <c r="C156" s="38" t="s">
        <v>45</v>
      </c>
      <c r="D156" s="38" t="s">
        <v>32</v>
      </c>
      <c r="E156" s="56"/>
      <c r="F156" s="56">
        <v>3600</v>
      </c>
      <c r="G156" s="35">
        <f t="shared" si="2"/>
        <v>-63200</v>
      </c>
      <c r="H156" s="38" t="s">
        <v>33</v>
      </c>
      <c r="I156" s="38" t="s">
        <v>34</v>
      </c>
      <c r="J156" s="38"/>
      <c r="K156" s="36" t="s">
        <v>35</v>
      </c>
      <c r="L156" s="38"/>
    </row>
    <row r="157" spans="1:12" s="24" customFormat="1">
      <c r="A157" s="39">
        <v>43601</v>
      </c>
      <c r="B157" s="38" t="s">
        <v>53</v>
      </c>
      <c r="C157" s="38" t="s">
        <v>20</v>
      </c>
      <c r="D157" s="38" t="s">
        <v>32</v>
      </c>
      <c r="E157" s="56"/>
      <c r="F157" s="56">
        <v>500</v>
      </c>
      <c r="G157" s="35">
        <f t="shared" si="2"/>
        <v>-63700</v>
      </c>
      <c r="H157" s="38" t="s">
        <v>33</v>
      </c>
      <c r="I157" s="38" t="s">
        <v>34</v>
      </c>
      <c r="J157" s="38"/>
      <c r="K157" s="36" t="s">
        <v>35</v>
      </c>
      <c r="L157" s="38"/>
    </row>
    <row r="158" spans="1:12" s="24" customFormat="1">
      <c r="A158" s="39">
        <v>43601</v>
      </c>
      <c r="B158" s="38" t="s">
        <v>54</v>
      </c>
      <c r="C158" s="38" t="s">
        <v>20</v>
      </c>
      <c r="D158" s="38" t="s">
        <v>32</v>
      </c>
      <c r="E158" s="56"/>
      <c r="F158" s="56">
        <v>500</v>
      </c>
      <c r="G158" s="35">
        <f t="shared" si="2"/>
        <v>-64200</v>
      </c>
      <c r="H158" s="38" t="s">
        <v>33</v>
      </c>
      <c r="I158" s="38" t="s">
        <v>34</v>
      </c>
      <c r="J158" s="38"/>
      <c r="K158" s="36" t="s">
        <v>35</v>
      </c>
      <c r="L158" s="38"/>
    </row>
    <row r="159" spans="1:12" s="24" customFormat="1">
      <c r="A159" s="39">
        <v>43601</v>
      </c>
      <c r="B159" s="38" t="s">
        <v>55</v>
      </c>
      <c r="C159" s="38" t="s">
        <v>20</v>
      </c>
      <c r="D159" s="38" t="s">
        <v>32</v>
      </c>
      <c r="E159" s="56"/>
      <c r="F159" s="56">
        <v>500</v>
      </c>
      <c r="G159" s="35">
        <f t="shared" si="2"/>
        <v>-64700</v>
      </c>
      <c r="H159" s="38" t="s">
        <v>33</v>
      </c>
      <c r="I159" s="38" t="s">
        <v>34</v>
      </c>
      <c r="J159" s="38"/>
      <c r="K159" s="36" t="s">
        <v>35</v>
      </c>
      <c r="L159" s="38"/>
    </row>
    <row r="160" spans="1:12" s="24" customFormat="1">
      <c r="A160" s="39">
        <v>43601</v>
      </c>
      <c r="B160" s="38" t="s">
        <v>553</v>
      </c>
      <c r="C160" s="38" t="s">
        <v>20</v>
      </c>
      <c r="D160" s="38" t="s">
        <v>32</v>
      </c>
      <c r="E160" s="56"/>
      <c r="F160" s="56">
        <v>500</v>
      </c>
      <c r="G160" s="35">
        <f t="shared" si="2"/>
        <v>-65200</v>
      </c>
      <c r="H160" s="38" t="s">
        <v>33</v>
      </c>
      <c r="I160" s="38" t="s">
        <v>34</v>
      </c>
      <c r="J160" s="38"/>
      <c r="K160" s="36" t="s">
        <v>35</v>
      </c>
      <c r="L160" s="38"/>
    </row>
    <row r="161" spans="1:12" s="24" customFormat="1">
      <c r="A161" s="39">
        <v>43601</v>
      </c>
      <c r="B161" s="38" t="s">
        <v>554</v>
      </c>
      <c r="C161" s="38" t="s">
        <v>20</v>
      </c>
      <c r="D161" s="38" t="s">
        <v>32</v>
      </c>
      <c r="E161" s="56"/>
      <c r="F161" s="56">
        <v>500</v>
      </c>
      <c r="G161" s="35">
        <f t="shared" si="2"/>
        <v>-65700</v>
      </c>
      <c r="H161" s="38" t="s">
        <v>33</v>
      </c>
      <c r="I161" s="38" t="s">
        <v>34</v>
      </c>
      <c r="J161" s="38"/>
      <c r="K161" s="36" t="s">
        <v>35</v>
      </c>
      <c r="L161" s="38"/>
    </row>
    <row r="162" spans="1:12" s="24" customFormat="1">
      <c r="A162" s="39">
        <v>43601</v>
      </c>
      <c r="B162" s="38" t="s">
        <v>577</v>
      </c>
      <c r="C162" s="38" t="s">
        <v>20</v>
      </c>
      <c r="D162" s="38" t="s">
        <v>32</v>
      </c>
      <c r="E162" s="56"/>
      <c r="F162" s="56">
        <v>500</v>
      </c>
      <c r="G162" s="35">
        <f t="shared" si="2"/>
        <v>-66200</v>
      </c>
      <c r="H162" s="38" t="s">
        <v>33</v>
      </c>
      <c r="I162" s="38" t="s">
        <v>34</v>
      </c>
      <c r="J162" s="38"/>
      <c r="K162" s="36" t="s">
        <v>35</v>
      </c>
      <c r="L162" s="38"/>
    </row>
    <row r="163" spans="1:12" s="24" customFormat="1">
      <c r="A163" s="39">
        <v>43602</v>
      </c>
      <c r="B163" s="38" t="s">
        <v>576</v>
      </c>
      <c r="C163" s="38" t="s">
        <v>20</v>
      </c>
      <c r="D163" s="38" t="s">
        <v>32</v>
      </c>
      <c r="E163" s="56"/>
      <c r="F163" s="56">
        <v>500</v>
      </c>
      <c r="G163" s="35">
        <f t="shared" si="2"/>
        <v>-66700</v>
      </c>
      <c r="H163" s="38" t="s">
        <v>33</v>
      </c>
      <c r="I163" s="38" t="s">
        <v>34</v>
      </c>
      <c r="J163" s="38"/>
      <c r="K163" s="36" t="s">
        <v>35</v>
      </c>
      <c r="L163" s="38"/>
    </row>
    <row r="164" spans="1:12" s="24" customFormat="1">
      <c r="A164" s="39">
        <v>43602</v>
      </c>
      <c r="B164" s="38" t="s">
        <v>578</v>
      </c>
      <c r="C164" s="38" t="s">
        <v>45</v>
      </c>
      <c r="D164" s="38" t="s">
        <v>32</v>
      </c>
      <c r="E164" s="56"/>
      <c r="F164" s="56">
        <v>6400</v>
      </c>
      <c r="G164" s="35">
        <f t="shared" si="2"/>
        <v>-73100</v>
      </c>
      <c r="H164" s="38" t="s">
        <v>33</v>
      </c>
      <c r="I164" s="38" t="s">
        <v>34</v>
      </c>
      <c r="J164" s="38"/>
      <c r="K164" s="36" t="s">
        <v>35</v>
      </c>
      <c r="L164" s="38"/>
    </row>
    <row r="165" spans="1:12" s="24" customFormat="1">
      <c r="A165" s="39">
        <v>43602</v>
      </c>
      <c r="B165" s="38" t="s">
        <v>43</v>
      </c>
      <c r="C165" s="38" t="s">
        <v>20</v>
      </c>
      <c r="D165" s="38" t="s">
        <v>32</v>
      </c>
      <c r="E165" s="56"/>
      <c r="F165" s="56">
        <v>500</v>
      </c>
      <c r="G165" s="35">
        <f t="shared" si="2"/>
        <v>-73600</v>
      </c>
      <c r="H165" s="38" t="s">
        <v>33</v>
      </c>
      <c r="I165" s="38" t="s">
        <v>34</v>
      </c>
      <c r="J165" s="38"/>
      <c r="K165" s="36" t="s">
        <v>35</v>
      </c>
      <c r="L165" s="38"/>
    </row>
    <row r="166" spans="1:12" s="24" customFormat="1">
      <c r="A166" s="39">
        <v>43602</v>
      </c>
      <c r="B166" s="38" t="s">
        <v>553</v>
      </c>
      <c r="C166" s="38" t="s">
        <v>20</v>
      </c>
      <c r="D166" s="38" t="s">
        <v>32</v>
      </c>
      <c r="E166" s="56"/>
      <c r="F166" s="56">
        <v>500</v>
      </c>
      <c r="G166" s="35">
        <f t="shared" si="2"/>
        <v>-74100</v>
      </c>
      <c r="H166" s="38" t="s">
        <v>33</v>
      </c>
      <c r="I166" s="38" t="s">
        <v>34</v>
      </c>
      <c r="J166" s="38"/>
      <c r="K166" s="36" t="s">
        <v>35</v>
      </c>
      <c r="L166" s="38"/>
    </row>
    <row r="167" spans="1:12" s="24" customFormat="1">
      <c r="A167" s="39">
        <v>43602</v>
      </c>
      <c r="B167" s="38" t="s">
        <v>579</v>
      </c>
      <c r="C167" s="38" t="s">
        <v>57</v>
      </c>
      <c r="D167" s="38" t="s">
        <v>32</v>
      </c>
      <c r="E167" s="56"/>
      <c r="F167" s="56">
        <v>15000</v>
      </c>
      <c r="G167" s="35">
        <f t="shared" si="2"/>
        <v>-89100</v>
      </c>
      <c r="H167" s="38" t="s">
        <v>33</v>
      </c>
      <c r="I167" s="38" t="s">
        <v>40</v>
      </c>
      <c r="J167" s="38"/>
      <c r="K167" s="36" t="s">
        <v>35</v>
      </c>
      <c r="L167" s="38"/>
    </row>
    <row r="168" spans="1:12" s="24" customFormat="1">
      <c r="A168" s="39">
        <v>43602</v>
      </c>
      <c r="B168" s="38" t="s">
        <v>580</v>
      </c>
      <c r="C168" s="38" t="s">
        <v>20</v>
      </c>
      <c r="D168" s="38" t="s">
        <v>32</v>
      </c>
      <c r="E168" s="56"/>
      <c r="F168" s="56">
        <v>500</v>
      </c>
      <c r="G168" s="35">
        <f t="shared" si="2"/>
        <v>-89600</v>
      </c>
      <c r="H168" s="38" t="s">
        <v>33</v>
      </c>
      <c r="I168" s="38" t="s">
        <v>34</v>
      </c>
      <c r="J168" s="38"/>
      <c r="K168" s="36" t="s">
        <v>35</v>
      </c>
      <c r="L168" s="38"/>
    </row>
    <row r="169" spans="1:12" s="24" customFormat="1">
      <c r="A169" s="39">
        <v>43602</v>
      </c>
      <c r="B169" s="38" t="s">
        <v>581</v>
      </c>
      <c r="C169" s="38" t="s">
        <v>20</v>
      </c>
      <c r="D169" s="38" t="s">
        <v>32</v>
      </c>
      <c r="E169" s="56"/>
      <c r="F169" s="56">
        <v>10000</v>
      </c>
      <c r="G169" s="35">
        <f t="shared" si="2"/>
        <v>-99600</v>
      </c>
      <c r="H169" s="38" t="s">
        <v>33</v>
      </c>
      <c r="I169" s="38" t="s">
        <v>34</v>
      </c>
      <c r="J169" s="38"/>
      <c r="K169" s="36" t="s">
        <v>35</v>
      </c>
      <c r="L169" s="38"/>
    </row>
    <row r="170" spans="1:12" s="24" customFormat="1">
      <c r="A170" s="39">
        <v>43602</v>
      </c>
      <c r="B170" s="38" t="s">
        <v>56</v>
      </c>
      <c r="C170" s="38" t="s">
        <v>57</v>
      </c>
      <c r="D170" s="38" t="s">
        <v>32</v>
      </c>
      <c r="E170" s="56"/>
      <c r="F170" s="56">
        <v>40000</v>
      </c>
      <c r="G170" s="35">
        <f t="shared" si="2"/>
        <v>-139600</v>
      </c>
      <c r="H170" s="38" t="s">
        <v>33</v>
      </c>
      <c r="I170" s="38" t="s">
        <v>34</v>
      </c>
      <c r="J170" s="38"/>
      <c r="K170" s="36" t="s">
        <v>35</v>
      </c>
      <c r="L170" s="38"/>
    </row>
    <row r="171" spans="1:12" s="24" customFormat="1">
      <c r="A171" s="39">
        <v>43602</v>
      </c>
      <c r="B171" s="38" t="s">
        <v>58</v>
      </c>
      <c r="C171" s="38" t="s">
        <v>20</v>
      </c>
      <c r="D171" s="38" t="s">
        <v>32</v>
      </c>
      <c r="E171" s="56"/>
      <c r="F171" s="56">
        <v>4500</v>
      </c>
      <c r="G171" s="35">
        <f t="shared" si="2"/>
        <v>-144100</v>
      </c>
      <c r="H171" s="38" t="s">
        <v>33</v>
      </c>
      <c r="I171" s="38" t="s">
        <v>34</v>
      </c>
      <c r="J171" s="38"/>
      <c r="K171" s="36" t="s">
        <v>35</v>
      </c>
      <c r="L171" s="38"/>
    </row>
    <row r="172" spans="1:12" s="74" customFormat="1" hidden="1">
      <c r="A172" s="66">
        <v>43605</v>
      </c>
      <c r="B172" s="71" t="s">
        <v>25</v>
      </c>
      <c r="C172" s="71" t="s">
        <v>28</v>
      </c>
      <c r="D172" s="71" t="s">
        <v>32</v>
      </c>
      <c r="E172" s="72">
        <v>10000</v>
      </c>
      <c r="F172" s="72"/>
      <c r="G172" s="69">
        <f t="shared" si="2"/>
        <v>-134100</v>
      </c>
      <c r="H172" s="71" t="s">
        <v>33</v>
      </c>
      <c r="I172" s="71" t="s">
        <v>40</v>
      </c>
      <c r="J172" s="71"/>
      <c r="K172" s="67" t="s">
        <v>35</v>
      </c>
      <c r="L172" s="71"/>
    </row>
    <row r="173" spans="1:12" s="24" customFormat="1">
      <c r="A173" s="39">
        <v>43607</v>
      </c>
      <c r="B173" s="38" t="s">
        <v>582</v>
      </c>
      <c r="C173" s="38" t="s">
        <v>20</v>
      </c>
      <c r="D173" s="38" t="s">
        <v>32</v>
      </c>
      <c r="E173" s="56"/>
      <c r="F173" s="56">
        <v>1000</v>
      </c>
      <c r="G173" s="35">
        <f t="shared" si="2"/>
        <v>-135100</v>
      </c>
      <c r="H173" s="38" t="s">
        <v>33</v>
      </c>
      <c r="I173" s="38" t="s">
        <v>34</v>
      </c>
      <c r="J173" s="38"/>
      <c r="K173" s="36" t="s">
        <v>35</v>
      </c>
      <c r="L173" s="38"/>
    </row>
    <row r="174" spans="1:12" s="24" customFormat="1">
      <c r="A174" s="39">
        <v>43607</v>
      </c>
      <c r="B174" s="38" t="s">
        <v>59</v>
      </c>
      <c r="C174" s="38" t="s">
        <v>20</v>
      </c>
      <c r="D174" s="38" t="s">
        <v>32</v>
      </c>
      <c r="E174" s="56"/>
      <c r="F174" s="56">
        <v>1000</v>
      </c>
      <c r="G174" s="35">
        <f t="shared" si="2"/>
        <v>-136100</v>
      </c>
      <c r="H174" s="38" t="s">
        <v>33</v>
      </c>
      <c r="I174" s="38" t="s">
        <v>34</v>
      </c>
      <c r="J174" s="38"/>
      <c r="K174" s="36" t="s">
        <v>35</v>
      </c>
      <c r="L174" s="38"/>
    </row>
    <row r="175" spans="1:12" s="74" customFormat="1" hidden="1">
      <c r="A175" s="66">
        <v>43609</v>
      </c>
      <c r="B175" s="71" t="s">
        <v>25</v>
      </c>
      <c r="C175" s="71" t="s">
        <v>28</v>
      </c>
      <c r="D175" s="71" t="s">
        <v>32</v>
      </c>
      <c r="E175" s="72">
        <v>5000</v>
      </c>
      <c r="F175" s="72"/>
      <c r="G175" s="69">
        <f t="shared" si="2"/>
        <v>-131100</v>
      </c>
      <c r="H175" s="71" t="s">
        <v>33</v>
      </c>
      <c r="I175" s="71" t="s">
        <v>40</v>
      </c>
      <c r="J175" s="71"/>
      <c r="K175" s="67" t="s">
        <v>35</v>
      </c>
      <c r="L175" s="71"/>
    </row>
    <row r="176" spans="1:12" s="74" customFormat="1" hidden="1">
      <c r="A176" s="66">
        <v>43612</v>
      </c>
      <c r="B176" s="71" t="s">
        <v>25</v>
      </c>
      <c r="C176" s="71" t="s">
        <v>28</v>
      </c>
      <c r="D176" s="71" t="s">
        <v>32</v>
      </c>
      <c r="E176" s="72">
        <v>5000</v>
      </c>
      <c r="F176" s="72"/>
      <c r="G176" s="69">
        <f t="shared" si="2"/>
        <v>-126100</v>
      </c>
      <c r="H176" s="71" t="s">
        <v>33</v>
      </c>
      <c r="I176" s="71" t="s">
        <v>40</v>
      </c>
      <c r="J176" s="71"/>
      <c r="K176" s="67" t="s">
        <v>35</v>
      </c>
      <c r="L176" s="71"/>
    </row>
    <row r="177" spans="1:12" s="74" customFormat="1" hidden="1">
      <c r="A177" s="66">
        <v>43614</v>
      </c>
      <c r="B177" s="71" t="s">
        <v>25</v>
      </c>
      <c r="C177" s="71" t="s">
        <v>28</v>
      </c>
      <c r="D177" s="71" t="s">
        <v>32</v>
      </c>
      <c r="E177" s="72">
        <v>10000</v>
      </c>
      <c r="F177" s="72"/>
      <c r="G177" s="69">
        <f t="shared" si="2"/>
        <v>-116100</v>
      </c>
      <c r="H177" s="71" t="s">
        <v>33</v>
      </c>
      <c r="I177" s="71" t="s">
        <v>40</v>
      </c>
      <c r="J177" s="71"/>
      <c r="K177" s="67" t="s">
        <v>35</v>
      </c>
      <c r="L177" s="71"/>
    </row>
    <row r="178" spans="1:12" s="24" customFormat="1">
      <c r="A178" s="39">
        <v>43614</v>
      </c>
      <c r="B178" s="38" t="s">
        <v>583</v>
      </c>
      <c r="C178" s="38" t="s">
        <v>20</v>
      </c>
      <c r="D178" s="38" t="s">
        <v>32</v>
      </c>
      <c r="E178" s="56"/>
      <c r="F178" s="56">
        <v>1000</v>
      </c>
      <c r="G178" s="35">
        <f t="shared" si="2"/>
        <v>-117100</v>
      </c>
      <c r="H178" s="38" t="s">
        <v>33</v>
      </c>
      <c r="I178" s="38" t="s">
        <v>34</v>
      </c>
      <c r="J178" s="38"/>
      <c r="K178" s="36" t="s">
        <v>35</v>
      </c>
      <c r="L178" s="38"/>
    </row>
    <row r="179" spans="1:12" s="24" customFormat="1">
      <c r="A179" s="39">
        <v>43614</v>
      </c>
      <c r="B179" s="38" t="s">
        <v>584</v>
      </c>
      <c r="C179" s="38" t="s">
        <v>20</v>
      </c>
      <c r="D179" s="38" t="s">
        <v>32</v>
      </c>
      <c r="E179" s="56"/>
      <c r="F179" s="56">
        <v>1000</v>
      </c>
      <c r="G179" s="35">
        <f t="shared" si="2"/>
        <v>-118100</v>
      </c>
      <c r="H179" s="38" t="s">
        <v>33</v>
      </c>
      <c r="I179" s="38" t="s">
        <v>34</v>
      </c>
      <c r="J179" s="38"/>
      <c r="K179" s="36" t="s">
        <v>35</v>
      </c>
      <c r="L179" s="38"/>
    </row>
    <row r="180" spans="1:12" s="26" customFormat="1" ht="13.5" customHeight="1">
      <c r="A180" s="39">
        <v>43587</v>
      </c>
      <c r="B180" s="32" t="s">
        <v>60</v>
      </c>
      <c r="C180" s="32" t="s">
        <v>20</v>
      </c>
      <c r="D180" s="32" t="s">
        <v>61</v>
      </c>
      <c r="E180" s="31"/>
      <c r="F180" s="31">
        <v>2000</v>
      </c>
      <c r="G180" s="35">
        <f t="shared" si="2"/>
        <v>-120100</v>
      </c>
      <c r="H180" s="32" t="s">
        <v>25</v>
      </c>
      <c r="I180" s="32" t="s">
        <v>34</v>
      </c>
      <c r="J180" s="32"/>
      <c r="K180" s="36" t="s">
        <v>35</v>
      </c>
      <c r="L180" s="32"/>
    </row>
    <row r="181" spans="1:12" s="70" customFormat="1" ht="13.5" hidden="1" customHeight="1">
      <c r="A181" s="66">
        <v>43587</v>
      </c>
      <c r="B181" s="67" t="s">
        <v>62</v>
      </c>
      <c r="C181" s="67" t="s">
        <v>28</v>
      </c>
      <c r="D181" s="67" t="s">
        <v>32</v>
      </c>
      <c r="E181" s="68"/>
      <c r="F181" s="68">
        <v>20000</v>
      </c>
      <c r="G181" s="69">
        <f t="shared" si="2"/>
        <v>-140100</v>
      </c>
      <c r="H181" s="67" t="s">
        <v>25</v>
      </c>
      <c r="I181" s="67" t="s">
        <v>40</v>
      </c>
      <c r="J181" s="67"/>
      <c r="K181" s="67" t="s">
        <v>35</v>
      </c>
      <c r="L181" s="67"/>
    </row>
    <row r="182" spans="1:12" s="70" customFormat="1" ht="13.5" hidden="1" customHeight="1">
      <c r="A182" s="66">
        <v>43587</v>
      </c>
      <c r="B182" s="67" t="s">
        <v>63</v>
      </c>
      <c r="C182" s="67" t="s">
        <v>28</v>
      </c>
      <c r="D182" s="67" t="s">
        <v>32</v>
      </c>
      <c r="E182" s="68"/>
      <c r="F182" s="68">
        <v>20000</v>
      </c>
      <c r="G182" s="69">
        <f t="shared" si="2"/>
        <v>-160100</v>
      </c>
      <c r="H182" s="67" t="s">
        <v>25</v>
      </c>
      <c r="I182" s="67" t="s">
        <v>40</v>
      </c>
      <c r="J182" s="67"/>
      <c r="K182" s="67" t="s">
        <v>35</v>
      </c>
      <c r="L182" s="67"/>
    </row>
    <row r="183" spans="1:12" s="26" customFormat="1" ht="13.5" customHeight="1">
      <c r="A183" s="39">
        <v>43587</v>
      </c>
      <c r="B183" s="32" t="s">
        <v>64</v>
      </c>
      <c r="C183" s="32" t="s">
        <v>65</v>
      </c>
      <c r="D183" s="32" t="s">
        <v>32</v>
      </c>
      <c r="E183" s="31"/>
      <c r="F183" s="31">
        <v>60000</v>
      </c>
      <c r="G183" s="35">
        <f t="shared" si="2"/>
        <v>-220100</v>
      </c>
      <c r="H183" s="32" t="s">
        <v>25</v>
      </c>
      <c r="I183" s="32" t="s">
        <v>40</v>
      </c>
      <c r="J183" s="32"/>
      <c r="K183" s="36" t="s">
        <v>35</v>
      </c>
      <c r="L183" s="32"/>
    </row>
    <row r="184" spans="1:12" s="26" customFormat="1" ht="13.5" customHeight="1">
      <c r="A184" s="39">
        <v>43587</v>
      </c>
      <c r="B184" s="32" t="s">
        <v>66</v>
      </c>
      <c r="C184" s="32" t="s">
        <v>67</v>
      </c>
      <c r="D184" s="32" t="s">
        <v>32</v>
      </c>
      <c r="E184" s="31"/>
      <c r="F184" s="31">
        <v>60000</v>
      </c>
      <c r="G184" s="35">
        <f t="shared" si="2"/>
        <v>-280100</v>
      </c>
      <c r="H184" s="32" t="s">
        <v>25</v>
      </c>
      <c r="I184" s="32" t="s">
        <v>40</v>
      </c>
      <c r="J184" s="32"/>
      <c r="K184" s="36" t="s">
        <v>35</v>
      </c>
      <c r="L184" s="32"/>
    </row>
    <row r="185" spans="1:12" s="26" customFormat="1" ht="13.5" customHeight="1">
      <c r="A185" s="39">
        <v>43587</v>
      </c>
      <c r="B185" s="32" t="s">
        <v>68</v>
      </c>
      <c r="C185" s="32" t="s">
        <v>39</v>
      </c>
      <c r="D185" s="32" t="s">
        <v>69</v>
      </c>
      <c r="E185" s="31"/>
      <c r="F185" s="31">
        <v>14850</v>
      </c>
      <c r="G185" s="35">
        <f t="shared" si="2"/>
        <v>-294950</v>
      </c>
      <c r="H185" s="32" t="s">
        <v>25</v>
      </c>
      <c r="I185" s="32" t="s">
        <v>40</v>
      </c>
      <c r="J185" s="32"/>
      <c r="K185" s="36" t="s">
        <v>35</v>
      </c>
      <c r="L185" s="32"/>
    </row>
    <row r="186" spans="1:12" s="70" customFormat="1" ht="13.5" hidden="1" customHeight="1">
      <c r="A186" s="66">
        <v>43587</v>
      </c>
      <c r="B186" s="67" t="s">
        <v>70</v>
      </c>
      <c r="C186" s="67" t="s">
        <v>28</v>
      </c>
      <c r="D186" s="67" t="s">
        <v>21</v>
      </c>
      <c r="E186" s="68"/>
      <c r="F186" s="68">
        <v>91800</v>
      </c>
      <c r="G186" s="69">
        <f t="shared" si="2"/>
        <v>-386750</v>
      </c>
      <c r="H186" s="67" t="s">
        <v>25</v>
      </c>
      <c r="I186" s="67" t="s">
        <v>40</v>
      </c>
      <c r="J186" s="67"/>
      <c r="K186" s="67" t="s">
        <v>35</v>
      </c>
      <c r="L186" s="67"/>
    </row>
    <row r="187" spans="1:12" s="26" customFormat="1" ht="13.5" customHeight="1">
      <c r="A187" s="39">
        <v>43587</v>
      </c>
      <c r="B187" s="32" t="s">
        <v>71</v>
      </c>
      <c r="C187" s="32" t="s">
        <v>72</v>
      </c>
      <c r="D187" s="32" t="s">
        <v>69</v>
      </c>
      <c r="E187" s="31"/>
      <c r="F187" s="31">
        <v>1840</v>
      </c>
      <c r="G187" s="35">
        <f t="shared" si="2"/>
        <v>-388590</v>
      </c>
      <c r="H187" s="32" t="s">
        <v>25</v>
      </c>
      <c r="I187" s="32" t="s">
        <v>40</v>
      </c>
      <c r="J187" s="32"/>
      <c r="K187" s="36" t="s">
        <v>35</v>
      </c>
      <c r="L187" s="32"/>
    </row>
    <row r="188" spans="1:12" s="70" customFormat="1" ht="13.5" hidden="1" customHeight="1">
      <c r="A188" s="66">
        <v>43587</v>
      </c>
      <c r="B188" s="67" t="s">
        <v>73</v>
      </c>
      <c r="C188" s="67" t="s">
        <v>28</v>
      </c>
      <c r="D188" s="67" t="s">
        <v>21</v>
      </c>
      <c r="E188" s="68"/>
      <c r="F188" s="68">
        <v>107800</v>
      </c>
      <c r="G188" s="69">
        <f t="shared" si="2"/>
        <v>-496390</v>
      </c>
      <c r="H188" s="67" t="s">
        <v>25</v>
      </c>
      <c r="I188" s="67" t="s">
        <v>40</v>
      </c>
      <c r="J188" s="67"/>
      <c r="K188" s="67" t="s">
        <v>35</v>
      </c>
      <c r="L188" s="67"/>
    </row>
    <row r="189" spans="1:12" s="26" customFormat="1" ht="13.5" customHeight="1">
      <c r="A189" s="39">
        <v>43587</v>
      </c>
      <c r="B189" s="32" t="s">
        <v>74</v>
      </c>
      <c r="C189" s="32" t="s">
        <v>72</v>
      </c>
      <c r="D189" s="32" t="s">
        <v>69</v>
      </c>
      <c r="E189" s="31"/>
      <c r="F189" s="31">
        <v>2695</v>
      </c>
      <c r="G189" s="35">
        <f t="shared" si="2"/>
        <v>-499085</v>
      </c>
      <c r="H189" s="32" t="s">
        <v>25</v>
      </c>
      <c r="I189" s="32" t="s">
        <v>40</v>
      </c>
      <c r="J189" s="32"/>
      <c r="K189" s="36" t="s">
        <v>35</v>
      </c>
      <c r="L189" s="32"/>
    </row>
    <row r="190" spans="1:12" s="70" customFormat="1" ht="13.5" hidden="1" customHeight="1">
      <c r="A190" s="66">
        <v>43587</v>
      </c>
      <c r="B190" s="67" t="s">
        <v>75</v>
      </c>
      <c r="C190" s="67" t="s">
        <v>28</v>
      </c>
      <c r="D190" s="67" t="s">
        <v>21</v>
      </c>
      <c r="E190" s="68"/>
      <c r="F190" s="68">
        <v>108200</v>
      </c>
      <c r="G190" s="69">
        <f t="shared" si="2"/>
        <v>-607285</v>
      </c>
      <c r="H190" s="67" t="s">
        <v>25</v>
      </c>
      <c r="I190" s="67" t="s">
        <v>40</v>
      </c>
      <c r="J190" s="67"/>
      <c r="K190" s="67" t="s">
        <v>35</v>
      </c>
      <c r="L190" s="67"/>
    </row>
    <row r="191" spans="1:12" s="26" customFormat="1" ht="13.5" customHeight="1">
      <c r="A191" s="39">
        <v>43587</v>
      </c>
      <c r="B191" s="32" t="s">
        <v>76</v>
      </c>
      <c r="C191" s="32" t="s">
        <v>72</v>
      </c>
      <c r="D191" s="32" t="s">
        <v>69</v>
      </c>
      <c r="E191" s="31"/>
      <c r="F191" s="31">
        <v>2705</v>
      </c>
      <c r="G191" s="35">
        <f t="shared" si="2"/>
        <v>-609990</v>
      </c>
      <c r="H191" s="32" t="s">
        <v>25</v>
      </c>
      <c r="I191" s="32" t="s">
        <v>40</v>
      </c>
      <c r="J191" s="32"/>
      <c r="K191" s="36" t="s">
        <v>35</v>
      </c>
      <c r="L191" s="32"/>
    </row>
    <row r="192" spans="1:12" s="26" customFormat="1" ht="13.5" customHeight="1">
      <c r="A192" s="39">
        <v>43588</v>
      </c>
      <c r="B192" s="32" t="s">
        <v>585</v>
      </c>
      <c r="C192" s="32" t="s">
        <v>20</v>
      </c>
      <c r="D192" s="32" t="s">
        <v>61</v>
      </c>
      <c r="E192" s="31"/>
      <c r="F192" s="31">
        <v>2000</v>
      </c>
      <c r="G192" s="35">
        <f t="shared" si="2"/>
        <v>-611990</v>
      </c>
      <c r="H192" s="32" t="s">
        <v>25</v>
      </c>
      <c r="I192" s="32" t="s">
        <v>34</v>
      </c>
      <c r="J192" s="32"/>
      <c r="K192" s="36" t="s">
        <v>35</v>
      </c>
      <c r="L192" s="32"/>
    </row>
    <row r="193" spans="1:12" s="26" customFormat="1" ht="13.5" customHeight="1">
      <c r="A193" s="39">
        <v>43588</v>
      </c>
      <c r="B193" s="32" t="s">
        <v>77</v>
      </c>
      <c r="C193" s="32" t="s">
        <v>67</v>
      </c>
      <c r="D193" s="32" t="s">
        <v>32</v>
      </c>
      <c r="E193" s="31"/>
      <c r="F193" s="31">
        <v>120000</v>
      </c>
      <c r="G193" s="35">
        <f t="shared" si="2"/>
        <v>-731990</v>
      </c>
      <c r="H193" s="32" t="s">
        <v>25</v>
      </c>
      <c r="I193" s="32" t="s">
        <v>40</v>
      </c>
      <c r="J193" s="32"/>
      <c r="K193" s="36" t="s">
        <v>35</v>
      </c>
      <c r="L193" s="32"/>
    </row>
    <row r="194" spans="1:12" s="70" customFormat="1" ht="13.5" hidden="1" customHeight="1">
      <c r="A194" s="66">
        <v>43588</v>
      </c>
      <c r="B194" s="67" t="s">
        <v>78</v>
      </c>
      <c r="C194" s="67" t="s">
        <v>28</v>
      </c>
      <c r="D194" s="67" t="s">
        <v>32</v>
      </c>
      <c r="E194" s="68"/>
      <c r="F194" s="68">
        <v>100000</v>
      </c>
      <c r="G194" s="69">
        <f t="shared" si="2"/>
        <v>-831990</v>
      </c>
      <c r="H194" s="67" t="s">
        <v>25</v>
      </c>
      <c r="I194" s="67" t="s">
        <v>40</v>
      </c>
      <c r="J194" s="67"/>
      <c r="K194" s="67" t="s">
        <v>35</v>
      </c>
      <c r="L194" s="67"/>
    </row>
    <row r="195" spans="1:12" s="26" customFormat="1" ht="13.5" customHeight="1">
      <c r="A195" s="39">
        <v>43588</v>
      </c>
      <c r="B195" s="32" t="s">
        <v>586</v>
      </c>
      <c r="C195" s="32" t="s">
        <v>79</v>
      </c>
      <c r="D195" s="32" t="s">
        <v>80</v>
      </c>
      <c r="E195" s="31"/>
      <c r="F195" s="31">
        <v>16500</v>
      </c>
      <c r="G195" s="35">
        <f t="shared" si="2"/>
        <v>-848490</v>
      </c>
      <c r="H195" s="32" t="s">
        <v>25</v>
      </c>
      <c r="I195" s="32" t="s">
        <v>40</v>
      </c>
      <c r="J195" s="32"/>
      <c r="K195" s="36" t="s">
        <v>35</v>
      </c>
      <c r="L195" s="32"/>
    </row>
    <row r="196" spans="1:12" s="26" customFormat="1" ht="13.5" customHeight="1">
      <c r="A196" s="39">
        <v>43588</v>
      </c>
      <c r="B196" s="32" t="s">
        <v>587</v>
      </c>
      <c r="C196" s="32" t="s">
        <v>79</v>
      </c>
      <c r="D196" s="32" t="s">
        <v>80</v>
      </c>
      <c r="E196" s="31"/>
      <c r="F196" s="31">
        <v>32000</v>
      </c>
      <c r="G196" s="35">
        <f t="shared" si="2"/>
        <v>-880490</v>
      </c>
      <c r="H196" s="32" t="s">
        <v>25</v>
      </c>
      <c r="I196" s="32" t="s">
        <v>40</v>
      </c>
      <c r="J196" s="32"/>
      <c r="K196" s="36" t="s">
        <v>35</v>
      </c>
      <c r="L196" s="32"/>
    </row>
    <row r="197" spans="1:12" s="70" customFormat="1" ht="13.5" hidden="1" customHeight="1">
      <c r="A197" s="66">
        <v>43590</v>
      </c>
      <c r="B197" s="67" t="s">
        <v>81</v>
      </c>
      <c r="C197" s="67" t="s">
        <v>28</v>
      </c>
      <c r="D197" s="67" t="s">
        <v>61</v>
      </c>
      <c r="E197" s="68"/>
      <c r="F197" s="68">
        <v>25000</v>
      </c>
      <c r="G197" s="69">
        <f t="shared" si="2"/>
        <v>-905490</v>
      </c>
      <c r="H197" s="67" t="s">
        <v>25</v>
      </c>
      <c r="I197" s="67" t="s">
        <v>40</v>
      </c>
      <c r="J197" s="67"/>
      <c r="K197" s="67" t="s">
        <v>35</v>
      </c>
      <c r="L197" s="67"/>
    </row>
    <row r="198" spans="1:12" s="70" customFormat="1" ht="13.5" hidden="1" customHeight="1">
      <c r="A198" s="66">
        <v>43591</v>
      </c>
      <c r="B198" s="67" t="s">
        <v>82</v>
      </c>
      <c r="C198" s="67" t="s">
        <v>28</v>
      </c>
      <c r="D198" s="67" t="s">
        <v>61</v>
      </c>
      <c r="E198" s="68">
        <v>1000000</v>
      </c>
      <c r="F198" s="68"/>
      <c r="G198" s="69">
        <f t="shared" si="2"/>
        <v>94510</v>
      </c>
      <c r="H198" s="67" t="s">
        <v>25</v>
      </c>
      <c r="I198" s="67" t="s">
        <v>40</v>
      </c>
      <c r="J198" s="67"/>
      <c r="K198" s="67" t="s">
        <v>35</v>
      </c>
      <c r="L198" s="67"/>
    </row>
    <row r="199" spans="1:12" s="26" customFormat="1" ht="13.5" customHeight="1">
      <c r="A199" s="39">
        <v>43591</v>
      </c>
      <c r="B199" s="32" t="s">
        <v>83</v>
      </c>
      <c r="C199" s="32" t="s">
        <v>20</v>
      </c>
      <c r="D199" s="32" t="s">
        <v>61</v>
      </c>
      <c r="E199" s="31"/>
      <c r="F199" s="31">
        <v>2000</v>
      </c>
      <c r="G199" s="35">
        <f t="shared" si="2"/>
        <v>92510</v>
      </c>
      <c r="H199" s="32" t="s">
        <v>25</v>
      </c>
      <c r="I199" s="32" t="s">
        <v>34</v>
      </c>
      <c r="J199" s="32"/>
      <c r="K199" s="36" t="s">
        <v>35</v>
      </c>
      <c r="L199" s="32"/>
    </row>
    <row r="200" spans="1:12" s="70" customFormat="1" ht="13.5" hidden="1" customHeight="1">
      <c r="A200" s="66">
        <v>43591</v>
      </c>
      <c r="B200" s="67" t="s">
        <v>62</v>
      </c>
      <c r="C200" s="67" t="s">
        <v>28</v>
      </c>
      <c r="D200" s="67" t="s">
        <v>32</v>
      </c>
      <c r="E200" s="68"/>
      <c r="F200" s="68">
        <v>40000</v>
      </c>
      <c r="G200" s="69">
        <f t="shared" si="2"/>
        <v>52510</v>
      </c>
      <c r="H200" s="67" t="s">
        <v>25</v>
      </c>
      <c r="I200" s="67" t="s">
        <v>40</v>
      </c>
      <c r="J200" s="67"/>
      <c r="K200" s="67" t="s">
        <v>35</v>
      </c>
      <c r="L200" s="67"/>
    </row>
    <row r="201" spans="1:12" s="78" customFormat="1" ht="13.5" customHeight="1">
      <c r="A201" s="76">
        <v>43591</v>
      </c>
      <c r="B201" s="53" t="s">
        <v>63</v>
      </c>
      <c r="C201" s="53"/>
      <c r="D201" s="53" t="s">
        <v>32</v>
      </c>
      <c r="E201" s="54"/>
      <c r="F201" s="54">
        <v>35000</v>
      </c>
      <c r="G201" s="77">
        <f t="shared" si="2"/>
        <v>17510</v>
      </c>
      <c r="H201" s="53" t="s">
        <v>25</v>
      </c>
      <c r="I201" s="53" t="s">
        <v>40</v>
      </c>
      <c r="J201" s="53"/>
      <c r="K201" s="53" t="s">
        <v>35</v>
      </c>
      <c r="L201" s="53"/>
    </row>
    <row r="202" spans="1:12" s="70" customFormat="1" ht="13.5" hidden="1" customHeight="1">
      <c r="A202" s="66">
        <v>43592</v>
      </c>
      <c r="B202" s="67" t="s">
        <v>84</v>
      </c>
      <c r="C202" s="67" t="s">
        <v>28</v>
      </c>
      <c r="D202" s="67" t="s">
        <v>85</v>
      </c>
      <c r="E202" s="68"/>
      <c r="F202" s="68">
        <v>10000</v>
      </c>
      <c r="G202" s="69">
        <f t="shared" si="2"/>
        <v>7510</v>
      </c>
      <c r="H202" s="67" t="s">
        <v>25</v>
      </c>
      <c r="I202" s="67" t="s">
        <v>40</v>
      </c>
      <c r="J202" s="67"/>
      <c r="K202" s="67" t="s">
        <v>35</v>
      </c>
      <c r="L202" s="67"/>
    </row>
    <row r="203" spans="1:12" s="70" customFormat="1" ht="13.5" hidden="1" customHeight="1">
      <c r="A203" s="66">
        <v>43592</v>
      </c>
      <c r="B203" s="67" t="s">
        <v>78</v>
      </c>
      <c r="C203" s="67" t="s">
        <v>28</v>
      </c>
      <c r="D203" s="67" t="s">
        <v>32</v>
      </c>
      <c r="E203" s="68"/>
      <c r="F203" s="68">
        <v>122000</v>
      </c>
      <c r="G203" s="69">
        <f t="shared" si="2"/>
        <v>-114490</v>
      </c>
      <c r="H203" s="67" t="s">
        <v>25</v>
      </c>
      <c r="I203" s="67" t="s">
        <v>86</v>
      </c>
      <c r="J203" s="67"/>
      <c r="K203" s="67" t="s">
        <v>35</v>
      </c>
      <c r="L203" s="67"/>
    </row>
    <row r="204" spans="1:12" s="26" customFormat="1" ht="13.5" customHeight="1">
      <c r="A204" s="39">
        <v>43592</v>
      </c>
      <c r="B204" s="32" t="s">
        <v>87</v>
      </c>
      <c r="C204" s="32" t="s">
        <v>72</v>
      </c>
      <c r="D204" s="32" t="s">
        <v>69</v>
      </c>
      <c r="E204" s="31"/>
      <c r="F204" s="31">
        <v>3050</v>
      </c>
      <c r="G204" s="35">
        <f t="shared" si="2"/>
        <v>-117540</v>
      </c>
      <c r="H204" s="32" t="s">
        <v>25</v>
      </c>
      <c r="I204" s="32" t="s">
        <v>86</v>
      </c>
      <c r="J204" s="32"/>
      <c r="K204" s="36" t="s">
        <v>35</v>
      </c>
      <c r="L204" s="32"/>
    </row>
    <row r="205" spans="1:12" s="26" customFormat="1" ht="13.5" customHeight="1">
      <c r="A205" s="39">
        <v>43592</v>
      </c>
      <c r="B205" s="32" t="s">
        <v>588</v>
      </c>
      <c r="C205" s="32" t="s">
        <v>88</v>
      </c>
      <c r="D205" s="32" t="s">
        <v>32</v>
      </c>
      <c r="E205" s="31"/>
      <c r="F205" s="31">
        <v>10000</v>
      </c>
      <c r="G205" s="35">
        <f t="shared" si="2"/>
        <v>-127540</v>
      </c>
      <c r="H205" s="32" t="s">
        <v>25</v>
      </c>
      <c r="I205" s="32" t="s">
        <v>40</v>
      </c>
      <c r="J205" s="32"/>
      <c r="K205" s="36" t="s">
        <v>35</v>
      </c>
      <c r="L205" s="32"/>
    </row>
    <row r="206" spans="1:12" s="26" customFormat="1" ht="13.5" customHeight="1">
      <c r="A206" s="39">
        <v>43592</v>
      </c>
      <c r="B206" s="32" t="s">
        <v>589</v>
      </c>
      <c r="C206" s="32" t="s">
        <v>88</v>
      </c>
      <c r="D206" s="32" t="s">
        <v>32</v>
      </c>
      <c r="E206" s="31"/>
      <c r="F206" s="31">
        <v>10000</v>
      </c>
      <c r="G206" s="35">
        <f t="shared" ref="G206:G268" si="3">G205+E206-F206</f>
        <v>-137540</v>
      </c>
      <c r="H206" s="32" t="s">
        <v>25</v>
      </c>
      <c r="I206" s="32" t="s">
        <v>40</v>
      </c>
      <c r="J206" s="32"/>
      <c r="K206" s="36" t="s">
        <v>35</v>
      </c>
      <c r="L206" s="32"/>
    </row>
    <row r="207" spans="1:12" s="26" customFormat="1" ht="13.5" customHeight="1">
      <c r="A207" s="39">
        <v>43592</v>
      </c>
      <c r="B207" s="32" t="s">
        <v>590</v>
      </c>
      <c r="C207" s="32" t="s">
        <v>88</v>
      </c>
      <c r="D207" s="32" t="s">
        <v>32</v>
      </c>
      <c r="E207" s="31"/>
      <c r="F207" s="31">
        <v>20000</v>
      </c>
      <c r="G207" s="35">
        <f t="shared" si="3"/>
        <v>-157540</v>
      </c>
      <c r="H207" s="32" t="s">
        <v>25</v>
      </c>
      <c r="I207" s="32" t="s">
        <v>40</v>
      </c>
      <c r="J207" s="32"/>
      <c r="K207" s="36" t="s">
        <v>35</v>
      </c>
      <c r="L207" s="32"/>
    </row>
    <row r="208" spans="1:12" s="26" customFormat="1" ht="13.5" customHeight="1">
      <c r="A208" s="39">
        <v>43592</v>
      </c>
      <c r="B208" s="32" t="s">
        <v>591</v>
      </c>
      <c r="C208" s="32" t="s">
        <v>88</v>
      </c>
      <c r="D208" s="32" t="s">
        <v>32</v>
      </c>
      <c r="E208" s="31"/>
      <c r="F208" s="31">
        <v>25000</v>
      </c>
      <c r="G208" s="35">
        <f t="shared" si="3"/>
        <v>-182540</v>
      </c>
      <c r="H208" s="32" t="s">
        <v>25</v>
      </c>
      <c r="I208" s="32" t="s">
        <v>40</v>
      </c>
      <c r="J208" s="32"/>
      <c r="K208" s="36" t="s">
        <v>35</v>
      </c>
      <c r="L208" s="32"/>
    </row>
    <row r="209" spans="1:12" s="26" customFormat="1" ht="13.5" customHeight="1">
      <c r="A209" s="39">
        <v>43592</v>
      </c>
      <c r="B209" s="32" t="s">
        <v>592</v>
      </c>
      <c r="C209" s="32" t="s">
        <v>88</v>
      </c>
      <c r="D209" s="32" t="s">
        <v>32</v>
      </c>
      <c r="E209" s="31"/>
      <c r="F209" s="31">
        <v>20000</v>
      </c>
      <c r="G209" s="35">
        <f t="shared" si="3"/>
        <v>-202540</v>
      </c>
      <c r="H209" s="32" t="s">
        <v>25</v>
      </c>
      <c r="I209" s="32" t="s">
        <v>40</v>
      </c>
      <c r="J209" s="32"/>
      <c r="K209" s="36" t="s">
        <v>35</v>
      </c>
      <c r="L209" s="32"/>
    </row>
    <row r="210" spans="1:12" s="26" customFormat="1" ht="13.5" customHeight="1">
      <c r="A210" s="39">
        <v>43592</v>
      </c>
      <c r="B210" s="32" t="s">
        <v>593</v>
      </c>
      <c r="C210" s="32" t="s">
        <v>88</v>
      </c>
      <c r="D210" s="32" t="s">
        <v>32</v>
      </c>
      <c r="E210" s="31"/>
      <c r="F210" s="31">
        <v>5000</v>
      </c>
      <c r="G210" s="35">
        <f t="shared" si="3"/>
        <v>-207540</v>
      </c>
      <c r="H210" s="32" t="s">
        <v>25</v>
      </c>
      <c r="I210" s="32" t="s">
        <v>40</v>
      </c>
      <c r="J210" s="32"/>
      <c r="K210" s="36" t="s">
        <v>35</v>
      </c>
      <c r="L210" s="32"/>
    </row>
    <row r="211" spans="1:12" s="70" customFormat="1" ht="13.5" hidden="1" customHeight="1">
      <c r="A211" s="66">
        <v>43592</v>
      </c>
      <c r="B211" s="67" t="s">
        <v>89</v>
      </c>
      <c r="C211" s="67" t="s">
        <v>28</v>
      </c>
      <c r="D211" s="67" t="s">
        <v>32</v>
      </c>
      <c r="E211" s="68"/>
      <c r="F211" s="68">
        <v>10000</v>
      </c>
      <c r="G211" s="69">
        <f t="shared" si="3"/>
        <v>-217540</v>
      </c>
      <c r="H211" s="67" t="s">
        <v>25</v>
      </c>
      <c r="I211" s="67" t="s">
        <v>40</v>
      </c>
      <c r="J211" s="67"/>
      <c r="K211" s="67" t="s">
        <v>35</v>
      </c>
      <c r="L211" s="67"/>
    </row>
    <row r="212" spans="1:12" s="26" customFormat="1" ht="13.5" customHeight="1">
      <c r="A212" s="39">
        <v>43592</v>
      </c>
      <c r="B212" s="32" t="s">
        <v>594</v>
      </c>
      <c r="C212" s="32" t="s">
        <v>88</v>
      </c>
      <c r="D212" s="32" t="s">
        <v>32</v>
      </c>
      <c r="E212" s="31"/>
      <c r="F212" s="31">
        <v>20000</v>
      </c>
      <c r="G212" s="35">
        <f t="shared" si="3"/>
        <v>-237540</v>
      </c>
      <c r="H212" s="32" t="s">
        <v>25</v>
      </c>
      <c r="I212" s="32" t="s">
        <v>40</v>
      </c>
      <c r="J212" s="32"/>
      <c r="K212" s="36" t="s">
        <v>35</v>
      </c>
      <c r="L212" s="32"/>
    </row>
    <row r="213" spans="1:12" s="26" customFormat="1" ht="13.5" customHeight="1">
      <c r="A213" s="39">
        <v>43592</v>
      </c>
      <c r="B213" s="32" t="s">
        <v>595</v>
      </c>
      <c r="C213" s="32" t="s">
        <v>88</v>
      </c>
      <c r="D213" s="32" t="s">
        <v>32</v>
      </c>
      <c r="E213" s="31"/>
      <c r="F213" s="31">
        <v>15000</v>
      </c>
      <c r="G213" s="35">
        <f t="shared" si="3"/>
        <v>-252540</v>
      </c>
      <c r="H213" s="32" t="s">
        <v>25</v>
      </c>
      <c r="I213" s="32" t="s">
        <v>40</v>
      </c>
      <c r="J213" s="32"/>
      <c r="K213" s="36" t="s">
        <v>35</v>
      </c>
      <c r="L213" s="32"/>
    </row>
    <row r="214" spans="1:12" s="26" customFormat="1" ht="13.5" customHeight="1">
      <c r="A214" s="39">
        <v>43592</v>
      </c>
      <c r="B214" s="32" t="s">
        <v>596</v>
      </c>
      <c r="C214" s="32" t="s">
        <v>88</v>
      </c>
      <c r="D214" s="32" t="s">
        <v>85</v>
      </c>
      <c r="E214" s="31"/>
      <c r="F214" s="31">
        <v>10000</v>
      </c>
      <c r="G214" s="35">
        <f t="shared" si="3"/>
        <v>-262540</v>
      </c>
      <c r="H214" s="32" t="s">
        <v>25</v>
      </c>
      <c r="I214" s="32" t="s">
        <v>40</v>
      </c>
      <c r="J214" s="32"/>
      <c r="K214" s="36" t="s">
        <v>35</v>
      </c>
      <c r="L214" s="32"/>
    </row>
    <row r="215" spans="1:12" s="70" customFormat="1" ht="13.5" hidden="1" customHeight="1">
      <c r="A215" s="66">
        <v>43592</v>
      </c>
      <c r="B215" s="67" t="s">
        <v>63</v>
      </c>
      <c r="C215" s="67" t="s">
        <v>28</v>
      </c>
      <c r="D215" s="67" t="s">
        <v>32</v>
      </c>
      <c r="E215" s="68"/>
      <c r="F215" s="68">
        <v>100000</v>
      </c>
      <c r="G215" s="69">
        <f t="shared" si="3"/>
        <v>-362540</v>
      </c>
      <c r="H215" s="67" t="s">
        <v>25</v>
      </c>
      <c r="I215" s="67" t="s">
        <v>40</v>
      </c>
      <c r="J215" s="67"/>
      <c r="K215" s="67" t="s">
        <v>35</v>
      </c>
      <c r="L215" s="67"/>
    </row>
    <row r="216" spans="1:12" s="26" customFormat="1" ht="13.5" customHeight="1">
      <c r="A216" s="39">
        <v>43592</v>
      </c>
      <c r="B216" s="32" t="s">
        <v>83</v>
      </c>
      <c r="C216" s="32" t="s">
        <v>20</v>
      </c>
      <c r="D216" s="32" t="s">
        <v>61</v>
      </c>
      <c r="E216" s="31"/>
      <c r="F216" s="31">
        <v>2000</v>
      </c>
      <c r="G216" s="35">
        <f t="shared" si="3"/>
        <v>-364540</v>
      </c>
      <c r="H216" s="32" t="s">
        <v>25</v>
      </c>
      <c r="I216" s="32" t="s">
        <v>34</v>
      </c>
      <c r="J216" s="32"/>
      <c r="K216" s="36" t="s">
        <v>35</v>
      </c>
      <c r="L216" s="32"/>
    </row>
    <row r="217" spans="1:12" s="70" customFormat="1" ht="13.5" hidden="1" customHeight="1">
      <c r="A217" s="66">
        <v>43593</v>
      </c>
      <c r="B217" s="67" t="s">
        <v>62</v>
      </c>
      <c r="C217" s="67" t="s">
        <v>28</v>
      </c>
      <c r="D217" s="67" t="s">
        <v>32</v>
      </c>
      <c r="E217" s="68"/>
      <c r="F217" s="68">
        <v>18300</v>
      </c>
      <c r="G217" s="69">
        <f t="shared" si="3"/>
        <v>-382840</v>
      </c>
      <c r="H217" s="67" t="s">
        <v>25</v>
      </c>
      <c r="I217" s="67" t="s">
        <v>90</v>
      </c>
      <c r="J217" s="67"/>
      <c r="K217" s="67" t="s">
        <v>35</v>
      </c>
      <c r="L217" s="67"/>
    </row>
    <row r="218" spans="1:12" s="26" customFormat="1" ht="13.5" customHeight="1">
      <c r="A218" s="39">
        <v>43593</v>
      </c>
      <c r="B218" s="32" t="s">
        <v>91</v>
      </c>
      <c r="C218" s="32" t="s">
        <v>72</v>
      </c>
      <c r="D218" s="32" t="s">
        <v>69</v>
      </c>
      <c r="E218" s="31"/>
      <c r="F218" s="31">
        <v>370</v>
      </c>
      <c r="G218" s="35">
        <f t="shared" si="3"/>
        <v>-383210</v>
      </c>
      <c r="H218" s="32" t="s">
        <v>25</v>
      </c>
      <c r="I218" s="32" t="s">
        <v>90</v>
      </c>
      <c r="J218" s="32"/>
      <c r="K218" s="36" t="s">
        <v>35</v>
      </c>
      <c r="L218" s="32"/>
    </row>
    <row r="219" spans="1:12" s="26" customFormat="1" ht="13.5" customHeight="1">
      <c r="A219" s="39">
        <v>43593</v>
      </c>
      <c r="B219" s="32" t="s">
        <v>597</v>
      </c>
      <c r="C219" s="32" t="s">
        <v>88</v>
      </c>
      <c r="D219" s="32" t="s">
        <v>21</v>
      </c>
      <c r="E219" s="31"/>
      <c r="F219" s="31">
        <v>5000</v>
      </c>
      <c r="G219" s="35">
        <f t="shared" si="3"/>
        <v>-388210</v>
      </c>
      <c r="H219" s="32" t="s">
        <v>25</v>
      </c>
      <c r="I219" s="32" t="s">
        <v>40</v>
      </c>
      <c r="J219" s="32"/>
      <c r="K219" s="36" t="s">
        <v>35</v>
      </c>
      <c r="L219" s="32"/>
    </row>
    <row r="220" spans="1:12" s="70" customFormat="1" ht="13.5" hidden="1" customHeight="1">
      <c r="A220" s="66">
        <v>43593</v>
      </c>
      <c r="B220" s="67" t="s">
        <v>84</v>
      </c>
      <c r="C220" s="67" t="s">
        <v>28</v>
      </c>
      <c r="D220" s="67" t="s">
        <v>85</v>
      </c>
      <c r="E220" s="68"/>
      <c r="F220" s="68">
        <v>10000</v>
      </c>
      <c r="G220" s="69">
        <f t="shared" si="3"/>
        <v>-398210</v>
      </c>
      <c r="H220" s="67" t="s">
        <v>25</v>
      </c>
      <c r="I220" s="67" t="s">
        <v>40</v>
      </c>
      <c r="J220" s="67"/>
      <c r="K220" s="67" t="s">
        <v>35</v>
      </c>
      <c r="L220" s="67"/>
    </row>
    <row r="221" spans="1:12" s="70" customFormat="1" ht="13.5" hidden="1" customHeight="1">
      <c r="A221" s="66">
        <v>43593</v>
      </c>
      <c r="B221" s="67" t="s">
        <v>92</v>
      </c>
      <c r="C221" s="67" t="s">
        <v>28</v>
      </c>
      <c r="D221" s="67" t="s">
        <v>21</v>
      </c>
      <c r="E221" s="68"/>
      <c r="F221" s="68">
        <v>20000</v>
      </c>
      <c r="G221" s="69">
        <f t="shared" si="3"/>
        <v>-418210</v>
      </c>
      <c r="H221" s="67" t="s">
        <v>25</v>
      </c>
      <c r="I221" s="67" t="s">
        <v>40</v>
      </c>
      <c r="J221" s="67"/>
      <c r="K221" s="67" t="s">
        <v>35</v>
      </c>
      <c r="L221" s="67"/>
    </row>
    <row r="222" spans="1:12" s="26" customFormat="1" ht="13.5" customHeight="1">
      <c r="A222" s="39">
        <v>43593</v>
      </c>
      <c r="B222" s="32" t="s">
        <v>598</v>
      </c>
      <c r="C222" s="32" t="s">
        <v>88</v>
      </c>
      <c r="D222" s="32" t="s">
        <v>32</v>
      </c>
      <c r="E222" s="31"/>
      <c r="F222" s="31">
        <v>15000</v>
      </c>
      <c r="G222" s="35">
        <f t="shared" si="3"/>
        <v>-433210</v>
      </c>
      <c r="H222" s="32" t="s">
        <v>25</v>
      </c>
      <c r="I222" s="32" t="s">
        <v>40</v>
      </c>
      <c r="J222" s="32"/>
      <c r="K222" s="36" t="s">
        <v>35</v>
      </c>
      <c r="L222" s="32"/>
    </row>
    <row r="223" spans="1:12" s="26" customFormat="1" ht="13.5" customHeight="1">
      <c r="A223" s="39">
        <v>43593</v>
      </c>
      <c r="B223" s="32" t="s">
        <v>93</v>
      </c>
      <c r="C223" s="32" t="s">
        <v>94</v>
      </c>
      <c r="D223" s="32" t="s">
        <v>69</v>
      </c>
      <c r="E223" s="31"/>
      <c r="F223" s="31">
        <v>72000</v>
      </c>
      <c r="G223" s="35">
        <f t="shared" si="3"/>
        <v>-505210</v>
      </c>
      <c r="H223" s="32" t="s">
        <v>25</v>
      </c>
      <c r="I223" s="32" t="s">
        <v>40</v>
      </c>
      <c r="J223" s="32"/>
      <c r="K223" s="36" t="s">
        <v>35</v>
      </c>
      <c r="L223" s="32"/>
    </row>
    <row r="224" spans="1:12" s="70" customFormat="1" ht="13.5" hidden="1" customHeight="1">
      <c r="A224" s="66">
        <v>43594</v>
      </c>
      <c r="B224" s="67" t="s">
        <v>95</v>
      </c>
      <c r="C224" s="67" t="s">
        <v>28</v>
      </c>
      <c r="D224" s="67" t="s">
        <v>21</v>
      </c>
      <c r="E224" s="68"/>
      <c r="F224" s="68">
        <v>106000</v>
      </c>
      <c r="G224" s="69">
        <f t="shared" si="3"/>
        <v>-611210</v>
      </c>
      <c r="H224" s="67" t="s">
        <v>25</v>
      </c>
      <c r="I224" s="67" t="s">
        <v>40</v>
      </c>
      <c r="J224" s="67"/>
      <c r="K224" s="67" t="s">
        <v>35</v>
      </c>
      <c r="L224" s="67"/>
    </row>
    <row r="225" spans="1:12" s="70" customFormat="1" ht="13.5" hidden="1" customHeight="1">
      <c r="A225" s="66">
        <v>43595</v>
      </c>
      <c r="B225" s="67" t="s">
        <v>70</v>
      </c>
      <c r="C225" s="67" t="s">
        <v>28</v>
      </c>
      <c r="D225" s="67" t="s">
        <v>21</v>
      </c>
      <c r="E225" s="68"/>
      <c r="F225" s="68">
        <v>72000</v>
      </c>
      <c r="G225" s="69">
        <f t="shared" si="3"/>
        <v>-683210</v>
      </c>
      <c r="H225" s="67" t="s">
        <v>25</v>
      </c>
      <c r="I225" s="67" t="s">
        <v>40</v>
      </c>
      <c r="J225" s="67"/>
      <c r="K225" s="67" t="s">
        <v>35</v>
      </c>
      <c r="L225" s="67"/>
    </row>
    <row r="226" spans="1:12" s="70" customFormat="1" ht="13.5" hidden="1" customHeight="1">
      <c r="A226" s="66">
        <v>43595</v>
      </c>
      <c r="B226" s="67" t="s">
        <v>84</v>
      </c>
      <c r="C226" s="67" t="s">
        <v>28</v>
      </c>
      <c r="D226" s="67" t="s">
        <v>85</v>
      </c>
      <c r="E226" s="68"/>
      <c r="F226" s="68">
        <v>10000</v>
      </c>
      <c r="G226" s="69">
        <f t="shared" si="3"/>
        <v>-693210</v>
      </c>
      <c r="H226" s="67" t="s">
        <v>25</v>
      </c>
      <c r="I226" s="67" t="s">
        <v>40</v>
      </c>
      <c r="J226" s="67"/>
      <c r="K226" s="67" t="s">
        <v>35</v>
      </c>
      <c r="L226" s="67"/>
    </row>
    <row r="227" spans="1:12" s="26" customFormat="1" ht="13.5" customHeight="1">
      <c r="A227" s="39">
        <v>43595</v>
      </c>
      <c r="B227" s="32" t="s">
        <v>599</v>
      </c>
      <c r="C227" s="32" t="s">
        <v>88</v>
      </c>
      <c r="D227" s="32" t="s">
        <v>32</v>
      </c>
      <c r="E227" s="31"/>
      <c r="F227" s="31">
        <v>20000</v>
      </c>
      <c r="G227" s="35">
        <f t="shared" si="3"/>
        <v>-713210</v>
      </c>
      <c r="H227" s="32" t="s">
        <v>25</v>
      </c>
      <c r="I227" s="32" t="s">
        <v>40</v>
      </c>
      <c r="J227" s="32"/>
      <c r="K227" s="36" t="s">
        <v>35</v>
      </c>
      <c r="L227" s="32"/>
    </row>
    <row r="228" spans="1:12" s="70" customFormat="1" ht="13.5" hidden="1" customHeight="1">
      <c r="A228" s="66">
        <v>43595</v>
      </c>
      <c r="B228" s="67" t="s">
        <v>62</v>
      </c>
      <c r="C228" s="67" t="s">
        <v>28</v>
      </c>
      <c r="D228" s="67" t="s">
        <v>32</v>
      </c>
      <c r="E228" s="68"/>
      <c r="F228" s="68">
        <v>20000</v>
      </c>
      <c r="G228" s="69">
        <f t="shared" si="3"/>
        <v>-733210</v>
      </c>
      <c r="H228" s="67" t="s">
        <v>25</v>
      </c>
      <c r="I228" s="67" t="s">
        <v>40</v>
      </c>
      <c r="J228" s="67"/>
      <c r="K228" s="67" t="s">
        <v>35</v>
      </c>
      <c r="L228" s="67"/>
    </row>
    <row r="229" spans="1:12" s="70" customFormat="1" ht="13.5" hidden="1" customHeight="1">
      <c r="A229" s="66">
        <v>43595</v>
      </c>
      <c r="B229" s="67" t="s">
        <v>75</v>
      </c>
      <c r="C229" s="67" t="s">
        <v>28</v>
      </c>
      <c r="D229" s="67" t="s">
        <v>21</v>
      </c>
      <c r="E229" s="68"/>
      <c r="F229" s="68">
        <v>100000</v>
      </c>
      <c r="G229" s="69">
        <f t="shared" si="3"/>
        <v>-833210</v>
      </c>
      <c r="H229" s="67" t="s">
        <v>25</v>
      </c>
      <c r="I229" s="67" t="s">
        <v>40</v>
      </c>
      <c r="J229" s="67"/>
      <c r="K229" s="67" t="s">
        <v>35</v>
      </c>
      <c r="L229" s="67"/>
    </row>
    <row r="230" spans="1:12" s="70" customFormat="1" ht="13.5" hidden="1" customHeight="1">
      <c r="A230" s="66">
        <v>43595</v>
      </c>
      <c r="B230" s="67" t="s">
        <v>70</v>
      </c>
      <c r="C230" s="67" t="s">
        <v>28</v>
      </c>
      <c r="D230" s="67" t="s">
        <v>21</v>
      </c>
      <c r="E230" s="68"/>
      <c r="F230" s="68">
        <v>80000</v>
      </c>
      <c r="G230" s="69">
        <f t="shared" si="3"/>
        <v>-913210</v>
      </c>
      <c r="H230" s="67" t="s">
        <v>25</v>
      </c>
      <c r="I230" s="67" t="s">
        <v>40</v>
      </c>
      <c r="J230" s="67"/>
      <c r="K230" s="67" t="s">
        <v>35</v>
      </c>
      <c r="L230" s="67"/>
    </row>
    <row r="231" spans="1:12" s="70" customFormat="1" ht="13.5" hidden="1" customHeight="1">
      <c r="A231" s="66">
        <v>43595</v>
      </c>
      <c r="B231" s="67" t="s">
        <v>70</v>
      </c>
      <c r="C231" s="67" t="s">
        <v>28</v>
      </c>
      <c r="D231" s="67" t="s">
        <v>21</v>
      </c>
      <c r="E231" s="68"/>
      <c r="F231" s="68">
        <v>60000</v>
      </c>
      <c r="G231" s="69">
        <f t="shared" si="3"/>
        <v>-973210</v>
      </c>
      <c r="H231" s="67" t="s">
        <v>25</v>
      </c>
      <c r="I231" s="67" t="s">
        <v>40</v>
      </c>
      <c r="J231" s="67"/>
      <c r="K231" s="67" t="s">
        <v>35</v>
      </c>
      <c r="L231" s="67"/>
    </row>
    <row r="232" spans="1:12" s="70" customFormat="1" ht="13.5" hidden="1" customHeight="1">
      <c r="A232" s="66">
        <v>43598</v>
      </c>
      <c r="B232" s="67" t="s">
        <v>82</v>
      </c>
      <c r="C232" s="67" t="s">
        <v>28</v>
      </c>
      <c r="D232" s="67" t="s">
        <v>61</v>
      </c>
      <c r="E232" s="68">
        <v>2000000</v>
      </c>
      <c r="F232" s="68"/>
      <c r="G232" s="69">
        <f t="shared" si="3"/>
        <v>1026790</v>
      </c>
      <c r="H232" s="67" t="s">
        <v>25</v>
      </c>
      <c r="I232" s="67" t="s">
        <v>40</v>
      </c>
      <c r="J232" s="67"/>
      <c r="K232" s="67" t="s">
        <v>35</v>
      </c>
      <c r="L232" s="67"/>
    </row>
    <row r="233" spans="1:12" s="26" customFormat="1" ht="13.5" customHeight="1">
      <c r="A233" s="39">
        <v>43598</v>
      </c>
      <c r="B233" s="32" t="s">
        <v>83</v>
      </c>
      <c r="C233" s="32" t="s">
        <v>20</v>
      </c>
      <c r="D233" s="32" t="s">
        <v>61</v>
      </c>
      <c r="E233" s="31"/>
      <c r="F233" s="31">
        <v>2000</v>
      </c>
      <c r="G233" s="35">
        <f t="shared" si="3"/>
        <v>1024790</v>
      </c>
      <c r="H233" s="32" t="s">
        <v>25</v>
      </c>
      <c r="I233" s="32" t="s">
        <v>34</v>
      </c>
      <c r="J233" s="32"/>
      <c r="K233" s="36" t="s">
        <v>35</v>
      </c>
      <c r="L233" s="32"/>
    </row>
    <row r="234" spans="1:12" s="70" customFormat="1" ht="13.5" hidden="1" customHeight="1">
      <c r="A234" s="66">
        <v>43598</v>
      </c>
      <c r="B234" s="67" t="s">
        <v>33</v>
      </c>
      <c r="C234" s="67" t="s">
        <v>28</v>
      </c>
      <c r="D234" s="67" t="s">
        <v>32</v>
      </c>
      <c r="E234" s="68"/>
      <c r="F234" s="68">
        <v>80000</v>
      </c>
      <c r="G234" s="69">
        <f t="shared" si="3"/>
        <v>944790</v>
      </c>
      <c r="H234" s="67" t="s">
        <v>25</v>
      </c>
      <c r="I234" s="67" t="s">
        <v>40</v>
      </c>
      <c r="J234" s="67"/>
      <c r="K234" s="67" t="s">
        <v>35</v>
      </c>
      <c r="L234" s="67"/>
    </row>
    <row r="235" spans="1:12" s="26" customFormat="1" ht="13.5" customHeight="1">
      <c r="A235" s="39">
        <v>43598</v>
      </c>
      <c r="B235" s="32" t="s">
        <v>600</v>
      </c>
      <c r="C235" s="32" t="s">
        <v>67</v>
      </c>
      <c r="D235" s="32" t="s">
        <v>32</v>
      </c>
      <c r="E235" s="31"/>
      <c r="F235" s="31">
        <v>55000</v>
      </c>
      <c r="G235" s="35">
        <f t="shared" si="3"/>
        <v>889790</v>
      </c>
      <c r="H235" s="32" t="s">
        <v>25</v>
      </c>
      <c r="I235" s="32" t="s">
        <v>40</v>
      </c>
      <c r="J235" s="32"/>
      <c r="K235" s="36" t="s">
        <v>35</v>
      </c>
      <c r="L235" s="32"/>
    </row>
    <row r="236" spans="1:12" s="26" customFormat="1" ht="13.5" customHeight="1">
      <c r="A236" s="39">
        <v>43598</v>
      </c>
      <c r="B236" s="32" t="s">
        <v>83</v>
      </c>
      <c r="C236" s="32" t="s">
        <v>20</v>
      </c>
      <c r="D236" s="32" t="s">
        <v>61</v>
      </c>
      <c r="E236" s="31"/>
      <c r="F236" s="31">
        <v>2000</v>
      </c>
      <c r="G236" s="35">
        <f t="shared" si="3"/>
        <v>887790</v>
      </c>
      <c r="H236" s="32" t="s">
        <v>25</v>
      </c>
      <c r="I236" s="32" t="s">
        <v>40</v>
      </c>
      <c r="J236" s="32"/>
      <c r="K236" s="36" t="s">
        <v>35</v>
      </c>
      <c r="L236" s="32"/>
    </row>
    <row r="237" spans="1:12" s="70" customFormat="1" ht="13.5" hidden="1" customHeight="1">
      <c r="A237" s="66">
        <v>43598</v>
      </c>
      <c r="B237" s="67" t="s">
        <v>70</v>
      </c>
      <c r="C237" s="67" t="s">
        <v>28</v>
      </c>
      <c r="D237" s="67" t="s">
        <v>21</v>
      </c>
      <c r="E237" s="68"/>
      <c r="F237" s="68">
        <v>106000</v>
      </c>
      <c r="G237" s="69">
        <f t="shared" si="3"/>
        <v>781790</v>
      </c>
      <c r="H237" s="67" t="s">
        <v>25</v>
      </c>
      <c r="I237" s="67" t="s">
        <v>40</v>
      </c>
      <c r="J237" s="67"/>
      <c r="K237" s="67" t="s">
        <v>35</v>
      </c>
      <c r="L237" s="67"/>
    </row>
    <row r="238" spans="1:12" s="26" customFormat="1" ht="13.5" customHeight="1">
      <c r="A238" s="39">
        <v>43598</v>
      </c>
      <c r="B238" s="32" t="s">
        <v>96</v>
      </c>
      <c r="C238" s="32" t="s">
        <v>72</v>
      </c>
      <c r="D238" s="32" t="s">
        <v>69</v>
      </c>
      <c r="E238" s="31"/>
      <c r="F238" s="31">
        <v>2000</v>
      </c>
      <c r="G238" s="35">
        <f t="shared" si="3"/>
        <v>779790</v>
      </c>
      <c r="H238" s="32" t="s">
        <v>25</v>
      </c>
      <c r="I238" s="32" t="s">
        <v>40</v>
      </c>
      <c r="J238" s="32"/>
      <c r="K238" s="36" t="s">
        <v>35</v>
      </c>
      <c r="L238" s="32"/>
    </row>
    <row r="239" spans="1:12" s="70" customFormat="1" ht="13.5" hidden="1" customHeight="1">
      <c r="A239" s="66">
        <v>43598</v>
      </c>
      <c r="B239" s="67" t="s">
        <v>75</v>
      </c>
      <c r="C239" s="67" t="s">
        <v>28</v>
      </c>
      <c r="D239" s="67" t="s">
        <v>21</v>
      </c>
      <c r="E239" s="68"/>
      <c r="F239" s="68">
        <v>104000</v>
      </c>
      <c r="G239" s="69">
        <f t="shared" si="3"/>
        <v>675790</v>
      </c>
      <c r="H239" s="67" t="s">
        <v>25</v>
      </c>
      <c r="I239" s="67" t="s">
        <v>40</v>
      </c>
      <c r="J239" s="67"/>
      <c r="K239" s="67" t="s">
        <v>35</v>
      </c>
      <c r="L239" s="67"/>
    </row>
    <row r="240" spans="1:12" s="26" customFormat="1" ht="13.5" customHeight="1">
      <c r="A240" s="39">
        <v>43598</v>
      </c>
      <c r="B240" s="32" t="s">
        <v>97</v>
      </c>
      <c r="C240" s="32" t="s">
        <v>72</v>
      </c>
      <c r="D240" s="32" t="s">
        <v>69</v>
      </c>
      <c r="E240" s="31"/>
      <c r="F240" s="31">
        <v>1900</v>
      </c>
      <c r="G240" s="35">
        <f t="shared" si="3"/>
        <v>673890</v>
      </c>
      <c r="H240" s="32" t="s">
        <v>25</v>
      </c>
      <c r="I240" s="32" t="s">
        <v>40</v>
      </c>
      <c r="J240" s="32"/>
      <c r="K240" s="36" t="s">
        <v>35</v>
      </c>
      <c r="L240" s="32"/>
    </row>
    <row r="241" spans="1:12" s="70" customFormat="1" ht="13.5" hidden="1" customHeight="1">
      <c r="A241" s="66">
        <v>43598</v>
      </c>
      <c r="B241" s="67" t="s">
        <v>63</v>
      </c>
      <c r="C241" s="67" t="s">
        <v>28</v>
      </c>
      <c r="D241" s="67" t="s">
        <v>32</v>
      </c>
      <c r="E241" s="68"/>
      <c r="F241" s="68">
        <v>49600</v>
      </c>
      <c r="G241" s="69">
        <f t="shared" si="3"/>
        <v>624290</v>
      </c>
      <c r="H241" s="67" t="s">
        <v>25</v>
      </c>
      <c r="I241" s="67" t="s">
        <v>40</v>
      </c>
      <c r="J241" s="67"/>
      <c r="K241" s="67" t="s">
        <v>35</v>
      </c>
      <c r="L241" s="67"/>
    </row>
    <row r="242" spans="1:12" s="26" customFormat="1" ht="13.5" customHeight="1">
      <c r="A242" s="39">
        <v>43598</v>
      </c>
      <c r="B242" s="32" t="s">
        <v>98</v>
      </c>
      <c r="C242" s="32" t="s">
        <v>72</v>
      </c>
      <c r="D242" s="32" t="s">
        <v>69</v>
      </c>
      <c r="E242" s="31"/>
      <c r="F242" s="31">
        <v>800</v>
      </c>
      <c r="G242" s="35">
        <f t="shared" si="3"/>
        <v>623490</v>
      </c>
      <c r="H242" s="32" t="s">
        <v>25</v>
      </c>
      <c r="I242" s="32" t="s">
        <v>40</v>
      </c>
      <c r="J242" s="32"/>
      <c r="K242" s="36" t="s">
        <v>35</v>
      </c>
      <c r="L242" s="32"/>
    </row>
    <row r="243" spans="1:12" s="70" customFormat="1" ht="13.5" hidden="1" customHeight="1">
      <c r="A243" s="66">
        <v>43598</v>
      </c>
      <c r="B243" s="67" t="s">
        <v>99</v>
      </c>
      <c r="C243" s="67" t="s">
        <v>28</v>
      </c>
      <c r="D243" s="67" t="s">
        <v>21</v>
      </c>
      <c r="E243" s="68"/>
      <c r="F243" s="68">
        <v>150000</v>
      </c>
      <c r="G243" s="69">
        <f t="shared" si="3"/>
        <v>473490</v>
      </c>
      <c r="H243" s="67" t="s">
        <v>25</v>
      </c>
      <c r="I243" s="67" t="s">
        <v>40</v>
      </c>
      <c r="J243" s="67"/>
      <c r="K243" s="67" t="s">
        <v>35</v>
      </c>
      <c r="L243" s="67"/>
    </row>
    <row r="244" spans="1:12" s="26" customFormat="1" ht="13.5" customHeight="1">
      <c r="A244" s="39">
        <v>43598</v>
      </c>
      <c r="B244" s="32" t="s">
        <v>100</v>
      </c>
      <c r="C244" s="32" t="s">
        <v>67</v>
      </c>
      <c r="D244" s="32" t="s">
        <v>32</v>
      </c>
      <c r="E244" s="31"/>
      <c r="F244" s="31">
        <v>113000</v>
      </c>
      <c r="G244" s="35">
        <f t="shared" si="3"/>
        <v>360490</v>
      </c>
      <c r="H244" s="32" t="s">
        <v>25</v>
      </c>
      <c r="I244" s="32" t="s">
        <v>40</v>
      </c>
      <c r="J244" s="32"/>
      <c r="K244" s="36" t="s">
        <v>35</v>
      </c>
      <c r="L244" s="32"/>
    </row>
    <row r="245" spans="1:12" s="70" customFormat="1" ht="13.5" hidden="1" customHeight="1">
      <c r="A245" s="66">
        <v>43599</v>
      </c>
      <c r="B245" s="67" t="s">
        <v>33</v>
      </c>
      <c r="C245" s="67" t="s">
        <v>28</v>
      </c>
      <c r="D245" s="67" t="s">
        <v>32</v>
      </c>
      <c r="E245" s="68"/>
      <c r="F245" s="68">
        <v>61800</v>
      </c>
      <c r="G245" s="69">
        <f t="shared" si="3"/>
        <v>298690</v>
      </c>
      <c r="H245" s="67" t="s">
        <v>25</v>
      </c>
      <c r="I245" s="67" t="s">
        <v>101</v>
      </c>
      <c r="J245" s="67"/>
      <c r="K245" s="67" t="s">
        <v>35</v>
      </c>
      <c r="L245" s="67"/>
    </row>
    <row r="246" spans="1:12" s="26" customFormat="1" ht="13.5" customHeight="1">
      <c r="A246" s="39">
        <v>43599</v>
      </c>
      <c r="B246" s="32" t="s">
        <v>102</v>
      </c>
      <c r="C246" s="32" t="s">
        <v>72</v>
      </c>
      <c r="D246" s="32" t="s">
        <v>69</v>
      </c>
      <c r="E246" s="31"/>
      <c r="F246" s="31">
        <v>1240</v>
      </c>
      <c r="G246" s="35">
        <f t="shared" si="3"/>
        <v>297450</v>
      </c>
      <c r="H246" s="32" t="s">
        <v>25</v>
      </c>
      <c r="I246" s="32" t="s">
        <v>101</v>
      </c>
      <c r="J246" s="32"/>
      <c r="K246" s="36" t="s">
        <v>35</v>
      </c>
      <c r="L246" s="32"/>
    </row>
    <row r="247" spans="1:12" s="26" customFormat="1" ht="13.5" customHeight="1">
      <c r="A247" s="39">
        <v>43599</v>
      </c>
      <c r="B247" s="32" t="s">
        <v>601</v>
      </c>
      <c r="C247" s="32" t="s">
        <v>103</v>
      </c>
      <c r="D247" s="32" t="s">
        <v>69</v>
      </c>
      <c r="E247" s="31"/>
      <c r="F247" s="31">
        <v>25000</v>
      </c>
      <c r="G247" s="35">
        <f t="shared" si="3"/>
        <v>272450</v>
      </c>
      <c r="H247" s="32" t="s">
        <v>25</v>
      </c>
      <c r="I247" s="32" t="s">
        <v>40</v>
      </c>
      <c r="J247" s="32"/>
      <c r="K247" s="36" t="s">
        <v>35</v>
      </c>
      <c r="L247" s="32"/>
    </row>
    <row r="248" spans="1:12" s="26" customFormat="1" ht="13.5" customHeight="1">
      <c r="A248" s="39">
        <v>43599</v>
      </c>
      <c r="B248" s="32" t="s">
        <v>602</v>
      </c>
      <c r="C248" s="32" t="s">
        <v>104</v>
      </c>
      <c r="D248" s="32" t="s">
        <v>69</v>
      </c>
      <c r="E248" s="31"/>
      <c r="F248" s="31">
        <v>1000</v>
      </c>
      <c r="G248" s="35">
        <f t="shared" si="3"/>
        <v>271450</v>
      </c>
      <c r="H248" s="32" t="s">
        <v>25</v>
      </c>
      <c r="I248" s="32" t="s">
        <v>40</v>
      </c>
      <c r="J248" s="32"/>
      <c r="K248" s="36" t="s">
        <v>35</v>
      </c>
      <c r="L248" s="32"/>
    </row>
    <row r="249" spans="1:12" s="70" customFormat="1" ht="13.5" hidden="1" customHeight="1">
      <c r="A249" s="66">
        <v>43600</v>
      </c>
      <c r="B249" s="67" t="s">
        <v>62</v>
      </c>
      <c r="C249" s="67" t="s">
        <v>28</v>
      </c>
      <c r="D249" s="67" t="s">
        <v>32</v>
      </c>
      <c r="E249" s="68"/>
      <c r="F249" s="68">
        <v>10000</v>
      </c>
      <c r="G249" s="69">
        <f t="shared" si="3"/>
        <v>261450</v>
      </c>
      <c r="H249" s="67" t="s">
        <v>25</v>
      </c>
      <c r="I249" s="67" t="s">
        <v>40</v>
      </c>
      <c r="J249" s="67"/>
      <c r="K249" s="67" t="s">
        <v>35</v>
      </c>
      <c r="L249" s="67"/>
    </row>
    <row r="250" spans="1:12" s="70" customFormat="1" ht="13.5" hidden="1" customHeight="1">
      <c r="A250" s="66">
        <v>43600</v>
      </c>
      <c r="B250" s="67" t="s">
        <v>84</v>
      </c>
      <c r="C250" s="67" t="s">
        <v>28</v>
      </c>
      <c r="D250" s="67" t="s">
        <v>85</v>
      </c>
      <c r="E250" s="68"/>
      <c r="F250" s="68">
        <v>10000</v>
      </c>
      <c r="G250" s="69">
        <f t="shared" si="3"/>
        <v>251450</v>
      </c>
      <c r="H250" s="67" t="s">
        <v>25</v>
      </c>
      <c r="I250" s="67" t="s">
        <v>40</v>
      </c>
      <c r="J250" s="67"/>
      <c r="K250" s="67" t="s">
        <v>35</v>
      </c>
      <c r="L250" s="67"/>
    </row>
    <row r="251" spans="1:12" s="70" customFormat="1" ht="13.5" hidden="1" customHeight="1">
      <c r="A251" s="66">
        <v>43601</v>
      </c>
      <c r="B251" s="67" t="s">
        <v>105</v>
      </c>
      <c r="C251" s="67" t="s">
        <v>28</v>
      </c>
      <c r="D251" s="67" t="s">
        <v>32</v>
      </c>
      <c r="E251" s="68"/>
      <c r="F251" s="68">
        <v>10000</v>
      </c>
      <c r="G251" s="69">
        <f t="shared" si="3"/>
        <v>241450</v>
      </c>
      <c r="H251" s="67" t="s">
        <v>25</v>
      </c>
      <c r="I251" s="67" t="s">
        <v>40</v>
      </c>
      <c r="J251" s="67"/>
      <c r="K251" s="67" t="s">
        <v>35</v>
      </c>
      <c r="L251" s="67"/>
    </row>
    <row r="252" spans="1:12" s="70" customFormat="1" ht="13.5" hidden="1" customHeight="1">
      <c r="A252" s="66">
        <v>43601</v>
      </c>
      <c r="B252" s="67" t="s">
        <v>84</v>
      </c>
      <c r="C252" s="67" t="s">
        <v>28</v>
      </c>
      <c r="D252" s="67" t="s">
        <v>85</v>
      </c>
      <c r="E252" s="68"/>
      <c r="F252" s="68">
        <v>10000</v>
      </c>
      <c r="G252" s="69">
        <f t="shared" si="3"/>
        <v>231450</v>
      </c>
      <c r="H252" s="67" t="s">
        <v>25</v>
      </c>
      <c r="I252" s="67" t="s">
        <v>40</v>
      </c>
      <c r="J252" s="67"/>
      <c r="K252" s="67" t="s">
        <v>35</v>
      </c>
      <c r="L252" s="67"/>
    </row>
    <row r="253" spans="1:12" s="70" customFormat="1" ht="13.5" hidden="1" customHeight="1">
      <c r="A253" s="66">
        <v>43601</v>
      </c>
      <c r="B253" s="67" t="s">
        <v>99</v>
      </c>
      <c r="C253" s="67" t="s">
        <v>28</v>
      </c>
      <c r="D253" s="67" t="s">
        <v>21</v>
      </c>
      <c r="E253" s="68"/>
      <c r="F253" s="68">
        <v>155000</v>
      </c>
      <c r="G253" s="69">
        <f t="shared" si="3"/>
        <v>76450</v>
      </c>
      <c r="H253" s="67" t="s">
        <v>25</v>
      </c>
      <c r="I253" s="67" t="s">
        <v>40</v>
      </c>
      <c r="J253" s="67"/>
      <c r="K253" s="67" t="s">
        <v>35</v>
      </c>
      <c r="L253" s="67"/>
    </row>
    <row r="254" spans="1:12" s="26" customFormat="1" ht="13.5" customHeight="1">
      <c r="A254" s="39">
        <v>43601</v>
      </c>
      <c r="B254" s="32" t="s">
        <v>106</v>
      </c>
      <c r="C254" s="32" t="s">
        <v>72</v>
      </c>
      <c r="D254" s="32" t="s">
        <v>69</v>
      </c>
      <c r="E254" s="31"/>
      <c r="F254" s="31">
        <v>10300</v>
      </c>
      <c r="G254" s="35">
        <f t="shared" si="3"/>
        <v>66150</v>
      </c>
      <c r="H254" s="32" t="s">
        <v>25</v>
      </c>
      <c r="I254" s="32" t="s">
        <v>40</v>
      </c>
      <c r="J254" s="32"/>
      <c r="K254" s="36" t="s">
        <v>35</v>
      </c>
      <c r="L254" s="32"/>
    </row>
    <row r="255" spans="1:12" s="26" customFormat="1" ht="13.5" customHeight="1">
      <c r="A255" s="39">
        <v>43601</v>
      </c>
      <c r="B255" s="32" t="s">
        <v>107</v>
      </c>
      <c r="C255" s="32" t="s">
        <v>20</v>
      </c>
      <c r="D255" s="32" t="s">
        <v>61</v>
      </c>
      <c r="E255" s="31"/>
      <c r="F255" s="31">
        <v>4000</v>
      </c>
      <c r="G255" s="35">
        <f t="shared" si="3"/>
        <v>62150</v>
      </c>
      <c r="H255" s="32" t="s">
        <v>25</v>
      </c>
      <c r="I255" s="32" t="s">
        <v>40</v>
      </c>
      <c r="J255" s="32"/>
      <c r="K255" s="36" t="s">
        <v>35</v>
      </c>
      <c r="L255" s="32"/>
    </row>
    <row r="256" spans="1:12" s="70" customFormat="1" ht="13.5" hidden="1" customHeight="1">
      <c r="A256" s="66">
        <v>43601</v>
      </c>
      <c r="B256" s="67" t="s">
        <v>33</v>
      </c>
      <c r="C256" s="67" t="s">
        <v>28</v>
      </c>
      <c r="D256" s="67" t="s">
        <v>32</v>
      </c>
      <c r="E256" s="68"/>
      <c r="F256" s="68">
        <v>25000</v>
      </c>
      <c r="G256" s="69">
        <f t="shared" si="3"/>
        <v>37150</v>
      </c>
      <c r="H256" s="67" t="s">
        <v>25</v>
      </c>
      <c r="I256" s="67" t="s">
        <v>108</v>
      </c>
      <c r="J256" s="67"/>
      <c r="K256" s="67" t="s">
        <v>35</v>
      </c>
      <c r="L256" s="67"/>
    </row>
    <row r="257" spans="1:12" s="26" customFormat="1" ht="13.5" customHeight="1">
      <c r="A257" s="39">
        <v>43601</v>
      </c>
      <c r="B257" s="32" t="s">
        <v>102</v>
      </c>
      <c r="C257" s="32" t="s">
        <v>72</v>
      </c>
      <c r="D257" s="32" t="s">
        <v>69</v>
      </c>
      <c r="E257" s="31"/>
      <c r="F257" s="31">
        <v>500</v>
      </c>
      <c r="G257" s="35">
        <f t="shared" si="3"/>
        <v>36650</v>
      </c>
      <c r="H257" s="32" t="s">
        <v>25</v>
      </c>
      <c r="I257" s="32" t="s">
        <v>108</v>
      </c>
      <c r="J257" s="32"/>
      <c r="K257" s="36" t="s">
        <v>35</v>
      </c>
      <c r="L257" s="32"/>
    </row>
    <row r="258" spans="1:12" s="70" customFormat="1" ht="13.5" hidden="1" customHeight="1">
      <c r="A258" s="66">
        <v>43602</v>
      </c>
      <c r="B258" s="67" t="s">
        <v>62</v>
      </c>
      <c r="C258" s="67" t="s">
        <v>28</v>
      </c>
      <c r="D258" s="67" t="s">
        <v>32</v>
      </c>
      <c r="E258" s="68"/>
      <c r="F258" s="68">
        <v>10000</v>
      </c>
      <c r="G258" s="69">
        <f t="shared" si="3"/>
        <v>26650</v>
      </c>
      <c r="H258" s="67" t="s">
        <v>25</v>
      </c>
      <c r="I258" s="67" t="s">
        <v>40</v>
      </c>
      <c r="J258" s="67"/>
      <c r="K258" s="67" t="s">
        <v>35</v>
      </c>
      <c r="L258" s="67"/>
    </row>
    <row r="259" spans="1:12" s="70" customFormat="1" ht="13.5" hidden="1" customHeight="1">
      <c r="A259" s="66">
        <v>43602</v>
      </c>
      <c r="B259" s="67" t="s">
        <v>63</v>
      </c>
      <c r="C259" s="67" t="s">
        <v>28</v>
      </c>
      <c r="D259" s="67" t="s">
        <v>32</v>
      </c>
      <c r="E259" s="68"/>
      <c r="F259" s="68">
        <v>70000</v>
      </c>
      <c r="G259" s="69">
        <f t="shared" si="3"/>
        <v>-43350</v>
      </c>
      <c r="H259" s="67" t="s">
        <v>25</v>
      </c>
      <c r="I259" s="67" t="s">
        <v>40</v>
      </c>
      <c r="J259" s="67"/>
      <c r="K259" s="67" t="s">
        <v>35</v>
      </c>
      <c r="L259" s="67"/>
    </row>
    <row r="260" spans="1:12" s="26" customFormat="1" ht="13.5" customHeight="1">
      <c r="A260" s="39">
        <v>43602</v>
      </c>
      <c r="B260" s="32" t="s">
        <v>109</v>
      </c>
      <c r="C260" s="32" t="s">
        <v>72</v>
      </c>
      <c r="D260" s="32" t="s">
        <v>69</v>
      </c>
      <c r="E260" s="31"/>
      <c r="F260" s="31">
        <v>1400</v>
      </c>
      <c r="G260" s="35">
        <f t="shared" si="3"/>
        <v>-44750</v>
      </c>
      <c r="H260" s="32" t="s">
        <v>25</v>
      </c>
      <c r="I260" s="32" t="s">
        <v>40</v>
      </c>
      <c r="J260" s="32"/>
      <c r="K260" s="36" t="s">
        <v>35</v>
      </c>
      <c r="L260" s="32"/>
    </row>
    <row r="261" spans="1:12" s="26" customFormat="1" ht="13.5" customHeight="1">
      <c r="A261" s="39">
        <v>43605</v>
      </c>
      <c r="B261" s="32" t="s">
        <v>603</v>
      </c>
      <c r="C261" s="32" t="s">
        <v>67</v>
      </c>
      <c r="D261" s="32" t="s">
        <v>32</v>
      </c>
      <c r="E261" s="31"/>
      <c r="F261" s="31">
        <v>25000</v>
      </c>
      <c r="G261" s="35">
        <f t="shared" si="3"/>
        <v>-69750</v>
      </c>
      <c r="H261" s="32" t="s">
        <v>25</v>
      </c>
      <c r="I261" s="32" t="s">
        <v>110</v>
      </c>
      <c r="J261" s="32"/>
      <c r="K261" s="36" t="s">
        <v>35</v>
      </c>
      <c r="L261" s="32"/>
    </row>
    <row r="262" spans="1:12" s="26" customFormat="1" ht="13.5" customHeight="1">
      <c r="A262" s="39">
        <v>43605</v>
      </c>
      <c r="B262" s="32" t="s">
        <v>111</v>
      </c>
      <c r="C262" s="32" t="s">
        <v>67</v>
      </c>
      <c r="D262" s="32" t="s">
        <v>32</v>
      </c>
      <c r="E262" s="31"/>
      <c r="F262" s="31">
        <v>500</v>
      </c>
      <c r="G262" s="35">
        <f t="shared" si="3"/>
        <v>-70250</v>
      </c>
      <c r="H262" s="32" t="s">
        <v>25</v>
      </c>
      <c r="I262" s="32" t="s">
        <v>110</v>
      </c>
      <c r="J262" s="32"/>
      <c r="K262" s="36" t="s">
        <v>35</v>
      </c>
      <c r="L262" s="32"/>
    </row>
    <row r="263" spans="1:12" s="70" customFormat="1" ht="12.75" hidden="1">
      <c r="A263" s="66">
        <v>43605</v>
      </c>
      <c r="B263" s="67" t="s">
        <v>33</v>
      </c>
      <c r="C263" s="67" t="s">
        <v>28</v>
      </c>
      <c r="D263" s="67" t="s">
        <v>32</v>
      </c>
      <c r="E263" s="68"/>
      <c r="F263" s="68">
        <v>10000</v>
      </c>
      <c r="G263" s="69">
        <f t="shared" si="3"/>
        <v>-80250</v>
      </c>
      <c r="H263" s="67" t="s">
        <v>25</v>
      </c>
      <c r="I263" s="67" t="s">
        <v>40</v>
      </c>
      <c r="J263" s="67"/>
      <c r="K263" s="67" t="s">
        <v>35</v>
      </c>
      <c r="L263" s="67"/>
    </row>
    <row r="264" spans="1:12" s="26" customFormat="1" ht="12.75">
      <c r="A264" s="39">
        <v>43605</v>
      </c>
      <c r="B264" s="32" t="s">
        <v>112</v>
      </c>
      <c r="C264" s="32" t="s">
        <v>20</v>
      </c>
      <c r="D264" s="32" t="s">
        <v>61</v>
      </c>
      <c r="E264" s="31"/>
      <c r="F264" s="31">
        <v>3000</v>
      </c>
      <c r="G264" s="35">
        <f t="shared" si="3"/>
        <v>-83250</v>
      </c>
      <c r="H264" s="32" t="s">
        <v>25</v>
      </c>
      <c r="I264" s="32" t="s">
        <v>34</v>
      </c>
      <c r="J264" s="32"/>
      <c r="K264" s="36" t="s">
        <v>35</v>
      </c>
      <c r="L264" s="32"/>
    </row>
    <row r="265" spans="1:12" s="70" customFormat="1" ht="12.75" hidden="1">
      <c r="A265" s="66">
        <v>43607</v>
      </c>
      <c r="B265" s="67" t="s">
        <v>62</v>
      </c>
      <c r="C265" s="67" t="s">
        <v>28</v>
      </c>
      <c r="D265" s="67" t="s">
        <v>32</v>
      </c>
      <c r="E265" s="68"/>
      <c r="F265" s="68">
        <v>20000</v>
      </c>
      <c r="G265" s="69" t="e">
        <f>#REF!+E265-F265</f>
        <v>#REF!</v>
      </c>
      <c r="H265" s="67" t="s">
        <v>25</v>
      </c>
      <c r="I265" s="67" t="s">
        <v>40</v>
      </c>
      <c r="J265" s="67"/>
      <c r="K265" s="67" t="s">
        <v>35</v>
      </c>
      <c r="L265" s="67"/>
    </row>
    <row r="266" spans="1:12" s="26" customFormat="1" ht="12.75">
      <c r="A266" s="39">
        <v>43607</v>
      </c>
      <c r="B266" s="32" t="s">
        <v>112</v>
      </c>
      <c r="C266" s="32" t="s">
        <v>20</v>
      </c>
      <c r="D266" s="32" t="s">
        <v>61</v>
      </c>
      <c r="E266" s="31"/>
      <c r="F266" s="31">
        <v>3000</v>
      </c>
      <c r="G266" s="35" t="e">
        <f t="shared" si="3"/>
        <v>#REF!</v>
      </c>
      <c r="H266" s="32" t="s">
        <v>25</v>
      </c>
      <c r="I266" s="32" t="s">
        <v>34</v>
      </c>
      <c r="J266" s="32"/>
      <c r="K266" s="36" t="s">
        <v>35</v>
      </c>
      <c r="L266" s="32"/>
    </row>
    <row r="267" spans="1:12" s="26" customFormat="1" ht="12.75">
      <c r="A267" s="39">
        <v>43609</v>
      </c>
      <c r="B267" s="32" t="s">
        <v>604</v>
      </c>
      <c r="C267" s="32" t="s">
        <v>20</v>
      </c>
      <c r="D267" s="32" t="s">
        <v>32</v>
      </c>
      <c r="E267" s="31"/>
      <c r="F267" s="31">
        <v>10000</v>
      </c>
      <c r="G267" s="35" t="e">
        <f t="shared" si="3"/>
        <v>#REF!</v>
      </c>
      <c r="H267" s="32" t="s">
        <v>25</v>
      </c>
      <c r="I267" s="32" t="s">
        <v>40</v>
      </c>
      <c r="J267" s="32"/>
      <c r="K267" s="36" t="s">
        <v>35</v>
      </c>
      <c r="L267" s="32"/>
    </row>
    <row r="268" spans="1:12" s="26" customFormat="1" ht="12.75">
      <c r="A268" s="39">
        <v>43609</v>
      </c>
      <c r="B268" s="32" t="s">
        <v>113</v>
      </c>
      <c r="C268" s="32" t="s">
        <v>20</v>
      </c>
      <c r="D268" s="32" t="s">
        <v>32</v>
      </c>
      <c r="E268" s="31"/>
      <c r="F268" s="31">
        <v>10000</v>
      </c>
      <c r="G268" s="35" t="e">
        <f t="shared" si="3"/>
        <v>#REF!</v>
      </c>
      <c r="H268" s="32" t="s">
        <v>25</v>
      </c>
      <c r="I268" s="32" t="s">
        <v>40</v>
      </c>
      <c r="J268" s="32"/>
      <c r="K268" s="36" t="s">
        <v>35</v>
      </c>
      <c r="L268" s="32"/>
    </row>
    <row r="269" spans="1:12" s="70" customFormat="1" ht="12.75" hidden="1">
      <c r="A269" s="66">
        <v>43609</v>
      </c>
      <c r="B269" s="67" t="s">
        <v>114</v>
      </c>
      <c r="C269" s="67" t="s">
        <v>28</v>
      </c>
      <c r="D269" s="67" t="s">
        <v>32</v>
      </c>
      <c r="E269" s="68"/>
      <c r="F269" s="68">
        <v>10000</v>
      </c>
      <c r="G269" s="69" t="e">
        <f t="shared" ref="G269:G333" si="4">G268+E269-F269</f>
        <v>#REF!</v>
      </c>
      <c r="H269" s="67" t="s">
        <v>25</v>
      </c>
      <c r="I269" s="67" t="s">
        <v>40</v>
      </c>
      <c r="J269" s="67"/>
      <c r="K269" s="67" t="s">
        <v>35</v>
      </c>
      <c r="L269" s="67"/>
    </row>
    <row r="270" spans="1:12" s="70" customFormat="1" ht="12.75" hidden="1">
      <c r="A270" s="66">
        <v>43609</v>
      </c>
      <c r="B270" s="67" t="s">
        <v>75</v>
      </c>
      <c r="C270" s="67" t="s">
        <v>28</v>
      </c>
      <c r="D270" s="67" t="s">
        <v>21</v>
      </c>
      <c r="E270" s="68"/>
      <c r="F270" s="68">
        <v>35000</v>
      </c>
      <c r="G270" s="69" t="e">
        <f t="shared" si="4"/>
        <v>#REF!</v>
      </c>
      <c r="H270" s="67" t="s">
        <v>25</v>
      </c>
      <c r="I270" s="67" t="s">
        <v>40</v>
      </c>
      <c r="J270" s="67"/>
      <c r="K270" s="67" t="s">
        <v>35</v>
      </c>
      <c r="L270" s="67"/>
    </row>
    <row r="271" spans="1:12" s="70" customFormat="1" ht="12.75" hidden="1">
      <c r="A271" s="66">
        <v>43609</v>
      </c>
      <c r="B271" s="67" t="s">
        <v>33</v>
      </c>
      <c r="C271" s="67" t="s">
        <v>28</v>
      </c>
      <c r="D271" s="67" t="s">
        <v>32</v>
      </c>
      <c r="E271" s="68"/>
      <c r="F271" s="68">
        <v>5000</v>
      </c>
      <c r="G271" s="69" t="e">
        <f t="shared" si="4"/>
        <v>#REF!</v>
      </c>
      <c r="H271" s="67" t="s">
        <v>25</v>
      </c>
      <c r="I271" s="67" t="s">
        <v>40</v>
      </c>
      <c r="J271" s="67"/>
      <c r="K271" s="67" t="s">
        <v>35</v>
      </c>
      <c r="L271" s="67"/>
    </row>
    <row r="272" spans="1:12" s="70" customFormat="1" ht="12.75" hidden="1">
      <c r="A272" s="66">
        <v>43609</v>
      </c>
      <c r="B272" s="67" t="s">
        <v>70</v>
      </c>
      <c r="C272" s="67" t="s">
        <v>28</v>
      </c>
      <c r="D272" s="67" t="s">
        <v>21</v>
      </c>
      <c r="E272" s="68"/>
      <c r="F272" s="68">
        <v>10000</v>
      </c>
      <c r="G272" s="69" t="e">
        <f t="shared" si="4"/>
        <v>#REF!</v>
      </c>
      <c r="H272" s="67" t="s">
        <v>25</v>
      </c>
      <c r="I272" s="67" t="s">
        <v>40</v>
      </c>
      <c r="J272" s="67"/>
      <c r="K272" s="67" t="s">
        <v>35</v>
      </c>
      <c r="L272" s="67"/>
    </row>
    <row r="273" spans="1:12" s="70" customFormat="1" ht="12.75" hidden="1">
      <c r="A273" s="66">
        <v>43609</v>
      </c>
      <c r="B273" s="67" t="s">
        <v>73</v>
      </c>
      <c r="C273" s="67" t="s">
        <v>28</v>
      </c>
      <c r="D273" s="67" t="s">
        <v>21</v>
      </c>
      <c r="E273" s="68"/>
      <c r="F273" s="68">
        <v>100000</v>
      </c>
      <c r="G273" s="69" t="e">
        <f t="shared" si="4"/>
        <v>#REF!</v>
      </c>
      <c r="H273" s="67" t="s">
        <v>25</v>
      </c>
      <c r="I273" s="67" t="s">
        <v>40</v>
      </c>
      <c r="J273" s="67"/>
      <c r="K273" s="67" t="s">
        <v>35</v>
      </c>
      <c r="L273" s="67"/>
    </row>
    <row r="274" spans="1:12" s="70" customFormat="1" ht="12.75" hidden="1">
      <c r="A274" s="66">
        <v>43609</v>
      </c>
      <c r="B274" s="67" t="s">
        <v>115</v>
      </c>
      <c r="C274" s="67" t="s">
        <v>28</v>
      </c>
      <c r="D274" s="67" t="s">
        <v>21</v>
      </c>
      <c r="E274" s="68"/>
      <c r="F274" s="68">
        <v>100000</v>
      </c>
      <c r="G274" s="69" t="e">
        <f t="shared" si="4"/>
        <v>#REF!</v>
      </c>
      <c r="H274" s="67" t="s">
        <v>25</v>
      </c>
      <c r="I274" s="67" t="s">
        <v>40</v>
      </c>
      <c r="J274" s="67"/>
      <c r="K274" s="67" t="s">
        <v>35</v>
      </c>
      <c r="L274" s="67"/>
    </row>
    <row r="275" spans="1:12" s="26" customFormat="1" ht="12.75">
      <c r="A275" s="39">
        <v>43607</v>
      </c>
      <c r="B275" s="32" t="s">
        <v>116</v>
      </c>
      <c r="C275" s="32" t="s">
        <v>20</v>
      </c>
      <c r="D275" s="32" t="s">
        <v>61</v>
      </c>
      <c r="E275" s="31"/>
      <c r="F275" s="31">
        <v>3000</v>
      </c>
      <c r="G275" s="35" t="e">
        <f t="shared" si="4"/>
        <v>#REF!</v>
      </c>
      <c r="H275" s="32" t="s">
        <v>25</v>
      </c>
      <c r="I275" s="32" t="s">
        <v>34</v>
      </c>
      <c r="J275" s="32"/>
      <c r="K275" s="36" t="s">
        <v>35</v>
      </c>
      <c r="L275" s="32"/>
    </row>
    <row r="276" spans="1:12" s="70" customFormat="1" ht="12.75" hidden="1">
      <c r="A276" s="66">
        <v>43609</v>
      </c>
      <c r="B276" s="67" t="s">
        <v>62</v>
      </c>
      <c r="C276" s="67" t="s">
        <v>28</v>
      </c>
      <c r="D276" s="67" t="s">
        <v>32</v>
      </c>
      <c r="E276" s="68"/>
      <c r="F276" s="68">
        <v>20000</v>
      </c>
      <c r="G276" s="69" t="e">
        <f t="shared" si="4"/>
        <v>#REF!</v>
      </c>
      <c r="H276" s="67" t="s">
        <v>25</v>
      </c>
      <c r="I276" s="67" t="s">
        <v>40</v>
      </c>
      <c r="J276" s="67"/>
      <c r="K276" s="67" t="s">
        <v>35</v>
      </c>
      <c r="L276" s="67"/>
    </row>
    <row r="277" spans="1:12" s="26" customFormat="1" ht="12.75">
      <c r="A277" s="39">
        <v>43609</v>
      </c>
      <c r="B277" s="32" t="s">
        <v>117</v>
      </c>
      <c r="C277" s="32" t="s">
        <v>65</v>
      </c>
      <c r="D277" s="32" t="s">
        <v>32</v>
      </c>
      <c r="E277" s="31"/>
      <c r="F277" s="31">
        <v>120000</v>
      </c>
      <c r="G277" s="35" t="e">
        <f t="shared" si="4"/>
        <v>#REF!</v>
      </c>
      <c r="H277" s="32" t="s">
        <v>25</v>
      </c>
      <c r="I277" s="32" t="s">
        <v>40</v>
      </c>
      <c r="J277" s="32"/>
      <c r="K277" s="36" t="s">
        <v>35</v>
      </c>
      <c r="L277" s="32"/>
    </row>
    <row r="278" spans="1:12" s="70" customFormat="1" ht="12.75" hidden="1">
      <c r="A278" s="66">
        <v>43609</v>
      </c>
      <c r="B278" s="67" t="s">
        <v>70</v>
      </c>
      <c r="C278" s="67" t="s">
        <v>28</v>
      </c>
      <c r="D278" s="67" t="s">
        <v>21</v>
      </c>
      <c r="E278" s="68"/>
      <c r="F278" s="68">
        <v>100000</v>
      </c>
      <c r="G278" s="69" t="e">
        <f t="shared" si="4"/>
        <v>#REF!</v>
      </c>
      <c r="H278" s="67" t="s">
        <v>25</v>
      </c>
      <c r="I278" s="67" t="s">
        <v>40</v>
      </c>
      <c r="J278" s="67"/>
      <c r="K278" s="67" t="s">
        <v>35</v>
      </c>
      <c r="L278" s="67"/>
    </row>
    <row r="279" spans="1:12" s="26" customFormat="1" ht="12.75">
      <c r="A279" s="39">
        <v>43609</v>
      </c>
      <c r="B279" s="32" t="s">
        <v>605</v>
      </c>
      <c r="C279" s="32" t="s">
        <v>79</v>
      </c>
      <c r="D279" s="32" t="s">
        <v>80</v>
      </c>
      <c r="E279" s="31"/>
      <c r="F279" s="31">
        <v>200000</v>
      </c>
      <c r="G279" s="35" t="e">
        <f t="shared" si="4"/>
        <v>#REF!</v>
      </c>
      <c r="H279" s="32" t="s">
        <v>25</v>
      </c>
      <c r="I279" s="32" t="s">
        <v>40</v>
      </c>
      <c r="J279" s="32"/>
      <c r="K279" s="36" t="s">
        <v>35</v>
      </c>
      <c r="L279" s="32"/>
    </row>
    <row r="280" spans="1:12" s="70" customFormat="1" ht="12.75" hidden="1">
      <c r="A280" s="66">
        <v>43609</v>
      </c>
      <c r="B280" s="67" t="s">
        <v>62</v>
      </c>
      <c r="C280" s="67" t="s">
        <v>28</v>
      </c>
      <c r="D280" s="67" t="s">
        <v>32</v>
      </c>
      <c r="E280" s="68"/>
      <c r="F280" s="68">
        <v>120000</v>
      </c>
      <c r="G280" s="69" t="e">
        <f t="shared" si="4"/>
        <v>#REF!</v>
      </c>
      <c r="H280" s="67" t="s">
        <v>25</v>
      </c>
      <c r="I280" s="67" t="s">
        <v>40</v>
      </c>
      <c r="J280" s="67"/>
      <c r="K280" s="67" t="s">
        <v>35</v>
      </c>
      <c r="L280" s="67"/>
    </row>
    <row r="281" spans="1:12" s="70" customFormat="1" ht="12.75" hidden="1">
      <c r="A281" s="66">
        <v>43612</v>
      </c>
      <c r="B281" s="67" t="s">
        <v>82</v>
      </c>
      <c r="C281" s="67" t="s">
        <v>28</v>
      </c>
      <c r="D281" s="67" t="s">
        <v>61</v>
      </c>
      <c r="E281" s="68">
        <v>2000000</v>
      </c>
      <c r="F281" s="68"/>
      <c r="G281" s="69" t="e">
        <f t="shared" si="4"/>
        <v>#REF!</v>
      </c>
      <c r="H281" s="67" t="s">
        <v>25</v>
      </c>
      <c r="I281" s="67" t="s">
        <v>40</v>
      </c>
      <c r="J281" s="67"/>
      <c r="K281" s="67" t="s">
        <v>35</v>
      </c>
      <c r="L281" s="67"/>
    </row>
    <row r="282" spans="1:12" s="26" customFormat="1" ht="12.75">
      <c r="A282" s="39">
        <v>43612</v>
      </c>
      <c r="B282" s="32" t="s">
        <v>118</v>
      </c>
      <c r="C282" s="32" t="s">
        <v>20</v>
      </c>
      <c r="D282" s="32" t="s">
        <v>61</v>
      </c>
      <c r="E282" s="31"/>
      <c r="F282" s="31">
        <v>2000</v>
      </c>
      <c r="G282" s="35" t="e">
        <f t="shared" si="4"/>
        <v>#REF!</v>
      </c>
      <c r="H282" s="32" t="s">
        <v>25</v>
      </c>
      <c r="I282" s="32" t="s">
        <v>34</v>
      </c>
      <c r="J282" s="32"/>
      <c r="K282" s="36" t="s">
        <v>35</v>
      </c>
      <c r="L282" s="32"/>
    </row>
    <row r="283" spans="1:12" s="70" customFormat="1" ht="12.75" hidden="1">
      <c r="A283" s="66">
        <v>43612</v>
      </c>
      <c r="B283" s="67" t="s">
        <v>84</v>
      </c>
      <c r="C283" s="67" t="s">
        <v>28</v>
      </c>
      <c r="D283" s="67" t="s">
        <v>85</v>
      </c>
      <c r="E283" s="68"/>
      <c r="F283" s="68">
        <v>15000</v>
      </c>
      <c r="G283" s="69" t="e">
        <f t="shared" si="4"/>
        <v>#REF!</v>
      </c>
      <c r="H283" s="67" t="s">
        <v>25</v>
      </c>
      <c r="I283" s="67" t="s">
        <v>40</v>
      </c>
      <c r="J283" s="67"/>
      <c r="K283" s="67" t="s">
        <v>35</v>
      </c>
      <c r="L283" s="67"/>
    </row>
    <row r="284" spans="1:12" s="70" customFormat="1" ht="12.75" hidden="1">
      <c r="A284" s="66">
        <v>43612</v>
      </c>
      <c r="B284" s="67" t="s">
        <v>33</v>
      </c>
      <c r="C284" s="67" t="s">
        <v>28</v>
      </c>
      <c r="D284" s="67" t="s">
        <v>32</v>
      </c>
      <c r="E284" s="68"/>
      <c r="F284" s="68">
        <v>5000</v>
      </c>
      <c r="G284" s="69" t="e">
        <f t="shared" si="4"/>
        <v>#REF!</v>
      </c>
      <c r="H284" s="67" t="s">
        <v>25</v>
      </c>
      <c r="I284" s="67" t="s">
        <v>40</v>
      </c>
      <c r="J284" s="67"/>
      <c r="K284" s="67" t="s">
        <v>35</v>
      </c>
      <c r="L284" s="67"/>
    </row>
    <row r="285" spans="1:12" s="70" customFormat="1" ht="12.75" hidden="1">
      <c r="A285" s="66">
        <v>43612</v>
      </c>
      <c r="B285" s="67" t="s">
        <v>78</v>
      </c>
      <c r="C285" s="67" t="s">
        <v>28</v>
      </c>
      <c r="D285" s="67" t="s">
        <v>32</v>
      </c>
      <c r="E285" s="68"/>
      <c r="F285" s="68">
        <v>60000</v>
      </c>
      <c r="G285" s="69" t="e">
        <f t="shared" si="4"/>
        <v>#REF!</v>
      </c>
      <c r="H285" s="67" t="s">
        <v>25</v>
      </c>
      <c r="I285" s="67" t="s">
        <v>40</v>
      </c>
      <c r="J285" s="67"/>
      <c r="K285" s="67" t="s">
        <v>35</v>
      </c>
      <c r="L285" s="67"/>
    </row>
    <row r="286" spans="1:12" s="70" customFormat="1" ht="12.75" hidden="1">
      <c r="A286" s="66">
        <v>43612</v>
      </c>
      <c r="B286" s="67" t="s">
        <v>114</v>
      </c>
      <c r="C286" s="67" t="s">
        <v>28</v>
      </c>
      <c r="D286" s="67" t="s">
        <v>32</v>
      </c>
      <c r="E286" s="68"/>
      <c r="F286" s="68">
        <v>112100</v>
      </c>
      <c r="G286" s="69" t="e">
        <f t="shared" si="4"/>
        <v>#REF!</v>
      </c>
      <c r="H286" s="67" t="s">
        <v>25</v>
      </c>
      <c r="I286" s="67" t="s">
        <v>40</v>
      </c>
      <c r="J286" s="67"/>
      <c r="K286" s="67" t="s">
        <v>35</v>
      </c>
      <c r="L286" s="67"/>
    </row>
    <row r="287" spans="1:12" s="70" customFormat="1" ht="12.75" hidden="1">
      <c r="A287" s="66">
        <v>43612</v>
      </c>
      <c r="B287" s="67" t="s">
        <v>62</v>
      </c>
      <c r="C287" s="67" t="s">
        <v>28</v>
      </c>
      <c r="D287" s="67" t="s">
        <v>32</v>
      </c>
      <c r="E287" s="68"/>
      <c r="F287" s="68">
        <v>10000</v>
      </c>
      <c r="G287" s="69" t="e">
        <f t="shared" si="4"/>
        <v>#REF!</v>
      </c>
      <c r="H287" s="67" t="s">
        <v>25</v>
      </c>
      <c r="I287" s="67" t="s">
        <v>40</v>
      </c>
      <c r="J287" s="67"/>
      <c r="K287" s="67" t="s">
        <v>35</v>
      </c>
      <c r="L287" s="67"/>
    </row>
    <row r="288" spans="1:12" s="70" customFormat="1" ht="12.75" hidden="1">
      <c r="A288" s="66">
        <v>43612</v>
      </c>
      <c r="B288" s="67" t="s">
        <v>70</v>
      </c>
      <c r="C288" s="67" t="s">
        <v>28</v>
      </c>
      <c r="D288" s="67" t="s">
        <v>21</v>
      </c>
      <c r="E288" s="68"/>
      <c r="F288" s="68">
        <v>30000</v>
      </c>
      <c r="G288" s="69" t="e">
        <f t="shared" si="4"/>
        <v>#REF!</v>
      </c>
      <c r="H288" s="67" t="s">
        <v>25</v>
      </c>
      <c r="I288" s="67" t="s">
        <v>40</v>
      </c>
      <c r="J288" s="67"/>
      <c r="K288" s="67" t="s">
        <v>35</v>
      </c>
      <c r="L288" s="67"/>
    </row>
    <row r="289" spans="1:12" s="26" customFormat="1" ht="12.75">
      <c r="A289" s="39">
        <v>43612</v>
      </c>
      <c r="B289" s="32" t="s">
        <v>119</v>
      </c>
      <c r="C289" s="32" t="s">
        <v>72</v>
      </c>
      <c r="D289" s="32" t="s">
        <v>69</v>
      </c>
      <c r="E289" s="31"/>
      <c r="F289" s="31">
        <v>600</v>
      </c>
      <c r="G289" s="35" t="e">
        <f t="shared" si="4"/>
        <v>#REF!</v>
      </c>
      <c r="H289" s="32" t="s">
        <v>25</v>
      </c>
      <c r="I289" s="32" t="s">
        <v>40</v>
      </c>
      <c r="J289" s="32"/>
      <c r="K289" s="36" t="s">
        <v>35</v>
      </c>
      <c r="L289" s="32"/>
    </row>
    <row r="290" spans="1:12" s="70" customFormat="1" ht="12.75" hidden="1">
      <c r="A290" s="66">
        <v>43612</v>
      </c>
      <c r="B290" s="67" t="s">
        <v>99</v>
      </c>
      <c r="C290" s="67" t="s">
        <v>28</v>
      </c>
      <c r="D290" s="67" t="s">
        <v>21</v>
      </c>
      <c r="E290" s="68"/>
      <c r="F290" s="68">
        <v>113800</v>
      </c>
      <c r="G290" s="69" t="e">
        <f t="shared" si="4"/>
        <v>#REF!</v>
      </c>
      <c r="H290" s="67" t="s">
        <v>25</v>
      </c>
      <c r="I290" s="67" t="s">
        <v>40</v>
      </c>
      <c r="J290" s="67"/>
      <c r="K290" s="67" t="s">
        <v>35</v>
      </c>
      <c r="L290" s="67"/>
    </row>
    <row r="291" spans="1:12" s="26" customFormat="1" ht="12.75">
      <c r="A291" s="39">
        <v>43612</v>
      </c>
      <c r="B291" s="32" t="s">
        <v>120</v>
      </c>
      <c r="C291" s="32" t="s">
        <v>72</v>
      </c>
      <c r="D291" s="32" t="s">
        <v>69</v>
      </c>
      <c r="E291" s="31"/>
      <c r="F291" s="31">
        <v>2845</v>
      </c>
      <c r="G291" s="35" t="e">
        <f t="shared" si="4"/>
        <v>#REF!</v>
      </c>
      <c r="H291" s="32" t="s">
        <v>25</v>
      </c>
      <c r="I291" s="32" t="s">
        <v>40</v>
      </c>
      <c r="J291" s="32"/>
      <c r="K291" s="36" t="s">
        <v>35</v>
      </c>
      <c r="L291" s="32"/>
    </row>
    <row r="292" spans="1:12" s="70" customFormat="1" ht="12.75" hidden="1">
      <c r="A292" s="66">
        <v>43612</v>
      </c>
      <c r="B292" s="67" t="s">
        <v>75</v>
      </c>
      <c r="C292" s="67" t="s">
        <v>28</v>
      </c>
      <c r="D292" s="67" t="s">
        <v>21</v>
      </c>
      <c r="E292" s="68"/>
      <c r="F292" s="68">
        <v>119800</v>
      </c>
      <c r="G292" s="69" t="e">
        <f t="shared" si="4"/>
        <v>#REF!</v>
      </c>
      <c r="H292" s="67" t="s">
        <v>25</v>
      </c>
      <c r="I292" s="67" t="s">
        <v>40</v>
      </c>
      <c r="J292" s="67"/>
      <c r="K292" s="67" t="s">
        <v>35</v>
      </c>
      <c r="L292" s="67"/>
    </row>
    <row r="293" spans="1:12" s="26" customFormat="1" ht="12.75">
      <c r="A293" s="39">
        <v>43612</v>
      </c>
      <c r="B293" s="32" t="s">
        <v>121</v>
      </c>
      <c r="C293" s="32" t="s">
        <v>72</v>
      </c>
      <c r="D293" s="32" t="s">
        <v>69</v>
      </c>
      <c r="E293" s="31"/>
      <c r="F293" s="31">
        <v>2995</v>
      </c>
      <c r="G293" s="35" t="e">
        <f t="shared" si="4"/>
        <v>#REF!</v>
      </c>
      <c r="H293" s="32" t="s">
        <v>25</v>
      </c>
      <c r="I293" s="32" t="s">
        <v>40</v>
      </c>
      <c r="J293" s="32"/>
      <c r="K293" s="36" t="s">
        <v>35</v>
      </c>
      <c r="L293" s="32"/>
    </row>
    <row r="294" spans="1:12" s="70" customFormat="1" ht="12.75" hidden="1">
      <c r="A294" s="66">
        <v>43613</v>
      </c>
      <c r="B294" s="67" t="s">
        <v>89</v>
      </c>
      <c r="C294" s="67" t="s">
        <v>28</v>
      </c>
      <c r="D294" s="67" t="s">
        <v>32</v>
      </c>
      <c r="E294" s="68"/>
      <c r="F294" s="68">
        <v>20000</v>
      </c>
      <c r="G294" s="69" t="e">
        <f t="shared" si="4"/>
        <v>#REF!</v>
      </c>
      <c r="H294" s="67" t="s">
        <v>25</v>
      </c>
      <c r="I294" s="67" t="s">
        <v>40</v>
      </c>
      <c r="J294" s="67"/>
      <c r="K294" s="67" t="s">
        <v>35</v>
      </c>
      <c r="L294" s="67"/>
    </row>
    <row r="295" spans="1:12" s="26" customFormat="1" ht="12.75">
      <c r="A295" s="39">
        <v>43613</v>
      </c>
      <c r="B295" s="32" t="s">
        <v>606</v>
      </c>
      <c r="C295" s="32" t="s">
        <v>67</v>
      </c>
      <c r="D295" s="32" t="s">
        <v>32</v>
      </c>
      <c r="E295" s="31"/>
      <c r="F295" s="31">
        <v>145000</v>
      </c>
      <c r="G295" s="35" t="e">
        <f t="shared" si="4"/>
        <v>#REF!</v>
      </c>
      <c r="H295" s="32" t="s">
        <v>25</v>
      </c>
      <c r="I295" s="32" t="s">
        <v>40</v>
      </c>
      <c r="J295" s="32"/>
      <c r="K295" s="36" t="s">
        <v>35</v>
      </c>
      <c r="L295" s="32"/>
    </row>
    <row r="296" spans="1:12" s="70" customFormat="1" ht="12.75" hidden="1">
      <c r="A296" s="66">
        <v>43613</v>
      </c>
      <c r="B296" s="67" t="s">
        <v>105</v>
      </c>
      <c r="C296" s="67" t="s">
        <v>28</v>
      </c>
      <c r="D296" s="67" t="s">
        <v>32</v>
      </c>
      <c r="E296" s="68"/>
      <c r="F296" s="68">
        <v>20000</v>
      </c>
      <c r="G296" s="69" t="e">
        <f t="shared" si="4"/>
        <v>#REF!</v>
      </c>
      <c r="H296" s="67" t="s">
        <v>25</v>
      </c>
      <c r="I296" s="67" t="s">
        <v>40</v>
      </c>
      <c r="J296" s="67"/>
      <c r="K296" s="67" t="s">
        <v>35</v>
      </c>
      <c r="L296" s="67"/>
    </row>
    <row r="297" spans="1:12" s="70" customFormat="1" ht="12.75" hidden="1">
      <c r="A297" s="66">
        <v>43613</v>
      </c>
      <c r="B297" s="67" t="s">
        <v>62</v>
      </c>
      <c r="C297" s="67" t="s">
        <v>28</v>
      </c>
      <c r="D297" s="67" t="s">
        <v>32</v>
      </c>
      <c r="E297" s="68"/>
      <c r="F297" s="68">
        <v>110000</v>
      </c>
      <c r="G297" s="69" t="e">
        <f t="shared" si="4"/>
        <v>#REF!</v>
      </c>
      <c r="H297" s="67" t="s">
        <v>25</v>
      </c>
      <c r="I297" s="67" t="s">
        <v>40</v>
      </c>
      <c r="J297" s="67"/>
      <c r="K297" s="67" t="s">
        <v>35</v>
      </c>
      <c r="L297" s="67"/>
    </row>
    <row r="298" spans="1:12" s="70" customFormat="1" ht="12.75" hidden="1">
      <c r="A298" s="66">
        <v>43614</v>
      </c>
      <c r="B298" s="67" t="s">
        <v>33</v>
      </c>
      <c r="C298" s="67" t="s">
        <v>28</v>
      </c>
      <c r="D298" s="67" t="s">
        <v>32</v>
      </c>
      <c r="E298" s="68"/>
      <c r="F298" s="68">
        <v>10000</v>
      </c>
      <c r="G298" s="69" t="e">
        <f t="shared" si="4"/>
        <v>#REF!</v>
      </c>
      <c r="H298" s="67" t="s">
        <v>25</v>
      </c>
      <c r="I298" s="67" t="s">
        <v>40</v>
      </c>
      <c r="J298" s="67"/>
      <c r="K298" s="67" t="s">
        <v>35</v>
      </c>
      <c r="L298" s="67"/>
    </row>
    <row r="299" spans="1:12" s="70" customFormat="1" ht="12.75" hidden="1">
      <c r="A299" s="66">
        <v>43614</v>
      </c>
      <c r="B299" s="67" t="s">
        <v>62</v>
      </c>
      <c r="C299" s="67" t="s">
        <v>28</v>
      </c>
      <c r="D299" s="67" t="s">
        <v>32</v>
      </c>
      <c r="E299" s="68"/>
      <c r="F299" s="68">
        <v>55000</v>
      </c>
      <c r="G299" s="69" t="e">
        <f t="shared" si="4"/>
        <v>#REF!</v>
      </c>
      <c r="H299" s="67" t="s">
        <v>25</v>
      </c>
      <c r="I299" s="67" t="s">
        <v>40</v>
      </c>
      <c r="J299" s="67"/>
      <c r="K299" s="67" t="s">
        <v>35</v>
      </c>
      <c r="L299" s="67"/>
    </row>
    <row r="300" spans="1:12" s="26" customFormat="1" ht="12.75">
      <c r="A300" s="39">
        <v>43614</v>
      </c>
      <c r="B300" s="32" t="s">
        <v>122</v>
      </c>
      <c r="C300" s="32" t="s">
        <v>72</v>
      </c>
      <c r="D300" s="32" t="s">
        <v>69</v>
      </c>
      <c r="E300" s="31"/>
      <c r="F300" s="31">
        <v>1100</v>
      </c>
      <c r="G300" s="35" t="e">
        <f t="shared" si="4"/>
        <v>#REF!</v>
      </c>
      <c r="H300" s="32" t="s">
        <v>25</v>
      </c>
      <c r="I300" s="32" t="s">
        <v>40</v>
      </c>
      <c r="J300" s="32"/>
      <c r="K300" s="36" t="s">
        <v>35</v>
      </c>
      <c r="L300" s="32"/>
    </row>
    <row r="301" spans="1:12" s="70" customFormat="1" ht="12.75" hidden="1">
      <c r="A301" s="66">
        <v>43614</v>
      </c>
      <c r="B301" s="67" t="s">
        <v>70</v>
      </c>
      <c r="C301" s="67" t="s">
        <v>28</v>
      </c>
      <c r="D301" s="67" t="s">
        <v>21</v>
      </c>
      <c r="E301" s="68"/>
      <c r="F301" s="68">
        <v>20000</v>
      </c>
      <c r="G301" s="69" t="e">
        <f t="shared" si="4"/>
        <v>#REF!</v>
      </c>
      <c r="H301" s="67" t="s">
        <v>25</v>
      </c>
      <c r="I301" s="67" t="s">
        <v>40</v>
      </c>
      <c r="J301" s="67"/>
      <c r="K301" s="67" t="s">
        <v>35</v>
      </c>
      <c r="L301" s="67"/>
    </row>
    <row r="302" spans="1:12" s="26" customFormat="1" ht="12.75">
      <c r="A302" s="39">
        <v>43614</v>
      </c>
      <c r="B302" s="32" t="s">
        <v>119</v>
      </c>
      <c r="C302" s="32" t="s">
        <v>72</v>
      </c>
      <c r="D302" s="32" t="s">
        <v>69</v>
      </c>
      <c r="E302" s="31"/>
      <c r="F302" s="31">
        <v>400</v>
      </c>
      <c r="G302" s="35" t="e">
        <f t="shared" si="4"/>
        <v>#REF!</v>
      </c>
      <c r="H302" s="32" t="s">
        <v>25</v>
      </c>
      <c r="I302" s="32" t="s">
        <v>40</v>
      </c>
      <c r="J302" s="32"/>
      <c r="K302" s="36" t="s">
        <v>35</v>
      </c>
      <c r="L302" s="32"/>
    </row>
    <row r="303" spans="1:12" s="70" customFormat="1" ht="12.75" hidden="1">
      <c r="A303" s="66">
        <v>43614</v>
      </c>
      <c r="B303" s="67" t="s">
        <v>78</v>
      </c>
      <c r="C303" s="67" t="s">
        <v>28</v>
      </c>
      <c r="D303" s="67" t="s">
        <v>32</v>
      </c>
      <c r="E303" s="68"/>
      <c r="F303" s="68">
        <v>45500</v>
      </c>
      <c r="G303" s="69" t="e">
        <f t="shared" si="4"/>
        <v>#REF!</v>
      </c>
      <c r="H303" s="67" t="s">
        <v>25</v>
      </c>
      <c r="I303" s="67" t="s">
        <v>40</v>
      </c>
      <c r="J303" s="67"/>
      <c r="K303" s="67" t="s">
        <v>35</v>
      </c>
      <c r="L303" s="67"/>
    </row>
    <row r="304" spans="1:12" s="26" customFormat="1" ht="12.75">
      <c r="A304" s="39">
        <v>43614</v>
      </c>
      <c r="B304" s="32" t="s">
        <v>123</v>
      </c>
      <c r="C304" s="32" t="s">
        <v>72</v>
      </c>
      <c r="D304" s="32" t="s">
        <v>69</v>
      </c>
      <c r="E304" s="31"/>
      <c r="F304" s="31">
        <v>900</v>
      </c>
      <c r="G304" s="35" t="e">
        <f t="shared" si="4"/>
        <v>#REF!</v>
      </c>
      <c r="H304" s="32" t="s">
        <v>25</v>
      </c>
      <c r="I304" s="32" t="s">
        <v>40</v>
      </c>
      <c r="J304" s="32"/>
      <c r="K304" s="36" t="s">
        <v>35</v>
      </c>
      <c r="L304" s="32"/>
    </row>
    <row r="305" spans="1:12" s="26" customFormat="1" ht="12.75">
      <c r="A305" s="39">
        <v>43614</v>
      </c>
      <c r="B305" s="32" t="s">
        <v>83</v>
      </c>
      <c r="C305" s="32" t="s">
        <v>20</v>
      </c>
      <c r="D305" s="32" t="s">
        <v>61</v>
      </c>
      <c r="E305" s="31"/>
      <c r="F305" s="31">
        <v>2000</v>
      </c>
      <c r="G305" s="35" t="e">
        <f t="shared" si="4"/>
        <v>#REF!</v>
      </c>
      <c r="H305" s="32" t="s">
        <v>25</v>
      </c>
      <c r="I305" s="32" t="s">
        <v>40</v>
      </c>
      <c r="J305" s="32"/>
      <c r="K305" s="36" t="s">
        <v>35</v>
      </c>
      <c r="L305" s="32"/>
    </row>
    <row r="306" spans="1:12" s="70" customFormat="1" ht="12.75" hidden="1">
      <c r="A306" s="66">
        <v>43616</v>
      </c>
      <c r="B306" s="67" t="s">
        <v>114</v>
      </c>
      <c r="C306" s="67" t="s">
        <v>28</v>
      </c>
      <c r="D306" s="67" t="s">
        <v>32</v>
      </c>
      <c r="E306" s="68"/>
      <c r="F306" s="68">
        <v>30000</v>
      </c>
      <c r="G306" s="69"/>
      <c r="H306" s="67" t="s">
        <v>25</v>
      </c>
      <c r="I306" s="67" t="s">
        <v>40</v>
      </c>
      <c r="J306" s="67"/>
      <c r="K306" s="67" t="s">
        <v>35</v>
      </c>
      <c r="L306" s="67"/>
    </row>
    <row r="307" spans="1:12" s="23" customFormat="1" ht="15" customHeight="1">
      <c r="A307" s="39">
        <v>43587</v>
      </c>
      <c r="B307" s="38" t="s">
        <v>607</v>
      </c>
      <c r="C307" s="38" t="s">
        <v>20</v>
      </c>
      <c r="D307" s="38" t="s">
        <v>297</v>
      </c>
      <c r="E307" s="56"/>
      <c r="F307" s="56">
        <v>1000</v>
      </c>
      <c r="G307" s="35" t="e">
        <f>G305+E307-F307</f>
        <v>#REF!</v>
      </c>
      <c r="H307" s="40" t="s">
        <v>62</v>
      </c>
      <c r="I307" s="38" t="s">
        <v>34</v>
      </c>
      <c r="J307" s="38"/>
      <c r="K307" s="36" t="s">
        <v>35</v>
      </c>
      <c r="L307" s="38"/>
    </row>
    <row r="308" spans="1:12" s="74" customFormat="1" ht="15" hidden="1" customHeight="1">
      <c r="A308" s="66">
        <v>43587</v>
      </c>
      <c r="B308" s="71" t="s">
        <v>124</v>
      </c>
      <c r="C308" s="71" t="s">
        <v>28</v>
      </c>
      <c r="D308" s="71" t="s">
        <v>297</v>
      </c>
      <c r="E308" s="72">
        <v>20000</v>
      </c>
      <c r="F308" s="72"/>
      <c r="G308" s="69" t="e">
        <f t="shared" si="4"/>
        <v>#REF!</v>
      </c>
      <c r="H308" s="73" t="s">
        <v>62</v>
      </c>
      <c r="I308" s="71" t="s">
        <v>40</v>
      </c>
      <c r="J308" s="71"/>
      <c r="K308" s="67" t="s">
        <v>35</v>
      </c>
      <c r="L308" s="71"/>
    </row>
    <row r="309" spans="1:12" s="23" customFormat="1" ht="15" customHeight="1">
      <c r="A309" s="39">
        <v>43587</v>
      </c>
      <c r="B309" s="38" t="s">
        <v>608</v>
      </c>
      <c r="C309" s="38" t="s">
        <v>20</v>
      </c>
      <c r="D309" s="38" t="s">
        <v>297</v>
      </c>
      <c r="E309" s="56"/>
      <c r="F309" s="56">
        <v>1000</v>
      </c>
      <c r="G309" s="35" t="e">
        <f t="shared" si="4"/>
        <v>#REF!</v>
      </c>
      <c r="H309" s="40" t="s">
        <v>62</v>
      </c>
      <c r="I309" s="38" t="s">
        <v>34</v>
      </c>
      <c r="J309" s="38"/>
      <c r="K309" s="36" t="s">
        <v>35</v>
      </c>
      <c r="L309" s="38"/>
    </row>
    <row r="310" spans="1:12" s="23" customFormat="1" ht="15" customHeight="1">
      <c r="A310" s="39">
        <v>43587</v>
      </c>
      <c r="B310" s="38" t="s">
        <v>609</v>
      </c>
      <c r="C310" s="38" t="s">
        <v>20</v>
      </c>
      <c r="D310" s="38" t="s">
        <v>297</v>
      </c>
      <c r="E310" s="56"/>
      <c r="F310" s="56">
        <v>1000</v>
      </c>
      <c r="G310" s="35" t="e">
        <f t="shared" si="4"/>
        <v>#REF!</v>
      </c>
      <c r="H310" s="40" t="s">
        <v>62</v>
      </c>
      <c r="I310" s="38" t="s">
        <v>34</v>
      </c>
      <c r="J310" s="38"/>
      <c r="K310" s="36" t="s">
        <v>35</v>
      </c>
      <c r="L310" s="38"/>
    </row>
    <row r="311" spans="1:12" s="23" customFormat="1" ht="15" customHeight="1">
      <c r="A311" s="39">
        <v>43587</v>
      </c>
      <c r="B311" s="38" t="s">
        <v>610</v>
      </c>
      <c r="C311" s="38" t="s">
        <v>125</v>
      </c>
      <c r="D311" s="38" t="s">
        <v>297</v>
      </c>
      <c r="E311" s="56"/>
      <c r="F311" s="56">
        <v>1000</v>
      </c>
      <c r="G311" s="35" t="e">
        <f t="shared" si="4"/>
        <v>#REF!</v>
      </c>
      <c r="H311" s="40" t="s">
        <v>62</v>
      </c>
      <c r="I311" s="38" t="s">
        <v>34</v>
      </c>
      <c r="J311" s="38"/>
      <c r="K311" s="36" t="s">
        <v>35</v>
      </c>
      <c r="L311" s="38"/>
    </row>
    <row r="312" spans="1:12" s="23" customFormat="1" ht="15" customHeight="1">
      <c r="A312" s="39">
        <v>43587</v>
      </c>
      <c r="B312" s="38" t="s">
        <v>611</v>
      </c>
      <c r="C312" s="38" t="s">
        <v>20</v>
      </c>
      <c r="D312" s="38" t="s">
        <v>297</v>
      </c>
      <c r="E312" s="56"/>
      <c r="F312" s="56">
        <v>1000</v>
      </c>
      <c r="G312" s="35" t="e">
        <f t="shared" si="4"/>
        <v>#REF!</v>
      </c>
      <c r="H312" s="40" t="s">
        <v>62</v>
      </c>
      <c r="I312" s="38" t="s">
        <v>34</v>
      </c>
      <c r="J312" s="38"/>
      <c r="K312" s="36" t="s">
        <v>35</v>
      </c>
      <c r="L312" s="38"/>
    </row>
    <row r="313" spans="1:12" s="23" customFormat="1" ht="15" customHeight="1">
      <c r="A313" s="39">
        <v>43588</v>
      </c>
      <c r="B313" s="38" t="s">
        <v>607</v>
      </c>
      <c r="C313" s="38" t="s">
        <v>20</v>
      </c>
      <c r="D313" s="38" t="s">
        <v>297</v>
      </c>
      <c r="E313" s="56"/>
      <c r="F313" s="56">
        <v>1000</v>
      </c>
      <c r="G313" s="35" t="e">
        <f t="shared" si="4"/>
        <v>#REF!</v>
      </c>
      <c r="H313" s="40" t="s">
        <v>62</v>
      </c>
      <c r="I313" s="38" t="s">
        <v>34</v>
      </c>
      <c r="J313" s="38"/>
      <c r="K313" s="36" t="s">
        <v>35</v>
      </c>
      <c r="L313" s="38"/>
    </row>
    <row r="314" spans="1:12" s="23" customFormat="1" ht="15" customHeight="1">
      <c r="A314" s="39">
        <v>43588</v>
      </c>
      <c r="B314" s="38" t="s">
        <v>610</v>
      </c>
      <c r="C314" s="38" t="s">
        <v>125</v>
      </c>
      <c r="D314" s="38" t="s">
        <v>297</v>
      </c>
      <c r="E314" s="56"/>
      <c r="F314" s="56">
        <v>1000</v>
      </c>
      <c r="G314" s="35" t="e">
        <f t="shared" si="4"/>
        <v>#REF!</v>
      </c>
      <c r="H314" s="40" t="s">
        <v>62</v>
      </c>
      <c r="I314" s="38" t="s">
        <v>34</v>
      </c>
      <c r="J314" s="38"/>
      <c r="K314" s="36" t="s">
        <v>35</v>
      </c>
      <c r="L314" s="38"/>
    </row>
    <row r="315" spans="1:12" s="23" customFormat="1" ht="15" customHeight="1">
      <c r="A315" s="39">
        <v>43588</v>
      </c>
      <c r="B315" s="38" t="s">
        <v>611</v>
      </c>
      <c r="C315" s="38" t="s">
        <v>20</v>
      </c>
      <c r="D315" s="38" t="s">
        <v>297</v>
      </c>
      <c r="E315" s="56"/>
      <c r="F315" s="56">
        <v>1000</v>
      </c>
      <c r="G315" s="35" t="e">
        <f t="shared" si="4"/>
        <v>#REF!</v>
      </c>
      <c r="H315" s="40" t="s">
        <v>62</v>
      </c>
      <c r="I315" s="38" t="s">
        <v>34</v>
      </c>
      <c r="J315" s="38"/>
      <c r="K315" s="36" t="s">
        <v>35</v>
      </c>
      <c r="L315" s="38"/>
    </row>
    <row r="316" spans="1:12" s="23" customFormat="1" ht="15" customHeight="1">
      <c r="A316" s="39">
        <v>43591</v>
      </c>
      <c r="B316" s="38" t="s">
        <v>607</v>
      </c>
      <c r="C316" s="38" t="s">
        <v>20</v>
      </c>
      <c r="D316" s="38" t="s">
        <v>297</v>
      </c>
      <c r="E316" s="56"/>
      <c r="F316" s="56">
        <v>1000</v>
      </c>
      <c r="G316" s="35" t="e">
        <f t="shared" si="4"/>
        <v>#REF!</v>
      </c>
      <c r="H316" s="40" t="s">
        <v>62</v>
      </c>
      <c r="I316" s="38" t="s">
        <v>34</v>
      </c>
      <c r="J316" s="38"/>
      <c r="K316" s="36" t="s">
        <v>35</v>
      </c>
      <c r="L316" s="38"/>
    </row>
    <row r="317" spans="1:12" s="23" customFormat="1" ht="15" customHeight="1">
      <c r="A317" s="39">
        <v>43591</v>
      </c>
      <c r="B317" s="38" t="s">
        <v>610</v>
      </c>
      <c r="C317" s="38" t="s">
        <v>20</v>
      </c>
      <c r="D317" s="38" t="s">
        <v>297</v>
      </c>
      <c r="E317" s="56"/>
      <c r="F317" s="56">
        <v>1000</v>
      </c>
      <c r="G317" s="35" t="e">
        <f t="shared" si="4"/>
        <v>#REF!</v>
      </c>
      <c r="H317" s="40" t="s">
        <v>62</v>
      </c>
      <c r="I317" s="38" t="s">
        <v>34</v>
      </c>
      <c r="J317" s="38"/>
      <c r="K317" s="36" t="s">
        <v>35</v>
      </c>
      <c r="L317" s="38"/>
    </row>
    <row r="318" spans="1:12" s="74" customFormat="1" ht="15" hidden="1" customHeight="1">
      <c r="A318" s="66">
        <v>43591</v>
      </c>
      <c r="B318" s="71" t="s">
        <v>124</v>
      </c>
      <c r="C318" s="71" t="s">
        <v>28</v>
      </c>
      <c r="D318" s="71" t="s">
        <v>297</v>
      </c>
      <c r="E318" s="72">
        <v>40000</v>
      </c>
      <c r="F318" s="72"/>
      <c r="G318" s="69" t="e">
        <f t="shared" si="4"/>
        <v>#REF!</v>
      </c>
      <c r="H318" s="73" t="s">
        <v>62</v>
      </c>
      <c r="I318" s="71" t="s">
        <v>26</v>
      </c>
      <c r="J318" s="71"/>
      <c r="K318" s="67" t="s">
        <v>35</v>
      </c>
      <c r="L318" s="71"/>
    </row>
    <row r="319" spans="1:12" s="23" customFormat="1" ht="15" customHeight="1">
      <c r="A319" s="39">
        <v>43591</v>
      </c>
      <c r="B319" s="38" t="s">
        <v>612</v>
      </c>
      <c r="C319" s="38" t="s">
        <v>20</v>
      </c>
      <c r="D319" s="38" t="s">
        <v>297</v>
      </c>
      <c r="E319" s="56"/>
      <c r="F319" s="56">
        <v>1000</v>
      </c>
      <c r="G319" s="35" t="e">
        <f t="shared" si="4"/>
        <v>#REF!</v>
      </c>
      <c r="H319" s="40" t="s">
        <v>62</v>
      </c>
      <c r="I319" s="38" t="s">
        <v>34</v>
      </c>
      <c r="J319" s="38"/>
      <c r="K319" s="36" t="s">
        <v>35</v>
      </c>
      <c r="L319" s="38"/>
    </row>
    <row r="320" spans="1:12" s="23" customFormat="1" ht="15" customHeight="1">
      <c r="A320" s="39">
        <v>43591</v>
      </c>
      <c r="B320" s="38" t="s">
        <v>613</v>
      </c>
      <c r="C320" s="38" t="s">
        <v>20</v>
      </c>
      <c r="D320" s="38" t="s">
        <v>297</v>
      </c>
      <c r="E320" s="56"/>
      <c r="F320" s="56">
        <v>12000</v>
      </c>
      <c r="G320" s="35" t="e">
        <f t="shared" si="4"/>
        <v>#REF!</v>
      </c>
      <c r="H320" s="40" t="s">
        <v>62</v>
      </c>
      <c r="I320" s="38" t="s">
        <v>26</v>
      </c>
      <c r="J320" s="38"/>
      <c r="K320" s="36" t="s">
        <v>35</v>
      </c>
      <c r="L320" s="38"/>
    </row>
    <row r="321" spans="1:12" s="23" customFormat="1" ht="15" customHeight="1">
      <c r="A321" s="39">
        <v>43591</v>
      </c>
      <c r="B321" s="38" t="s">
        <v>614</v>
      </c>
      <c r="C321" s="38" t="s">
        <v>20</v>
      </c>
      <c r="D321" s="38" t="s">
        <v>297</v>
      </c>
      <c r="E321" s="56"/>
      <c r="F321" s="56">
        <v>1000</v>
      </c>
      <c r="G321" s="35" t="e">
        <f t="shared" si="4"/>
        <v>#REF!</v>
      </c>
      <c r="H321" s="40" t="s">
        <v>62</v>
      </c>
      <c r="I321" s="38" t="s">
        <v>34</v>
      </c>
      <c r="J321" s="38"/>
      <c r="K321" s="36" t="s">
        <v>35</v>
      </c>
      <c r="L321" s="38"/>
    </row>
    <row r="322" spans="1:12" s="23" customFormat="1" ht="15" customHeight="1">
      <c r="A322" s="39">
        <v>43591</v>
      </c>
      <c r="B322" s="38" t="s">
        <v>611</v>
      </c>
      <c r="C322" s="38" t="s">
        <v>20</v>
      </c>
      <c r="D322" s="38" t="s">
        <v>297</v>
      </c>
      <c r="E322" s="56"/>
      <c r="F322" s="56">
        <v>1000</v>
      </c>
      <c r="G322" s="35" t="e">
        <f t="shared" si="4"/>
        <v>#REF!</v>
      </c>
      <c r="H322" s="40" t="s">
        <v>62</v>
      </c>
      <c r="I322" s="38" t="s">
        <v>34</v>
      </c>
      <c r="J322" s="38"/>
      <c r="K322" s="36" t="s">
        <v>35</v>
      </c>
      <c r="L322" s="38"/>
    </row>
    <row r="323" spans="1:12" s="23" customFormat="1" ht="15" customHeight="1">
      <c r="A323" s="39">
        <v>43592</v>
      </c>
      <c r="B323" s="38" t="s">
        <v>615</v>
      </c>
      <c r="C323" s="38" t="s">
        <v>20</v>
      </c>
      <c r="D323" s="38" t="s">
        <v>297</v>
      </c>
      <c r="E323" s="56"/>
      <c r="F323" s="56">
        <v>1000</v>
      </c>
      <c r="G323" s="35" t="e">
        <f t="shared" si="4"/>
        <v>#REF!</v>
      </c>
      <c r="H323" s="40" t="s">
        <v>62</v>
      </c>
      <c r="I323" s="38" t="s">
        <v>34</v>
      </c>
      <c r="J323" s="38"/>
      <c r="K323" s="36" t="s">
        <v>35</v>
      </c>
      <c r="L323" s="38"/>
    </row>
    <row r="324" spans="1:12" s="23" customFormat="1" ht="15" customHeight="1">
      <c r="A324" s="39">
        <v>43592</v>
      </c>
      <c r="B324" s="38" t="s">
        <v>616</v>
      </c>
      <c r="C324" s="38" t="s">
        <v>20</v>
      </c>
      <c r="D324" s="38" t="s">
        <v>297</v>
      </c>
      <c r="E324" s="56"/>
      <c r="F324" s="56">
        <v>1000</v>
      </c>
      <c r="G324" s="35" t="e">
        <f t="shared" si="4"/>
        <v>#REF!</v>
      </c>
      <c r="H324" s="40" t="s">
        <v>62</v>
      </c>
      <c r="I324" s="38" t="s">
        <v>34</v>
      </c>
      <c r="J324" s="38"/>
      <c r="K324" s="36" t="s">
        <v>35</v>
      </c>
      <c r="L324" s="38"/>
    </row>
    <row r="325" spans="1:12" s="23" customFormat="1" ht="15" customHeight="1">
      <c r="A325" s="39">
        <v>43592</v>
      </c>
      <c r="B325" s="38" t="s">
        <v>617</v>
      </c>
      <c r="C325" s="38" t="s">
        <v>125</v>
      </c>
      <c r="D325" s="38" t="s">
        <v>297</v>
      </c>
      <c r="E325" s="56"/>
      <c r="F325" s="56">
        <v>10000</v>
      </c>
      <c r="G325" s="35" t="e">
        <f t="shared" si="4"/>
        <v>#REF!</v>
      </c>
      <c r="H325" s="40" t="s">
        <v>62</v>
      </c>
      <c r="I325" s="38" t="s">
        <v>34</v>
      </c>
      <c r="J325" s="38"/>
      <c r="K325" s="36" t="s">
        <v>35</v>
      </c>
      <c r="L325" s="38"/>
    </row>
    <row r="326" spans="1:12" s="23" customFormat="1" ht="15" customHeight="1">
      <c r="A326" s="39">
        <v>43593</v>
      </c>
      <c r="B326" s="38" t="s">
        <v>618</v>
      </c>
      <c r="C326" s="38" t="s">
        <v>20</v>
      </c>
      <c r="D326" s="38" t="s">
        <v>297</v>
      </c>
      <c r="E326" s="56"/>
      <c r="F326" s="56">
        <v>1000</v>
      </c>
      <c r="G326" s="35" t="e">
        <f t="shared" si="4"/>
        <v>#REF!</v>
      </c>
      <c r="H326" s="40" t="s">
        <v>62</v>
      </c>
      <c r="I326" s="38" t="s">
        <v>34</v>
      </c>
      <c r="J326" s="38"/>
      <c r="K326" s="36" t="s">
        <v>35</v>
      </c>
      <c r="L326" s="38"/>
    </row>
    <row r="327" spans="1:12" s="23" customFormat="1" ht="15" customHeight="1">
      <c r="A327" s="39">
        <v>43593</v>
      </c>
      <c r="B327" s="38" t="s">
        <v>619</v>
      </c>
      <c r="C327" s="38" t="s">
        <v>20</v>
      </c>
      <c r="D327" s="38" t="s">
        <v>297</v>
      </c>
      <c r="E327" s="56"/>
      <c r="F327" s="56">
        <v>1000</v>
      </c>
      <c r="G327" s="35" t="e">
        <f t="shared" si="4"/>
        <v>#REF!</v>
      </c>
      <c r="H327" s="40" t="s">
        <v>62</v>
      </c>
      <c r="I327" s="38" t="s">
        <v>34</v>
      </c>
      <c r="J327" s="38"/>
      <c r="K327" s="36" t="s">
        <v>35</v>
      </c>
      <c r="L327" s="38"/>
    </row>
    <row r="328" spans="1:12" s="23" customFormat="1" ht="15" customHeight="1">
      <c r="A328" s="39">
        <v>43593</v>
      </c>
      <c r="B328" s="38" t="s">
        <v>620</v>
      </c>
      <c r="C328" s="38" t="s">
        <v>20</v>
      </c>
      <c r="D328" s="38" t="s">
        <v>297</v>
      </c>
      <c r="E328" s="56"/>
      <c r="F328" s="56">
        <v>1000</v>
      </c>
      <c r="G328" s="35" t="e">
        <f t="shared" si="4"/>
        <v>#REF!</v>
      </c>
      <c r="H328" s="40" t="s">
        <v>62</v>
      </c>
      <c r="I328" s="38" t="s">
        <v>34</v>
      </c>
      <c r="J328" s="38"/>
      <c r="K328" s="36" t="s">
        <v>35</v>
      </c>
      <c r="L328" s="38"/>
    </row>
    <row r="329" spans="1:12" s="23" customFormat="1" ht="15" customHeight="1">
      <c r="A329" s="39">
        <v>43593</v>
      </c>
      <c r="B329" s="38" t="s">
        <v>621</v>
      </c>
      <c r="C329" s="38" t="s">
        <v>20</v>
      </c>
      <c r="D329" s="38" t="s">
        <v>297</v>
      </c>
      <c r="E329" s="56"/>
      <c r="F329" s="56">
        <v>1000</v>
      </c>
      <c r="G329" s="35" t="e">
        <f t="shared" si="4"/>
        <v>#REF!</v>
      </c>
      <c r="H329" s="40" t="s">
        <v>62</v>
      </c>
      <c r="I329" s="38" t="s">
        <v>34</v>
      </c>
      <c r="J329" s="38"/>
      <c r="K329" s="36" t="s">
        <v>35</v>
      </c>
      <c r="L329" s="38"/>
    </row>
    <row r="330" spans="1:12" s="74" customFormat="1" ht="15" hidden="1" customHeight="1">
      <c r="A330" s="66">
        <v>43593</v>
      </c>
      <c r="B330" s="71" t="s">
        <v>124</v>
      </c>
      <c r="C330" s="71" t="s">
        <v>28</v>
      </c>
      <c r="D330" s="71" t="s">
        <v>297</v>
      </c>
      <c r="E330" s="72">
        <v>18300</v>
      </c>
      <c r="F330" s="72"/>
      <c r="G330" s="69" t="e">
        <f t="shared" si="4"/>
        <v>#REF!</v>
      </c>
      <c r="H330" s="73" t="s">
        <v>62</v>
      </c>
      <c r="I330" s="71" t="s">
        <v>26</v>
      </c>
      <c r="J330" s="71"/>
      <c r="K330" s="67" t="s">
        <v>35</v>
      </c>
      <c r="L330" s="71"/>
    </row>
    <row r="331" spans="1:12" s="23" customFormat="1" ht="15" customHeight="1">
      <c r="A331" s="39">
        <v>43593</v>
      </c>
      <c r="B331" s="38" t="s">
        <v>622</v>
      </c>
      <c r="C331" s="38" t="s">
        <v>20</v>
      </c>
      <c r="D331" s="38" t="s">
        <v>297</v>
      </c>
      <c r="E331" s="56"/>
      <c r="F331" s="56">
        <v>1000</v>
      </c>
      <c r="G331" s="35" t="e">
        <f t="shared" si="4"/>
        <v>#REF!</v>
      </c>
      <c r="H331" s="40" t="s">
        <v>62</v>
      </c>
      <c r="I331" s="38" t="s">
        <v>34</v>
      </c>
      <c r="J331" s="38"/>
      <c r="K331" s="36" t="s">
        <v>35</v>
      </c>
      <c r="L331" s="38"/>
    </row>
    <row r="332" spans="1:12" s="23" customFormat="1" ht="15" customHeight="1">
      <c r="A332" s="39">
        <v>43593</v>
      </c>
      <c r="B332" s="38" t="s">
        <v>623</v>
      </c>
      <c r="C332" s="38" t="s">
        <v>20</v>
      </c>
      <c r="D332" s="38" t="s">
        <v>297</v>
      </c>
      <c r="E332" s="56"/>
      <c r="F332" s="56">
        <v>12000</v>
      </c>
      <c r="G332" s="35" t="e">
        <f t="shared" si="4"/>
        <v>#REF!</v>
      </c>
      <c r="H332" s="40" t="s">
        <v>62</v>
      </c>
      <c r="I332" s="38" t="s">
        <v>26</v>
      </c>
      <c r="J332" s="38"/>
      <c r="K332" s="36" t="s">
        <v>35</v>
      </c>
      <c r="L332" s="38"/>
    </row>
    <row r="333" spans="1:12" s="23" customFormat="1" ht="15" customHeight="1">
      <c r="A333" s="39">
        <v>43593</v>
      </c>
      <c r="B333" s="38" t="s">
        <v>624</v>
      </c>
      <c r="C333" s="38" t="s">
        <v>20</v>
      </c>
      <c r="D333" s="38" t="s">
        <v>297</v>
      </c>
      <c r="E333" s="56"/>
      <c r="F333" s="56">
        <v>1000</v>
      </c>
      <c r="G333" s="35" t="e">
        <f t="shared" si="4"/>
        <v>#REF!</v>
      </c>
      <c r="H333" s="40" t="s">
        <v>62</v>
      </c>
      <c r="I333" s="38" t="s">
        <v>34</v>
      </c>
      <c r="J333" s="38"/>
      <c r="K333" s="36" t="s">
        <v>35</v>
      </c>
      <c r="L333" s="38"/>
    </row>
    <row r="334" spans="1:12" s="23" customFormat="1" ht="15" customHeight="1">
      <c r="A334" s="39">
        <v>43593</v>
      </c>
      <c r="B334" s="38" t="s">
        <v>625</v>
      </c>
      <c r="C334" s="38" t="s">
        <v>20</v>
      </c>
      <c r="D334" s="38" t="s">
        <v>297</v>
      </c>
      <c r="E334" s="56"/>
      <c r="F334" s="56">
        <v>1000</v>
      </c>
      <c r="G334" s="35" t="e">
        <f t="shared" ref="G334:G397" si="5">G333+E334-F334</f>
        <v>#REF!</v>
      </c>
      <c r="H334" s="40" t="s">
        <v>62</v>
      </c>
      <c r="I334" s="38" t="s">
        <v>34</v>
      </c>
      <c r="J334" s="38"/>
      <c r="K334" s="36" t="s">
        <v>35</v>
      </c>
      <c r="L334" s="38"/>
    </row>
    <row r="335" spans="1:12" s="23" customFormat="1" ht="15" customHeight="1">
      <c r="A335" s="39">
        <v>43593</v>
      </c>
      <c r="B335" s="38" t="s">
        <v>626</v>
      </c>
      <c r="C335" s="38" t="s">
        <v>39</v>
      </c>
      <c r="D335" s="32" t="s">
        <v>69</v>
      </c>
      <c r="E335" s="56"/>
      <c r="F335" s="56">
        <v>8750</v>
      </c>
      <c r="G335" s="35" t="e">
        <f t="shared" si="5"/>
        <v>#REF!</v>
      </c>
      <c r="H335" s="40" t="s">
        <v>62</v>
      </c>
      <c r="I335" s="38" t="s">
        <v>40</v>
      </c>
      <c r="J335" s="38"/>
      <c r="K335" s="36" t="s">
        <v>35</v>
      </c>
      <c r="L335" s="38"/>
    </row>
    <row r="336" spans="1:12" s="23" customFormat="1" ht="15" customHeight="1">
      <c r="A336" s="39">
        <v>43593</v>
      </c>
      <c r="B336" s="38" t="s">
        <v>627</v>
      </c>
      <c r="C336" s="38" t="s">
        <v>39</v>
      </c>
      <c r="D336" s="32" t="s">
        <v>69</v>
      </c>
      <c r="E336" s="56"/>
      <c r="F336" s="56">
        <v>4000</v>
      </c>
      <c r="G336" s="35" t="e">
        <f t="shared" si="5"/>
        <v>#REF!</v>
      </c>
      <c r="H336" s="40" t="s">
        <v>62</v>
      </c>
      <c r="I336" s="38" t="s">
        <v>34</v>
      </c>
      <c r="J336" s="38"/>
      <c r="K336" s="36" t="s">
        <v>35</v>
      </c>
      <c r="L336" s="38"/>
    </row>
    <row r="337" spans="1:12" s="23" customFormat="1" ht="15" customHeight="1">
      <c r="A337" s="39">
        <v>43593</v>
      </c>
      <c r="B337" s="38" t="s">
        <v>628</v>
      </c>
      <c r="C337" s="38" t="s">
        <v>20</v>
      </c>
      <c r="D337" s="38" t="s">
        <v>297</v>
      </c>
      <c r="E337" s="56"/>
      <c r="F337" s="56">
        <v>1000</v>
      </c>
      <c r="G337" s="35" t="e">
        <f t="shared" si="5"/>
        <v>#REF!</v>
      </c>
      <c r="H337" s="40" t="s">
        <v>62</v>
      </c>
      <c r="I337" s="38" t="s">
        <v>34</v>
      </c>
      <c r="J337" s="38"/>
      <c r="K337" s="36" t="s">
        <v>35</v>
      </c>
      <c r="L337" s="38"/>
    </row>
    <row r="338" spans="1:12" s="23" customFormat="1" ht="15" customHeight="1">
      <c r="A338" s="39">
        <v>43593</v>
      </c>
      <c r="B338" s="38" t="s">
        <v>629</v>
      </c>
      <c r="C338" s="38" t="s">
        <v>20</v>
      </c>
      <c r="D338" s="38" t="s">
        <v>297</v>
      </c>
      <c r="E338" s="56"/>
      <c r="F338" s="56">
        <v>1000</v>
      </c>
      <c r="G338" s="35" t="e">
        <f t="shared" si="5"/>
        <v>#REF!</v>
      </c>
      <c r="H338" s="40" t="s">
        <v>62</v>
      </c>
      <c r="I338" s="38" t="s">
        <v>34</v>
      </c>
      <c r="J338" s="38"/>
      <c r="K338" s="36" t="s">
        <v>35</v>
      </c>
      <c r="L338" s="38"/>
    </row>
    <row r="339" spans="1:12" s="23" customFormat="1" ht="15" customHeight="1">
      <c r="A339" s="39">
        <v>43593</v>
      </c>
      <c r="B339" s="38" t="s">
        <v>617</v>
      </c>
      <c r="C339" s="38" t="s">
        <v>125</v>
      </c>
      <c r="D339" s="38" t="s">
        <v>297</v>
      </c>
      <c r="E339" s="56"/>
      <c r="F339" s="56">
        <v>10000</v>
      </c>
      <c r="G339" s="35" t="e">
        <f t="shared" si="5"/>
        <v>#REF!</v>
      </c>
      <c r="H339" s="40" t="s">
        <v>62</v>
      </c>
      <c r="I339" s="38" t="s">
        <v>34</v>
      </c>
      <c r="J339" s="38"/>
      <c r="K339" s="36" t="s">
        <v>35</v>
      </c>
      <c r="L339" s="38"/>
    </row>
    <row r="340" spans="1:12" s="23" customFormat="1" ht="15" customHeight="1">
      <c r="A340" s="39">
        <v>43593</v>
      </c>
      <c r="B340" s="38" t="s">
        <v>630</v>
      </c>
      <c r="C340" s="38" t="s">
        <v>20</v>
      </c>
      <c r="D340" s="38" t="s">
        <v>297</v>
      </c>
      <c r="E340" s="56"/>
      <c r="F340" s="56">
        <v>1000</v>
      </c>
      <c r="G340" s="35" t="e">
        <f t="shared" si="5"/>
        <v>#REF!</v>
      </c>
      <c r="H340" s="40" t="s">
        <v>62</v>
      </c>
      <c r="I340" s="38" t="s">
        <v>34</v>
      </c>
      <c r="J340" s="38"/>
      <c r="K340" s="36" t="s">
        <v>35</v>
      </c>
      <c r="L340" s="38"/>
    </row>
    <row r="341" spans="1:12" s="23" customFormat="1" ht="15" customHeight="1">
      <c r="A341" s="39">
        <v>43594</v>
      </c>
      <c r="B341" s="38" t="s">
        <v>631</v>
      </c>
      <c r="C341" s="38" t="s">
        <v>20</v>
      </c>
      <c r="D341" s="38" t="s">
        <v>297</v>
      </c>
      <c r="E341" s="56"/>
      <c r="F341" s="56">
        <v>1000</v>
      </c>
      <c r="G341" s="35" t="e">
        <f t="shared" si="5"/>
        <v>#REF!</v>
      </c>
      <c r="H341" s="40" t="s">
        <v>62</v>
      </c>
      <c r="I341" s="38" t="s">
        <v>34</v>
      </c>
      <c r="J341" s="38"/>
      <c r="K341" s="36" t="s">
        <v>35</v>
      </c>
      <c r="L341" s="38"/>
    </row>
    <row r="342" spans="1:12" s="23" customFormat="1" ht="15" customHeight="1">
      <c r="A342" s="39">
        <v>43594</v>
      </c>
      <c r="B342" s="38" t="s">
        <v>632</v>
      </c>
      <c r="C342" s="38" t="s">
        <v>20</v>
      </c>
      <c r="D342" s="38" t="s">
        <v>297</v>
      </c>
      <c r="E342" s="56"/>
      <c r="F342" s="56">
        <v>1000</v>
      </c>
      <c r="G342" s="35" t="e">
        <f t="shared" si="5"/>
        <v>#REF!</v>
      </c>
      <c r="H342" s="40" t="s">
        <v>62</v>
      </c>
      <c r="I342" s="38" t="s">
        <v>34</v>
      </c>
      <c r="J342" s="38"/>
      <c r="K342" s="36" t="s">
        <v>35</v>
      </c>
      <c r="L342" s="38"/>
    </row>
    <row r="343" spans="1:12" s="23" customFormat="1" ht="15" customHeight="1">
      <c r="A343" s="39">
        <v>43594</v>
      </c>
      <c r="B343" s="38" t="s">
        <v>611</v>
      </c>
      <c r="C343" s="38" t="s">
        <v>20</v>
      </c>
      <c r="D343" s="38" t="s">
        <v>297</v>
      </c>
      <c r="E343" s="56"/>
      <c r="F343" s="56">
        <v>1000</v>
      </c>
      <c r="G343" s="35" t="e">
        <f t="shared" si="5"/>
        <v>#REF!</v>
      </c>
      <c r="H343" s="40" t="s">
        <v>62</v>
      </c>
      <c r="I343" s="38" t="s">
        <v>34</v>
      </c>
      <c r="J343" s="38"/>
      <c r="K343" s="36" t="s">
        <v>35</v>
      </c>
      <c r="L343" s="38"/>
    </row>
    <row r="344" spans="1:12" s="74" customFormat="1" ht="15" hidden="1" customHeight="1">
      <c r="A344" s="66">
        <v>43595</v>
      </c>
      <c r="B344" s="71" t="s">
        <v>124</v>
      </c>
      <c r="C344" s="71" t="s">
        <v>28</v>
      </c>
      <c r="D344" s="71" t="s">
        <v>297</v>
      </c>
      <c r="E344" s="72">
        <v>20000</v>
      </c>
      <c r="F344" s="72"/>
      <c r="G344" s="69" t="e">
        <f t="shared" si="5"/>
        <v>#REF!</v>
      </c>
      <c r="H344" s="73" t="s">
        <v>62</v>
      </c>
      <c r="I344" s="71" t="s">
        <v>26</v>
      </c>
      <c r="J344" s="71"/>
      <c r="K344" s="67" t="s">
        <v>35</v>
      </c>
      <c r="L344" s="71"/>
    </row>
    <row r="345" spans="1:12" s="23" customFormat="1" ht="15" customHeight="1">
      <c r="A345" s="39">
        <v>43595</v>
      </c>
      <c r="B345" s="38" t="s">
        <v>607</v>
      </c>
      <c r="C345" s="38" t="s">
        <v>20</v>
      </c>
      <c r="D345" s="38" t="s">
        <v>297</v>
      </c>
      <c r="E345" s="56"/>
      <c r="F345" s="56">
        <v>1000</v>
      </c>
      <c r="G345" s="35" t="e">
        <f t="shared" si="5"/>
        <v>#REF!</v>
      </c>
      <c r="H345" s="40" t="s">
        <v>62</v>
      </c>
      <c r="I345" s="38" t="s">
        <v>34</v>
      </c>
      <c r="J345" s="38"/>
      <c r="K345" s="36" t="s">
        <v>35</v>
      </c>
      <c r="L345" s="38"/>
    </row>
    <row r="346" spans="1:12" s="23" customFormat="1" ht="15" customHeight="1">
      <c r="A346" s="39">
        <v>43595</v>
      </c>
      <c r="B346" s="38" t="s">
        <v>610</v>
      </c>
      <c r="C346" s="38" t="s">
        <v>125</v>
      </c>
      <c r="D346" s="38" t="s">
        <v>297</v>
      </c>
      <c r="E346" s="56"/>
      <c r="F346" s="56">
        <v>1000</v>
      </c>
      <c r="G346" s="35" t="e">
        <f t="shared" si="5"/>
        <v>#REF!</v>
      </c>
      <c r="H346" s="40" t="s">
        <v>62</v>
      </c>
      <c r="I346" s="38" t="s">
        <v>34</v>
      </c>
      <c r="J346" s="38"/>
      <c r="K346" s="36" t="s">
        <v>35</v>
      </c>
      <c r="L346" s="38"/>
    </row>
    <row r="347" spans="1:12" s="23" customFormat="1" ht="15" customHeight="1">
      <c r="A347" s="39">
        <v>43595</v>
      </c>
      <c r="B347" s="38" t="s">
        <v>611</v>
      </c>
      <c r="C347" s="38" t="s">
        <v>20</v>
      </c>
      <c r="D347" s="38" t="s">
        <v>297</v>
      </c>
      <c r="E347" s="56"/>
      <c r="F347" s="56">
        <v>1000</v>
      </c>
      <c r="G347" s="35" t="e">
        <f t="shared" si="5"/>
        <v>#REF!</v>
      </c>
      <c r="H347" s="40" t="s">
        <v>62</v>
      </c>
      <c r="I347" s="38" t="s">
        <v>34</v>
      </c>
      <c r="J347" s="38"/>
      <c r="K347" s="36" t="s">
        <v>35</v>
      </c>
      <c r="L347" s="38"/>
    </row>
    <row r="348" spans="1:12" s="23" customFormat="1" ht="15" customHeight="1">
      <c r="A348" s="39">
        <v>43598</v>
      </c>
      <c r="B348" s="38" t="s">
        <v>607</v>
      </c>
      <c r="C348" s="38" t="s">
        <v>20</v>
      </c>
      <c r="D348" s="38" t="s">
        <v>297</v>
      </c>
      <c r="E348" s="56"/>
      <c r="F348" s="56">
        <v>1000</v>
      </c>
      <c r="G348" s="35" t="e">
        <f t="shared" si="5"/>
        <v>#REF!</v>
      </c>
      <c r="H348" s="40" t="s">
        <v>62</v>
      </c>
      <c r="I348" s="38" t="s">
        <v>34</v>
      </c>
      <c r="J348" s="38"/>
      <c r="K348" s="36" t="s">
        <v>35</v>
      </c>
      <c r="L348" s="38"/>
    </row>
    <row r="349" spans="1:12" s="23" customFormat="1" ht="15" customHeight="1">
      <c r="A349" s="39">
        <v>43598</v>
      </c>
      <c r="B349" s="38" t="s">
        <v>610</v>
      </c>
      <c r="C349" s="38" t="s">
        <v>125</v>
      </c>
      <c r="D349" s="38" t="s">
        <v>297</v>
      </c>
      <c r="E349" s="56"/>
      <c r="F349" s="56">
        <v>1000</v>
      </c>
      <c r="G349" s="35" t="e">
        <f t="shared" si="5"/>
        <v>#REF!</v>
      </c>
      <c r="H349" s="40" t="s">
        <v>62</v>
      </c>
      <c r="I349" s="38" t="s">
        <v>34</v>
      </c>
      <c r="J349" s="38"/>
      <c r="K349" s="36" t="s">
        <v>35</v>
      </c>
      <c r="L349" s="38"/>
    </row>
    <row r="350" spans="1:12" s="23" customFormat="1" ht="15" customHeight="1">
      <c r="A350" s="39">
        <v>43598</v>
      </c>
      <c r="B350" s="38" t="s">
        <v>633</v>
      </c>
      <c r="C350" s="38" t="s">
        <v>20</v>
      </c>
      <c r="D350" s="38" t="s">
        <v>297</v>
      </c>
      <c r="E350" s="56"/>
      <c r="F350" s="56">
        <v>1000</v>
      </c>
      <c r="G350" s="35" t="e">
        <f t="shared" si="5"/>
        <v>#REF!</v>
      </c>
      <c r="H350" s="40" t="s">
        <v>62</v>
      </c>
      <c r="I350" s="38" t="s">
        <v>34</v>
      </c>
      <c r="J350" s="38"/>
      <c r="K350" s="36" t="s">
        <v>35</v>
      </c>
      <c r="L350" s="38"/>
    </row>
    <row r="351" spans="1:12" s="23" customFormat="1" ht="15" customHeight="1">
      <c r="A351" s="39">
        <v>43598</v>
      </c>
      <c r="B351" s="38" t="s">
        <v>634</v>
      </c>
      <c r="C351" s="38" t="s">
        <v>20</v>
      </c>
      <c r="D351" s="38" t="s">
        <v>297</v>
      </c>
      <c r="E351" s="56"/>
      <c r="F351" s="56">
        <v>1000</v>
      </c>
      <c r="G351" s="35" t="e">
        <f t="shared" si="5"/>
        <v>#REF!</v>
      </c>
      <c r="H351" s="40" t="s">
        <v>62</v>
      </c>
      <c r="I351" s="38" t="s">
        <v>34</v>
      </c>
      <c r="J351" s="38"/>
      <c r="K351" s="36" t="s">
        <v>35</v>
      </c>
      <c r="L351" s="38"/>
    </row>
    <row r="352" spans="1:12" s="23" customFormat="1" ht="15" customHeight="1">
      <c r="A352" s="39">
        <v>43598</v>
      </c>
      <c r="B352" s="38" t="s">
        <v>611</v>
      </c>
      <c r="C352" s="38" t="s">
        <v>20</v>
      </c>
      <c r="D352" s="38" t="s">
        <v>297</v>
      </c>
      <c r="E352" s="56"/>
      <c r="F352" s="56">
        <v>1000</v>
      </c>
      <c r="G352" s="35" t="e">
        <f t="shared" si="5"/>
        <v>#REF!</v>
      </c>
      <c r="H352" s="40" t="s">
        <v>62</v>
      </c>
      <c r="I352" s="38" t="s">
        <v>34</v>
      </c>
      <c r="J352" s="38"/>
      <c r="K352" s="36" t="s">
        <v>35</v>
      </c>
      <c r="L352" s="38"/>
    </row>
    <row r="353" spans="1:12" s="23" customFormat="1" ht="15" customHeight="1">
      <c r="A353" s="39">
        <v>43599</v>
      </c>
      <c r="B353" s="38" t="s">
        <v>607</v>
      </c>
      <c r="C353" s="38" t="s">
        <v>20</v>
      </c>
      <c r="D353" s="38" t="s">
        <v>297</v>
      </c>
      <c r="E353" s="56"/>
      <c r="F353" s="56">
        <v>1000</v>
      </c>
      <c r="G353" s="35" t="e">
        <f t="shared" si="5"/>
        <v>#REF!</v>
      </c>
      <c r="H353" s="40" t="s">
        <v>62</v>
      </c>
      <c r="I353" s="38" t="s">
        <v>34</v>
      </c>
      <c r="J353" s="38"/>
      <c r="K353" s="36" t="s">
        <v>35</v>
      </c>
      <c r="L353" s="38"/>
    </row>
    <row r="354" spans="1:12" s="23" customFormat="1" ht="15" customHeight="1">
      <c r="A354" s="39">
        <v>43599</v>
      </c>
      <c r="B354" s="38" t="s">
        <v>610</v>
      </c>
      <c r="C354" s="38" t="s">
        <v>125</v>
      </c>
      <c r="D354" s="38" t="s">
        <v>297</v>
      </c>
      <c r="E354" s="56"/>
      <c r="F354" s="56">
        <v>1000</v>
      </c>
      <c r="G354" s="35" t="e">
        <f t="shared" si="5"/>
        <v>#REF!</v>
      </c>
      <c r="H354" s="40" t="s">
        <v>62</v>
      </c>
      <c r="I354" s="38" t="s">
        <v>34</v>
      </c>
      <c r="J354" s="38"/>
      <c r="K354" s="36" t="s">
        <v>35</v>
      </c>
      <c r="L354" s="38"/>
    </row>
    <row r="355" spans="1:12" s="23" customFormat="1" ht="15" customHeight="1">
      <c r="A355" s="39">
        <v>43599</v>
      </c>
      <c r="B355" s="38" t="s">
        <v>633</v>
      </c>
      <c r="C355" s="38" t="s">
        <v>20</v>
      </c>
      <c r="D355" s="38" t="s">
        <v>297</v>
      </c>
      <c r="E355" s="56"/>
      <c r="F355" s="56">
        <v>1000</v>
      </c>
      <c r="G355" s="35" t="e">
        <f t="shared" si="5"/>
        <v>#REF!</v>
      </c>
      <c r="H355" s="40" t="s">
        <v>62</v>
      </c>
      <c r="I355" s="38" t="s">
        <v>34</v>
      </c>
      <c r="J355" s="38"/>
      <c r="K355" s="36" t="s">
        <v>35</v>
      </c>
      <c r="L355" s="38"/>
    </row>
    <row r="356" spans="1:12" s="23" customFormat="1" ht="15" customHeight="1">
      <c r="A356" s="39">
        <v>43599</v>
      </c>
      <c r="B356" s="38" t="s">
        <v>634</v>
      </c>
      <c r="C356" s="38" t="s">
        <v>20</v>
      </c>
      <c r="D356" s="38" t="s">
        <v>297</v>
      </c>
      <c r="E356" s="56"/>
      <c r="F356" s="56">
        <v>1000</v>
      </c>
      <c r="G356" s="35" t="e">
        <f t="shared" si="5"/>
        <v>#REF!</v>
      </c>
      <c r="H356" s="40" t="s">
        <v>62</v>
      </c>
      <c r="I356" s="38" t="s">
        <v>34</v>
      </c>
      <c r="J356" s="38"/>
      <c r="K356" s="36" t="s">
        <v>35</v>
      </c>
      <c r="L356" s="38"/>
    </row>
    <row r="357" spans="1:12" s="23" customFormat="1" ht="15" customHeight="1">
      <c r="A357" s="39">
        <v>43599</v>
      </c>
      <c r="B357" s="38" t="s">
        <v>611</v>
      </c>
      <c r="C357" s="38" t="s">
        <v>20</v>
      </c>
      <c r="D357" s="38" t="s">
        <v>297</v>
      </c>
      <c r="E357" s="56"/>
      <c r="F357" s="56">
        <v>1000</v>
      </c>
      <c r="G357" s="35" t="e">
        <f t="shared" si="5"/>
        <v>#REF!</v>
      </c>
      <c r="H357" s="40" t="s">
        <v>62</v>
      </c>
      <c r="I357" s="38" t="s">
        <v>34</v>
      </c>
      <c r="J357" s="38"/>
      <c r="K357" s="36" t="s">
        <v>35</v>
      </c>
      <c r="L357" s="38"/>
    </row>
    <row r="358" spans="1:12" s="23" customFormat="1" ht="15" customHeight="1">
      <c r="A358" s="39">
        <v>43600</v>
      </c>
      <c r="B358" s="38" t="s">
        <v>607</v>
      </c>
      <c r="C358" s="38" t="s">
        <v>20</v>
      </c>
      <c r="D358" s="38" t="s">
        <v>297</v>
      </c>
      <c r="E358" s="56"/>
      <c r="F358" s="56">
        <v>1000</v>
      </c>
      <c r="G358" s="35" t="e">
        <f t="shared" si="5"/>
        <v>#REF!</v>
      </c>
      <c r="H358" s="40" t="s">
        <v>62</v>
      </c>
      <c r="I358" s="38" t="s">
        <v>34</v>
      </c>
      <c r="J358" s="38"/>
      <c r="K358" s="36" t="s">
        <v>35</v>
      </c>
      <c r="L358" s="38"/>
    </row>
    <row r="359" spans="1:12" s="23" customFormat="1" ht="15" customHeight="1">
      <c r="A359" s="39">
        <v>43600</v>
      </c>
      <c r="B359" s="38" t="s">
        <v>633</v>
      </c>
      <c r="C359" s="38" t="s">
        <v>20</v>
      </c>
      <c r="D359" s="38" t="s">
        <v>297</v>
      </c>
      <c r="E359" s="56"/>
      <c r="F359" s="56">
        <v>1000</v>
      </c>
      <c r="G359" s="35" t="e">
        <f t="shared" si="5"/>
        <v>#REF!</v>
      </c>
      <c r="H359" s="40" t="s">
        <v>62</v>
      </c>
      <c r="I359" s="38" t="s">
        <v>34</v>
      </c>
      <c r="J359" s="38"/>
      <c r="K359" s="36" t="s">
        <v>35</v>
      </c>
      <c r="L359" s="38"/>
    </row>
    <row r="360" spans="1:12" s="23" customFormat="1" ht="15" customHeight="1">
      <c r="A360" s="39">
        <v>43600</v>
      </c>
      <c r="B360" s="38" t="s">
        <v>610</v>
      </c>
      <c r="C360" s="38" t="s">
        <v>125</v>
      </c>
      <c r="D360" s="38" t="s">
        <v>297</v>
      </c>
      <c r="E360" s="56"/>
      <c r="F360" s="56">
        <v>1000</v>
      </c>
      <c r="G360" s="35" t="e">
        <f t="shared" si="5"/>
        <v>#REF!</v>
      </c>
      <c r="H360" s="40" t="s">
        <v>62</v>
      </c>
      <c r="I360" s="38" t="s">
        <v>34</v>
      </c>
      <c r="J360" s="38"/>
      <c r="K360" s="36" t="s">
        <v>35</v>
      </c>
      <c r="L360" s="38"/>
    </row>
    <row r="361" spans="1:12" s="23" customFormat="1" ht="15" customHeight="1">
      <c r="A361" s="39">
        <v>43600</v>
      </c>
      <c r="B361" s="38" t="s">
        <v>634</v>
      </c>
      <c r="C361" s="38" t="s">
        <v>20</v>
      </c>
      <c r="D361" s="38" t="s">
        <v>297</v>
      </c>
      <c r="E361" s="56"/>
      <c r="F361" s="56">
        <v>1000</v>
      </c>
      <c r="G361" s="35" t="e">
        <f t="shared" si="5"/>
        <v>#REF!</v>
      </c>
      <c r="H361" s="40" t="s">
        <v>62</v>
      </c>
      <c r="I361" s="38" t="s">
        <v>34</v>
      </c>
      <c r="J361" s="38"/>
      <c r="K361" s="36" t="s">
        <v>35</v>
      </c>
      <c r="L361" s="38"/>
    </row>
    <row r="362" spans="1:12" s="23" customFormat="1" ht="15" customHeight="1">
      <c r="A362" s="39">
        <v>43600</v>
      </c>
      <c r="B362" s="38" t="s">
        <v>611</v>
      </c>
      <c r="C362" s="38" t="s">
        <v>20</v>
      </c>
      <c r="D362" s="38" t="s">
        <v>297</v>
      </c>
      <c r="E362" s="56"/>
      <c r="F362" s="56">
        <v>1000</v>
      </c>
      <c r="G362" s="35" t="e">
        <f t="shared" si="5"/>
        <v>#REF!</v>
      </c>
      <c r="H362" s="40" t="s">
        <v>62</v>
      </c>
      <c r="I362" s="38" t="s">
        <v>34</v>
      </c>
      <c r="J362" s="38"/>
      <c r="K362" s="36" t="s">
        <v>35</v>
      </c>
      <c r="L362" s="38"/>
    </row>
    <row r="363" spans="1:12" s="74" customFormat="1" ht="15" hidden="1" customHeight="1">
      <c r="A363" s="66">
        <v>43600</v>
      </c>
      <c r="B363" s="71" t="s">
        <v>124</v>
      </c>
      <c r="C363" s="71" t="s">
        <v>28</v>
      </c>
      <c r="D363" s="71" t="s">
        <v>297</v>
      </c>
      <c r="E363" s="72">
        <v>10000</v>
      </c>
      <c r="F363" s="72"/>
      <c r="G363" s="69" t="e">
        <f t="shared" si="5"/>
        <v>#REF!</v>
      </c>
      <c r="H363" s="73" t="s">
        <v>62</v>
      </c>
      <c r="I363" s="71" t="s">
        <v>34</v>
      </c>
      <c r="J363" s="71"/>
      <c r="K363" s="67" t="s">
        <v>35</v>
      </c>
      <c r="L363" s="71"/>
    </row>
    <row r="364" spans="1:12" s="23" customFormat="1" ht="15" customHeight="1">
      <c r="A364" s="39">
        <v>43601</v>
      </c>
      <c r="B364" s="38" t="s">
        <v>607</v>
      </c>
      <c r="C364" s="38" t="s">
        <v>20</v>
      </c>
      <c r="D364" s="38" t="s">
        <v>297</v>
      </c>
      <c r="E364" s="56"/>
      <c r="F364" s="56">
        <v>1000</v>
      </c>
      <c r="G364" s="35" t="e">
        <f t="shared" si="5"/>
        <v>#REF!</v>
      </c>
      <c r="H364" s="40" t="s">
        <v>62</v>
      </c>
      <c r="I364" s="38" t="s">
        <v>34</v>
      </c>
      <c r="J364" s="38"/>
      <c r="K364" s="36" t="s">
        <v>35</v>
      </c>
      <c r="L364" s="38"/>
    </row>
    <row r="365" spans="1:12" s="23" customFormat="1" ht="15" customHeight="1">
      <c r="A365" s="39">
        <v>43601</v>
      </c>
      <c r="B365" s="38" t="s">
        <v>610</v>
      </c>
      <c r="C365" s="38" t="s">
        <v>125</v>
      </c>
      <c r="D365" s="38" t="s">
        <v>297</v>
      </c>
      <c r="E365" s="56"/>
      <c r="F365" s="56">
        <v>1000</v>
      </c>
      <c r="G365" s="35" t="e">
        <f t="shared" si="5"/>
        <v>#REF!</v>
      </c>
      <c r="H365" s="40" t="s">
        <v>62</v>
      </c>
      <c r="I365" s="38" t="s">
        <v>34</v>
      </c>
      <c r="J365" s="38"/>
      <c r="K365" s="36" t="s">
        <v>35</v>
      </c>
      <c r="L365" s="38"/>
    </row>
    <row r="366" spans="1:12" s="23" customFormat="1" ht="15" customHeight="1">
      <c r="A366" s="39">
        <v>43601</v>
      </c>
      <c r="B366" s="38" t="s">
        <v>611</v>
      </c>
      <c r="C366" s="38" t="s">
        <v>20</v>
      </c>
      <c r="D366" s="38" t="s">
        <v>297</v>
      </c>
      <c r="E366" s="56"/>
      <c r="F366" s="56">
        <v>1000</v>
      </c>
      <c r="G366" s="35" t="e">
        <f t="shared" si="5"/>
        <v>#REF!</v>
      </c>
      <c r="H366" s="40" t="s">
        <v>62</v>
      </c>
      <c r="I366" s="38" t="s">
        <v>34</v>
      </c>
      <c r="J366" s="38"/>
      <c r="K366" s="36" t="s">
        <v>35</v>
      </c>
      <c r="L366" s="38"/>
    </row>
    <row r="367" spans="1:12" s="23" customFormat="1" ht="15" customHeight="1">
      <c r="A367" s="39">
        <v>43602</v>
      </c>
      <c r="B367" s="38" t="s">
        <v>607</v>
      </c>
      <c r="C367" s="38" t="s">
        <v>20</v>
      </c>
      <c r="D367" s="38" t="s">
        <v>297</v>
      </c>
      <c r="E367" s="56"/>
      <c r="F367" s="56">
        <v>1000</v>
      </c>
      <c r="G367" s="35" t="e">
        <f t="shared" si="5"/>
        <v>#REF!</v>
      </c>
      <c r="H367" s="40" t="s">
        <v>62</v>
      </c>
      <c r="I367" s="38" t="s">
        <v>34</v>
      </c>
      <c r="J367" s="38"/>
      <c r="K367" s="36" t="s">
        <v>35</v>
      </c>
      <c r="L367" s="38"/>
    </row>
    <row r="368" spans="1:12" s="23" customFormat="1" ht="15" customHeight="1">
      <c r="A368" s="39">
        <v>43602</v>
      </c>
      <c r="B368" s="38" t="s">
        <v>610</v>
      </c>
      <c r="C368" s="38" t="s">
        <v>125</v>
      </c>
      <c r="D368" s="38" t="s">
        <v>297</v>
      </c>
      <c r="E368" s="56"/>
      <c r="F368" s="56">
        <v>1000</v>
      </c>
      <c r="G368" s="35" t="e">
        <f t="shared" si="5"/>
        <v>#REF!</v>
      </c>
      <c r="H368" s="40" t="s">
        <v>62</v>
      </c>
      <c r="I368" s="38" t="s">
        <v>34</v>
      </c>
      <c r="J368" s="38"/>
      <c r="K368" s="36" t="s">
        <v>35</v>
      </c>
      <c r="L368" s="38"/>
    </row>
    <row r="369" spans="1:12" s="23" customFormat="1" ht="15" customHeight="1">
      <c r="A369" s="39">
        <v>43602</v>
      </c>
      <c r="B369" s="38" t="s">
        <v>611</v>
      </c>
      <c r="C369" s="38" t="s">
        <v>20</v>
      </c>
      <c r="D369" s="38" t="s">
        <v>297</v>
      </c>
      <c r="E369" s="56"/>
      <c r="F369" s="56">
        <v>1000</v>
      </c>
      <c r="G369" s="35" t="e">
        <f t="shared" si="5"/>
        <v>#REF!</v>
      </c>
      <c r="H369" s="40" t="s">
        <v>62</v>
      </c>
      <c r="I369" s="38" t="s">
        <v>34</v>
      </c>
      <c r="J369" s="38"/>
      <c r="K369" s="36" t="s">
        <v>35</v>
      </c>
      <c r="L369" s="38"/>
    </row>
    <row r="370" spans="1:12" s="74" customFormat="1" ht="15" hidden="1" customHeight="1">
      <c r="A370" s="66">
        <v>43602</v>
      </c>
      <c r="B370" s="71" t="s">
        <v>124</v>
      </c>
      <c r="C370" s="71" t="s">
        <v>28</v>
      </c>
      <c r="D370" s="71" t="s">
        <v>297</v>
      </c>
      <c r="E370" s="72">
        <v>10000</v>
      </c>
      <c r="F370" s="72"/>
      <c r="G370" s="69" t="e">
        <f t="shared" si="5"/>
        <v>#REF!</v>
      </c>
      <c r="H370" s="73" t="s">
        <v>62</v>
      </c>
      <c r="I370" s="71" t="s">
        <v>26</v>
      </c>
      <c r="J370" s="71"/>
      <c r="K370" s="67" t="s">
        <v>35</v>
      </c>
      <c r="L370" s="71"/>
    </row>
    <row r="371" spans="1:12" s="23" customFormat="1" ht="15" customHeight="1">
      <c r="A371" s="39">
        <v>43605</v>
      </c>
      <c r="B371" s="38" t="s">
        <v>607</v>
      </c>
      <c r="C371" s="38" t="s">
        <v>20</v>
      </c>
      <c r="D371" s="38" t="s">
        <v>297</v>
      </c>
      <c r="E371" s="56"/>
      <c r="F371" s="56">
        <v>1000</v>
      </c>
      <c r="G371" s="35" t="e">
        <f t="shared" si="5"/>
        <v>#REF!</v>
      </c>
      <c r="H371" s="40" t="s">
        <v>62</v>
      </c>
      <c r="I371" s="38" t="s">
        <v>34</v>
      </c>
      <c r="J371" s="38"/>
      <c r="K371" s="36" t="s">
        <v>35</v>
      </c>
      <c r="L371" s="38"/>
    </row>
    <row r="372" spans="1:12" s="23" customFormat="1" ht="15" customHeight="1">
      <c r="A372" s="39">
        <v>43605</v>
      </c>
      <c r="B372" s="38" t="s">
        <v>610</v>
      </c>
      <c r="C372" s="38" t="s">
        <v>125</v>
      </c>
      <c r="D372" s="38" t="s">
        <v>297</v>
      </c>
      <c r="E372" s="56"/>
      <c r="F372" s="56">
        <v>1000</v>
      </c>
      <c r="G372" s="35" t="e">
        <f t="shared" si="5"/>
        <v>#REF!</v>
      </c>
      <c r="H372" s="40" t="s">
        <v>62</v>
      </c>
      <c r="I372" s="38" t="s">
        <v>34</v>
      </c>
      <c r="J372" s="38"/>
      <c r="K372" s="36" t="s">
        <v>35</v>
      </c>
      <c r="L372" s="38"/>
    </row>
    <row r="373" spans="1:12" s="23" customFormat="1" ht="15" customHeight="1">
      <c r="A373" s="39">
        <v>43605</v>
      </c>
      <c r="B373" s="38" t="s">
        <v>611</v>
      </c>
      <c r="C373" s="38" t="s">
        <v>20</v>
      </c>
      <c r="D373" s="38" t="s">
        <v>297</v>
      </c>
      <c r="E373" s="56"/>
      <c r="F373" s="56">
        <v>1000</v>
      </c>
      <c r="G373" s="35" t="e">
        <f t="shared" si="5"/>
        <v>#REF!</v>
      </c>
      <c r="H373" s="40" t="s">
        <v>62</v>
      </c>
      <c r="I373" s="38" t="s">
        <v>34</v>
      </c>
      <c r="J373" s="38"/>
      <c r="K373" s="36" t="s">
        <v>35</v>
      </c>
      <c r="L373" s="38"/>
    </row>
    <row r="374" spans="1:12" s="23" customFormat="1" ht="15" customHeight="1">
      <c r="A374" s="39">
        <v>43606</v>
      </c>
      <c r="B374" s="38" t="s">
        <v>607</v>
      </c>
      <c r="C374" s="38" t="s">
        <v>20</v>
      </c>
      <c r="D374" s="38" t="s">
        <v>297</v>
      </c>
      <c r="E374" s="56"/>
      <c r="F374" s="56">
        <v>1000</v>
      </c>
      <c r="G374" s="35" t="e">
        <f t="shared" si="5"/>
        <v>#REF!</v>
      </c>
      <c r="H374" s="40" t="s">
        <v>62</v>
      </c>
      <c r="I374" s="38" t="s">
        <v>34</v>
      </c>
      <c r="J374" s="38"/>
      <c r="K374" s="36" t="s">
        <v>35</v>
      </c>
      <c r="L374" s="38"/>
    </row>
    <row r="375" spans="1:12" s="23" customFormat="1" ht="15" customHeight="1">
      <c r="A375" s="39">
        <v>43606</v>
      </c>
      <c r="B375" s="38" t="s">
        <v>610</v>
      </c>
      <c r="C375" s="38" t="s">
        <v>125</v>
      </c>
      <c r="D375" s="38" t="s">
        <v>297</v>
      </c>
      <c r="E375" s="56"/>
      <c r="F375" s="56">
        <v>1000</v>
      </c>
      <c r="G375" s="35" t="e">
        <f t="shared" si="5"/>
        <v>#REF!</v>
      </c>
      <c r="H375" s="40" t="s">
        <v>62</v>
      </c>
      <c r="I375" s="38" t="s">
        <v>34</v>
      </c>
      <c r="J375" s="38"/>
      <c r="K375" s="36" t="s">
        <v>35</v>
      </c>
      <c r="L375" s="38"/>
    </row>
    <row r="376" spans="1:12" s="23" customFormat="1" ht="15" customHeight="1">
      <c r="A376" s="39">
        <v>43606</v>
      </c>
      <c r="B376" s="38" t="s">
        <v>611</v>
      </c>
      <c r="C376" s="38" t="s">
        <v>20</v>
      </c>
      <c r="D376" s="38" t="s">
        <v>297</v>
      </c>
      <c r="E376" s="56"/>
      <c r="F376" s="56">
        <v>1000</v>
      </c>
      <c r="G376" s="35" t="e">
        <f t="shared" si="5"/>
        <v>#REF!</v>
      </c>
      <c r="H376" s="40" t="s">
        <v>62</v>
      </c>
      <c r="I376" s="38" t="s">
        <v>34</v>
      </c>
      <c r="J376" s="38"/>
      <c r="K376" s="36" t="s">
        <v>35</v>
      </c>
      <c r="L376" s="38"/>
    </row>
    <row r="377" spans="1:12" s="23" customFormat="1" ht="15" customHeight="1">
      <c r="A377" s="39">
        <v>43607</v>
      </c>
      <c r="B377" s="38" t="s">
        <v>607</v>
      </c>
      <c r="C377" s="38" t="s">
        <v>20</v>
      </c>
      <c r="D377" s="38" t="s">
        <v>297</v>
      </c>
      <c r="E377" s="56"/>
      <c r="F377" s="56">
        <v>1000</v>
      </c>
      <c r="G377" s="35" t="e">
        <f t="shared" si="5"/>
        <v>#REF!</v>
      </c>
      <c r="H377" s="40" t="s">
        <v>62</v>
      </c>
      <c r="I377" s="38" t="s">
        <v>34</v>
      </c>
      <c r="J377" s="38"/>
      <c r="K377" s="36" t="s">
        <v>35</v>
      </c>
      <c r="L377" s="38"/>
    </row>
    <row r="378" spans="1:12" s="23" customFormat="1" ht="15" customHeight="1">
      <c r="A378" s="39">
        <v>43607</v>
      </c>
      <c r="B378" s="38" t="s">
        <v>610</v>
      </c>
      <c r="C378" s="38" t="s">
        <v>125</v>
      </c>
      <c r="D378" s="38" t="s">
        <v>297</v>
      </c>
      <c r="E378" s="56"/>
      <c r="F378" s="56">
        <v>1000</v>
      </c>
      <c r="G378" s="35" t="e">
        <f t="shared" si="5"/>
        <v>#REF!</v>
      </c>
      <c r="H378" s="40" t="s">
        <v>62</v>
      </c>
      <c r="I378" s="38" t="s">
        <v>34</v>
      </c>
      <c r="J378" s="38"/>
      <c r="K378" s="36" t="s">
        <v>35</v>
      </c>
      <c r="L378" s="38"/>
    </row>
    <row r="379" spans="1:12" s="23" customFormat="1" ht="15" customHeight="1">
      <c r="A379" s="39">
        <v>43607</v>
      </c>
      <c r="B379" s="38" t="s">
        <v>611</v>
      </c>
      <c r="C379" s="38" t="s">
        <v>20</v>
      </c>
      <c r="D379" s="38" t="s">
        <v>297</v>
      </c>
      <c r="E379" s="56"/>
      <c r="F379" s="56">
        <v>1000</v>
      </c>
      <c r="G379" s="35" t="e">
        <f t="shared" si="5"/>
        <v>#REF!</v>
      </c>
      <c r="H379" s="40" t="s">
        <v>62</v>
      </c>
      <c r="I379" s="38" t="s">
        <v>34</v>
      </c>
      <c r="J379" s="38"/>
      <c r="K379" s="36" t="s">
        <v>35</v>
      </c>
      <c r="L379" s="38"/>
    </row>
    <row r="380" spans="1:12" s="23" customFormat="1" ht="15" customHeight="1">
      <c r="A380" s="39">
        <v>43607</v>
      </c>
      <c r="B380" s="38" t="s">
        <v>608</v>
      </c>
      <c r="C380" s="38" t="s">
        <v>20</v>
      </c>
      <c r="D380" s="38" t="s">
        <v>297</v>
      </c>
      <c r="E380" s="56"/>
      <c r="F380" s="56">
        <v>1000</v>
      </c>
      <c r="G380" s="35" t="e">
        <f t="shared" si="5"/>
        <v>#REF!</v>
      </c>
      <c r="H380" s="40" t="s">
        <v>62</v>
      </c>
      <c r="I380" s="38" t="s">
        <v>34</v>
      </c>
      <c r="J380" s="38"/>
      <c r="K380" s="36" t="s">
        <v>35</v>
      </c>
      <c r="L380" s="38"/>
    </row>
    <row r="381" spans="1:12" s="23" customFormat="1" ht="15" customHeight="1">
      <c r="A381" s="39">
        <v>43607</v>
      </c>
      <c r="B381" s="38" t="s">
        <v>609</v>
      </c>
      <c r="C381" s="38" t="s">
        <v>20</v>
      </c>
      <c r="D381" s="38" t="s">
        <v>297</v>
      </c>
      <c r="E381" s="56"/>
      <c r="F381" s="56">
        <v>1000</v>
      </c>
      <c r="G381" s="35" t="e">
        <f t="shared" si="5"/>
        <v>#REF!</v>
      </c>
      <c r="H381" s="40" t="s">
        <v>62</v>
      </c>
      <c r="I381" s="38" t="s">
        <v>34</v>
      </c>
      <c r="J381" s="38"/>
      <c r="K381" s="36" t="s">
        <v>35</v>
      </c>
      <c r="L381" s="38"/>
    </row>
    <row r="382" spans="1:12" s="74" customFormat="1" ht="15" hidden="1" customHeight="1">
      <c r="A382" s="66">
        <v>43607</v>
      </c>
      <c r="B382" s="71" t="s">
        <v>124</v>
      </c>
      <c r="C382" s="71" t="s">
        <v>28</v>
      </c>
      <c r="D382" s="71" t="s">
        <v>297</v>
      </c>
      <c r="E382" s="72">
        <v>20000</v>
      </c>
      <c r="F382" s="72"/>
      <c r="G382" s="69" t="e">
        <f t="shared" si="5"/>
        <v>#REF!</v>
      </c>
      <c r="H382" s="73" t="s">
        <v>62</v>
      </c>
      <c r="I382" s="71" t="s">
        <v>26</v>
      </c>
      <c r="J382" s="71"/>
      <c r="K382" s="67" t="s">
        <v>35</v>
      </c>
      <c r="L382" s="71"/>
    </row>
    <row r="383" spans="1:12" s="23" customFormat="1" ht="15" customHeight="1">
      <c r="A383" s="39">
        <v>43608</v>
      </c>
      <c r="B383" s="38" t="s">
        <v>607</v>
      </c>
      <c r="C383" s="38" t="s">
        <v>20</v>
      </c>
      <c r="D383" s="38" t="s">
        <v>297</v>
      </c>
      <c r="E383" s="56"/>
      <c r="F383" s="56">
        <v>1000</v>
      </c>
      <c r="G383" s="35" t="e">
        <f t="shared" si="5"/>
        <v>#REF!</v>
      </c>
      <c r="H383" s="40" t="s">
        <v>62</v>
      </c>
      <c r="I383" s="38" t="s">
        <v>34</v>
      </c>
      <c r="J383" s="38"/>
      <c r="K383" s="36" t="s">
        <v>35</v>
      </c>
      <c r="L383" s="38"/>
    </row>
    <row r="384" spans="1:12" s="23" customFormat="1" ht="15" customHeight="1">
      <c r="A384" s="39">
        <v>43608</v>
      </c>
      <c r="B384" s="38" t="s">
        <v>610</v>
      </c>
      <c r="C384" s="38" t="s">
        <v>125</v>
      </c>
      <c r="D384" s="38" t="s">
        <v>297</v>
      </c>
      <c r="E384" s="56"/>
      <c r="F384" s="56">
        <v>1000</v>
      </c>
      <c r="G384" s="35" t="e">
        <f t="shared" si="5"/>
        <v>#REF!</v>
      </c>
      <c r="H384" s="40" t="s">
        <v>62</v>
      </c>
      <c r="I384" s="38" t="s">
        <v>34</v>
      </c>
      <c r="J384" s="38"/>
      <c r="K384" s="36" t="s">
        <v>35</v>
      </c>
      <c r="L384" s="38"/>
    </row>
    <row r="385" spans="1:12" s="23" customFormat="1" ht="15" customHeight="1">
      <c r="A385" s="39">
        <v>43608</v>
      </c>
      <c r="B385" s="38" t="s">
        <v>611</v>
      </c>
      <c r="C385" s="38" t="s">
        <v>20</v>
      </c>
      <c r="D385" s="38" t="s">
        <v>297</v>
      </c>
      <c r="E385" s="56"/>
      <c r="F385" s="56">
        <v>1000</v>
      </c>
      <c r="G385" s="35" t="e">
        <f t="shared" si="5"/>
        <v>#REF!</v>
      </c>
      <c r="H385" s="40" t="s">
        <v>62</v>
      </c>
      <c r="I385" s="38" t="s">
        <v>34</v>
      </c>
      <c r="J385" s="38"/>
      <c r="K385" s="36" t="s">
        <v>35</v>
      </c>
      <c r="L385" s="38"/>
    </row>
    <row r="386" spans="1:12" s="23" customFormat="1" ht="15" customHeight="1">
      <c r="A386" s="39">
        <v>43609</v>
      </c>
      <c r="B386" s="38" t="s">
        <v>607</v>
      </c>
      <c r="C386" s="38" t="s">
        <v>20</v>
      </c>
      <c r="D386" s="38" t="s">
        <v>297</v>
      </c>
      <c r="E386" s="56"/>
      <c r="F386" s="56">
        <v>1000</v>
      </c>
      <c r="G386" s="35" t="e">
        <f t="shared" si="5"/>
        <v>#REF!</v>
      </c>
      <c r="H386" s="40" t="s">
        <v>62</v>
      </c>
      <c r="I386" s="38" t="s">
        <v>34</v>
      </c>
      <c r="J386" s="38"/>
      <c r="K386" s="36" t="s">
        <v>35</v>
      </c>
      <c r="L386" s="38"/>
    </row>
    <row r="387" spans="1:12" s="23" customFormat="1" ht="15" customHeight="1">
      <c r="A387" s="39">
        <v>43609</v>
      </c>
      <c r="B387" s="38" t="s">
        <v>610</v>
      </c>
      <c r="C387" s="38" t="s">
        <v>125</v>
      </c>
      <c r="D387" s="38" t="s">
        <v>297</v>
      </c>
      <c r="E387" s="56"/>
      <c r="F387" s="56">
        <v>1000</v>
      </c>
      <c r="G387" s="35" t="e">
        <f t="shared" si="5"/>
        <v>#REF!</v>
      </c>
      <c r="H387" s="40" t="s">
        <v>62</v>
      </c>
      <c r="I387" s="38" t="s">
        <v>34</v>
      </c>
      <c r="J387" s="38"/>
      <c r="K387" s="36" t="s">
        <v>35</v>
      </c>
      <c r="L387" s="38"/>
    </row>
    <row r="388" spans="1:12" s="23" customFormat="1" ht="15" customHeight="1">
      <c r="A388" s="39">
        <v>43609</v>
      </c>
      <c r="B388" s="38" t="s">
        <v>636</v>
      </c>
      <c r="C388" s="38" t="s">
        <v>20</v>
      </c>
      <c r="D388" s="38" t="s">
        <v>297</v>
      </c>
      <c r="E388" s="56"/>
      <c r="F388" s="56">
        <v>1000</v>
      </c>
      <c r="G388" s="35" t="e">
        <f t="shared" si="5"/>
        <v>#REF!</v>
      </c>
      <c r="H388" s="40" t="s">
        <v>62</v>
      </c>
      <c r="I388" s="38" t="s">
        <v>34</v>
      </c>
      <c r="J388" s="38"/>
      <c r="K388" s="36" t="s">
        <v>35</v>
      </c>
      <c r="L388" s="38"/>
    </row>
    <row r="389" spans="1:12" s="23" customFormat="1" ht="15" customHeight="1">
      <c r="A389" s="39">
        <v>43609</v>
      </c>
      <c r="B389" s="38" t="s">
        <v>635</v>
      </c>
      <c r="C389" s="38" t="s">
        <v>20</v>
      </c>
      <c r="D389" s="38" t="s">
        <v>297</v>
      </c>
      <c r="E389" s="56"/>
      <c r="F389" s="56">
        <v>1500</v>
      </c>
      <c r="G389" s="35" t="e">
        <f t="shared" si="5"/>
        <v>#REF!</v>
      </c>
      <c r="H389" s="40" t="s">
        <v>62</v>
      </c>
      <c r="I389" s="38" t="s">
        <v>34</v>
      </c>
      <c r="J389" s="38"/>
      <c r="K389" s="36" t="s">
        <v>35</v>
      </c>
      <c r="L389" s="38"/>
    </row>
    <row r="390" spans="1:12" s="23" customFormat="1" ht="15" customHeight="1">
      <c r="A390" s="39">
        <v>43609</v>
      </c>
      <c r="B390" s="38" t="s">
        <v>637</v>
      </c>
      <c r="C390" s="38" t="s">
        <v>20</v>
      </c>
      <c r="D390" s="38" t="s">
        <v>297</v>
      </c>
      <c r="E390" s="56"/>
      <c r="F390" s="56">
        <v>1000</v>
      </c>
      <c r="G390" s="35" t="e">
        <f t="shared" si="5"/>
        <v>#REF!</v>
      </c>
      <c r="H390" s="40" t="s">
        <v>62</v>
      </c>
      <c r="I390" s="38" t="s">
        <v>34</v>
      </c>
      <c r="J390" s="38"/>
      <c r="K390" s="36" t="s">
        <v>35</v>
      </c>
      <c r="L390" s="38"/>
    </row>
    <row r="391" spans="1:12" s="23" customFormat="1" ht="15" customHeight="1">
      <c r="A391" s="39">
        <v>43609</v>
      </c>
      <c r="B391" s="38" t="s">
        <v>611</v>
      </c>
      <c r="C391" s="38" t="s">
        <v>20</v>
      </c>
      <c r="D391" s="38" t="s">
        <v>297</v>
      </c>
      <c r="E391" s="56"/>
      <c r="F391" s="56">
        <v>1000</v>
      </c>
      <c r="G391" s="35" t="e">
        <f t="shared" si="5"/>
        <v>#REF!</v>
      </c>
      <c r="H391" s="40" t="s">
        <v>62</v>
      </c>
      <c r="I391" s="38" t="s">
        <v>34</v>
      </c>
      <c r="J391" s="38"/>
      <c r="K391" s="36" t="s">
        <v>35</v>
      </c>
      <c r="L391" s="38"/>
    </row>
    <row r="392" spans="1:12" s="74" customFormat="1" ht="15" hidden="1" customHeight="1">
      <c r="A392" s="66">
        <v>43609</v>
      </c>
      <c r="B392" s="71" t="s">
        <v>124</v>
      </c>
      <c r="C392" s="71" t="s">
        <v>28</v>
      </c>
      <c r="D392" s="71" t="s">
        <v>297</v>
      </c>
      <c r="E392" s="72">
        <v>20000</v>
      </c>
      <c r="F392" s="72"/>
      <c r="G392" s="69" t="e">
        <f t="shared" si="5"/>
        <v>#REF!</v>
      </c>
      <c r="H392" s="73" t="s">
        <v>62</v>
      </c>
      <c r="I392" s="71" t="s">
        <v>26</v>
      </c>
      <c r="J392" s="71"/>
      <c r="K392" s="67" t="s">
        <v>35</v>
      </c>
      <c r="L392" s="71"/>
    </row>
    <row r="393" spans="1:12" s="23" customFormat="1" ht="15" customHeight="1">
      <c r="A393" s="39">
        <v>43609</v>
      </c>
      <c r="B393" s="38" t="s">
        <v>638</v>
      </c>
      <c r="C393" s="38" t="s">
        <v>20</v>
      </c>
      <c r="D393" s="38" t="s">
        <v>297</v>
      </c>
      <c r="E393" s="56"/>
      <c r="F393" s="56">
        <v>20000</v>
      </c>
      <c r="G393" s="35" t="e">
        <f t="shared" si="5"/>
        <v>#REF!</v>
      </c>
      <c r="H393" s="40" t="s">
        <v>62</v>
      </c>
      <c r="I393" s="38" t="s">
        <v>26</v>
      </c>
      <c r="J393" s="38"/>
      <c r="K393" s="36" t="s">
        <v>35</v>
      </c>
      <c r="L393" s="38"/>
    </row>
    <row r="394" spans="1:12" s="74" customFormat="1" ht="15" hidden="1" customHeight="1">
      <c r="A394" s="66">
        <v>43609</v>
      </c>
      <c r="B394" s="71" t="s">
        <v>124</v>
      </c>
      <c r="C394" s="71" t="s">
        <v>28</v>
      </c>
      <c r="D394" s="71" t="s">
        <v>297</v>
      </c>
      <c r="E394" s="72">
        <v>120000</v>
      </c>
      <c r="F394" s="72"/>
      <c r="G394" s="69" t="e">
        <f t="shared" si="5"/>
        <v>#REF!</v>
      </c>
      <c r="H394" s="73" t="s">
        <v>62</v>
      </c>
      <c r="I394" s="71" t="s">
        <v>26</v>
      </c>
      <c r="J394" s="71"/>
      <c r="K394" s="67" t="s">
        <v>35</v>
      </c>
      <c r="L394" s="71"/>
    </row>
    <row r="395" spans="1:12" s="23" customFormat="1" ht="15" customHeight="1">
      <c r="A395" s="39">
        <v>43609</v>
      </c>
      <c r="B395" s="38" t="s">
        <v>639</v>
      </c>
      <c r="C395" s="38" t="s">
        <v>20</v>
      </c>
      <c r="D395" s="38" t="s">
        <v>297</v>
      </c>
      <c r="E395" s="56"/>
      <c r="F395" s="56">
        <v>120000</v>
      </c>
      <c r="G395" s="35" t="e">
        <f t="shared" si="5"/>
        <v>#REF!</v>
      </c>
      <c r="H395" s="40" t="s">
        <v>62</v>
      </c>
      <c r="I395" s="38" t="s">
        <v>26</v>
      </c>
      <c r="J395" s="38"/>
      <c r="K395" s="36" t="s">
        <v>35</v>
      </c>
      <c r="L395" s="38"/>
    </row>
    <row r="396" spans="1:12" s="23" customFormat="1" ht="15" customHeight="1">
      <c r="A396" s="39">
        <v>43610</v>
      </c>
      <c r="B396" s="38" t="s">
        <v>640</v>
      </c>
      <c r="C396" s="38" t="s">
        <v>20</v>
      </c>
      <c r="D396" s="38" t="s">
        <v>297</v>
      </c>
      <c r="E396" s="56"/>
      <c r="F396" s="56">
        <v>1000</v>
      </c>
      <c r="G396" s="35" t="e">
        <f t="shared" si="5"/>
        <v>#REF!</v>
      </c>
      <c r="H396" s="40" t="s">
        <v>62</v>
      </c>
      <c r="I396" s="38" t="s">
        <v>34</v>
      </c>
      <c r="J396" s="38"/>
      <c r="K396" s="36" t="s">
        <v>35</v>
      </c>
      <c r="L396" s="38"/>
    </row>
    <row r="397" spans="1:12" s="23" customFormat="1" ht="15" customHeight="1">
      <c r="A397" s="39">
        <v>43610</v>
      </c>
      <c r="B397" s="38" t="s">
        <v>641</v>
      </c>
      <c r="C397" s="38" t="s">
        <v>20</v>
      </c>
      <c r="D397" s="38" t="s">
        <v>297</v>
      </c>
      <c r="E397" s="56"/>
      <c r="F397" s="56">
        <v>1000</v>
      </c>
      <c r="G397" s="35" t="e">
        <f t="shared" si="5"/>
        <v>#REF!</v>
      </c>
      <c r="H397" s="40" t="s">
        <v>62</v>
      </c>
      <c r="I397" s="38" t="s">
        <v>34</v>
      </c>
      <c r="J397" s="38"/>
      <c r="K397" s="36" t="s">
        <v>35</v>
      </c>
      <c r="L397" s="38"/>
    </row>
    <row r="398" spans="1:12" s="23" customFormat="1" ht="15" customHeight="1">
      <c r="A398" s="39">
        <v>43612</v>
      </c>
      <c r="B398" s="38" t="s">
        <v>607</v>
      </c>
      <c r="C398" s="38" t="s">
        <v>20</v>
      </c>
      <c r="D398" s="38" t="s">
        <v>297</v>
      </c>
      <c r="E398" s="56"/>
      <c r="F398" s="56">
        <v>1000</v>
      </c>
      <c r="G398" s="35" t="e">
        <f t="shared" ref="G398:G461" si="6">G397+E398-F398</f>
        <v>#REF!</v>
      </c>
      <c r="H398" s="40" t="s">
        <v>62</v>
      </c>
      <c r="I398" s="38" t="s">
        <v>34</v>
      </c>
      <c r="J398" s="38"/>
      <c r="K398" s="36" t="s">
        <v>35</v>
      </c>
      <c r="L398" s="38"/>
    </row>
    <row r="399" spans="1:12" s="23" customFormat="1" ht="15" customHeight="1">
      <c r="A399" s="39">
        <v>43612</v>
      </c>
      <c r="B399" s="38" t="s">
        <v>610</v>
      </c>
      <c r="C399" s="38" t="s">
        <v>125</v>
      </c>
      <c r="D399" s="38" t="s">
        <v>297</v>
      </c>
      <c r="E399" s="56"/>
      <c r="F399" s="56">
        <v>1000</v>
      </c>
      <c r="G399" s="35" t="e">
        <f t="shared" si="6"/>
        <v>#REF!</v>
      </c>
      <c r="H399" s="40" t="s">
        <v>62</v>
      </c>
      <c r="I399" s="38" t="s">
        <v>34</v>
      </c>
      <c r="J399" s="38"/>
      <c r="K399" s="36" t="s">
        <v>35</v>
      </c>
      <c r="L399" s="38"/>
    </row>
    <row r="400" spans="1:12" s="23" customFormat="1" ht="15" customHeight="1">
      <c r="A400" s="39">
        <v>43612</v>
      </c>
      <c r="B400" s="38" t="s">
        <v>611</v>
      </c>
      <c r="C400" s="38" t="s">
        <v>20</v>
      </c>
      <c r="D400" s="38" t="s">
        <v>297</v>
      </c>
      <c r="E400" s="56"/>
      <c r="F400" s="56">
        <v>1000</v>
      </c>
      <c r="G400" s="35" t="e">
        <f t="shared" si="6"/>
        <v>#REF!</v>
      </c>
      <c r="H400" s="40" t="s">
        <v>62</v>
      </c>
      <c r="I400" s="38" t="s">
        <v>34</v>
      </c>
      <c r="J400" s="38"/>
      <c r="K400" s="36" t="s">
        <v>35</v>
      </c>
      <c r="L400" s="38"/>
    </row>
    <row r="401" spans="1:12" s="23" customFormat="1" ht="15" customHeight="1">
      <c r="A401" s="39">
        <v>43613</v>
      </c>
      <c r="B401" s="38" t="s">
        <v>607</v>
      </c>
      <c r="C401" s="38" t="s">
        <v>20</v>
      </c>
      <c r="D401" s="38" t="s">
        <v>297</v>
      </c>
      <c r="E401" s="56"/>
      <c r="F401" s="56">
        <v>1000</v>
      </c>
      <c r="G401" s="35" t="e">
        <f t="shared" si="6"/>
        <v>#REF!</v>
      </c>
      <c r="H401" s="40" t="s">
        <v>62</v>
      </c>
      <c r="I401" s="38" t="s">
        <v>34</v>
      </c>
      <c r="J401" s="38"/>
      <c r="K401" s="36" t="s">
        <v>35</v>
      </c>
      <c r="L401" s="38"/>
    </row>
    <row r="402" spans="1:12" s="23" customFormat="1" ht="15" customHeight="1">
      <c r="A402" s="39">
        <v>43613</v>
      </c>
      <c r="B402" s="38" t="s">
        <v>610</v>
      </c>
      <c r="C402" s="38" t="s">
        <v>125</v>
      </c>
      <c r="D402" s="38" t="s">
        <v>297</v>
      </c>
      <c r="E402" s="56"/>
      <c r="F402" s="56">
        <v>1000</v>
      </c>
      <c r="G402" s="35" t="e">
        <f t="shared" si="6"/>
        <v>#REF!</v>
      </c>
      <c r="H402" s="40" t="s">
        <v>62</v>
      </c>
      <c r="I402" s="38" t="s">
        <v>34</v>
      </c>
      <c r="J402" s="38"/>
      <c r="K402" s="36" t="s">
        <v>35</v>
      </c>
      <c r="L402" s="38"/>
    </row>
    <row r="403" spans="1:12" s="74" customFormat="1" ht="15" hidden="1" customHeight="1">
      <c r="A403" s="66">
        <v>43613</v>
      </c>
      <c r="B403" s="71" t="s">
        <v>124</v>
      </c>
      <c r="C403" s="71" t="s">
        <v>28</v>
      </c>
      <c r="D403" s="71" t="s">
        <v>297</v>
      </c>
      <c r="E403" s="72">
        <v>10000</v>
      </c>
      <c r="F403" s="72"/>
      <c r="G403" s="69" t="e">
        <f t="shared" si="6"/>
        <v>#REF!</v>
      </c>
      <c r="H403" s="73" t="s">
        <v>62</v>
      </c>
      <c r="I403" s="71" t="s">
        <v>26</v>
      </c>
      <c r="J403" s="71"/>
      <c r="K403" s="67" t="s">
        <v>35</v>
      </c>
      <c r="L403" s="71"/>
    </row>
    <row r="404" spans="1:12" s="74" customFormat="1" ht="15" hidden="1" customHeight="1">
      <c r="A404" s="66">
        <v>43613</v>
      </c>
      <c r="B404" s="71" t="s">
        <v>124</v>
      </c>
      <c r="C404" s="71" t="s">
        <v>28</v>
      </c>
      <c r="D404" s="71" t="s">
        <v>297</v>
      </c>
      <c r="E404" s="72">
        <v>110000</v>
      </c>
      <c r="F404" s="72"/>
      <c r="G404" s="69" t="e">
        <f t="shared" si="6"/>
        <v>#REF!</v>
      </c>
      <c r="H404" s="73" t="s">
        <v>62</v>
      </c>
      <c r="I404" s="71" t="s">
        <v>26</v>
      </c>
      <c r="J404" s="71"/>
      <c r="K404" s="67" t="s">
        <v>35</v>
      </c>
      <c r="L404" s="71"/>
    </row>
    <row r="405" spans="1:12" s="23" customFormat="1" ht="15" customHeight="1">
      <c r="A405" s="39">
        <v>43613</v>
      </c>
      <c r="B405" s="38" t="s">
        <v>611</v>
      </c>
      <c r="C405" s="38" t="s">
        <v>20</v>
      </c>
      <c r="D405" s="38" t="s">
        <v>297</v>
      </c>
      <c r="E405" s="56"/>
      <c r="F405" s="56">
        <v>1000</v>
      </c>
      <c r="G405" s="35" t="e">
        <f t="shared" si="6"/>
        <v>#REF!</v>
      </c>
      <c r="H405" s="40" t="s">
        <v>62</v>
      </c>
      <c r="I405" s="38" t="s">
        <v>34</v>
      </c>
      <c r="J405" s="38"/>
      <c r="K405" s="36" t="s">
        <v>35</v>
      </c>
      <c r="L405" s="38"/>
    </row>
    <row r="406" spans="1:12" s="23" customFormat="1" ht="15" customHeight="1">
      <c r="A406" s="39">
        <v>43614</v>
      </c>
      <c r="B406" s="38" t="s">
        <v>642</v>
      </c>
      <c r="C406" s="38" t="s">
        <v>20</v>
      </c>
      <c r="D406" s="38" t="s">
        <v>297</v>
      </c>
      <c r="E406" s="56"/>
      <c r="F406" s="56">
        <v>1000</v>
      </c>
      <c r="G406" s="35" t="e">
        <f t="shared" si="6"/>
        <v>#REF!</v>
      </c>
      <c r="H406" s="40" t="s">
        <v>62</v>
      </c>
      <c r="I406" s="38" t="s">
        <v>34</v>
      </c>
      <c r="J406" s="38"/>
      <c r="K406" s="36" t="s">
        <v>35</v>
      </c>
      <c r="L406" s="38"/>
    </row>
    <row r="407" spans="1:12" s="23" customFormat="1" ht="15" customHeight="1">
      <c r="A407" s="39">
        <v>43614</v>
      </c>
      <c r="B407" s="38" t="s">
        <v>643</v>
      </c>
      <c r="C407" s="38" t="s">
        <v>20</v>
      </c>
      <c r="D407" s="38" t="s">
        <v>297</v>
      </c>
      <c r="E407" s="56"/>
      <c r="F407" s="56">
        <v>500</v>
      </c>
      <c r="G407" s="35" t="e">
        <f t="shared" si="6"/>
        <v>#REF!</v>
      </c>
      <c r="H407" s="40" t="s">
        <v>62</v>
      </c>
      <c r="I407" s="38" t="s">
        <v>34</v>
      </c>
      <c r="J407" s="38"/>
      <c r="K407" s="36" t="s">
        <v>35</v>
      </c>
      <c r="L407" s="38"/>
    </row>
    <row r="408" spans="1:12" s="23" customFormat="1" ht="15" customHeight="1">
      <c r="A408" s="39">
        <v>43614</v>
      </c>
      <c r="B408" s="38" t="s">
        <v>644</v>
      </c>
      <c r="C408" s="38" t="s">
        <v>20</v>
      </c>
      <c r="D408" s="38" t="s">
        <v>297</v>
      </c>
      <c r="E408" s="56"/>
      <c r="F408" s="56">
        <v>500</v>
      </c>
      <c r="G408" s="35" t="e">
        <f t="shared" si="6"/>
        <v>#REF!</v>
      </c>
      <c r="H408" s="40" t="s">
        <v>62</v>
      </c>
      <c r="I408" s="38" t="s">
        <v>34</v>
      </c>
      <c r="J408" s="38"/>
      <c r="K408" s="36" t="s">
        <v>35</v>
      </c>
      <c r="L408" s="38"/>
    </row>
    <row r="409" spans="1:12" s="23" customFormat="1" ht="15" customHeight="1">
      <c r="A409" s="39">
        <v>43614</v>
      </c>
      <c r="B409" s="38" t="s">
        <v>645</v>
      </c>
      <c r="C409" s="38" t="s">
        <v>20</v>
      </c>
      <c r="D409" s="38" t="s">
        <v>297</v>
      </c>
      <c r="E409" s="56"/>
      <c r="F409" s="56">
        <v>500</v>
      </c>
      <c r="G409" s="35" t="e">
        <f t="shared" si="6"/>
        <v>#REF!</v>
      </c>
      <c r="H409" s="40" t="s">
        <v>62</v>
      </c>
      <c r="I409" s="38" t="s">
        <v>34</v>
      </c>
      <c r="J409" s="38"/>
      <c r="K409" s="36" t="s">
        <v>35</v>
      </c>
      <c r="L409" s="38"/>
    </row>
    <row r="410" spans="1:12" s="23" customFormat="1" ht="15" customHeight="1">
      <c r="A410" s="39">
        <v>43614</v>
      </c>
      <c r="B410" s="38" t="s">
        <v>646</v>
      </c>
      <c r="C410" s="38" t="s">
        <v>20</v>
      </c>
      <c r="D410" s="38" t="s">
        <v>297</v>
      </c>
      <c r="E410" s="56"/>
      <c r="F410" s="56">
        <v>500</v>
      </c>
      <c r="G410" s="35" t="e">
        <f t="shared" si="6"/>
        <v>#REF!</v>
      </c>
      <c r="H410" s="40" t="s">
        <v>62</v>
      </c>
      <c r="I410" s="38" t="s">
        <v>34</v>
      </c>
      <c r="J410" s="38"/>
      <c r="K410" s="36" t="s">
        <v>35</v>
      </c>
      <c r="L410" s="38"/>
    </row>
    <row r="411" spans="1:12" s="23" customFormat="1" ht="15" customHeight="1">
      <c r="A411" s="39">
        <v>43614</v>
      </c>
      <c r="B411" s="38" t="s">
        <v>647</v>
      </c>
      <c r="C411" s="38" t="s">
        <v>20</v>
      </c>
      <c r="D411" s="38" t="s">
        <v>297</v>
      </c>
      <c r="E411" s="56"/>
      <c r="F411" s="56">
        <v>500</v>
      </c>
      <c r="G411" s="35" t="e">
        <f t="shared" si="6"/>
        <v>#REF!</v>
      </c>
      <c r="H411" s="40" t="s">
        <v>62</v>
      </c>
      <c r="I411" s="38" t="s">
        <v>34</v>
      </c>
      <c r="J411" s="38"/>
      <c r="K411" s="36" t="s">
        <v>35</v>
      </c>
      <c r="L411" s="38"/>
    </row>
    <row r="412" spans="1:12" s="23" customFormat="1" ht="15" customHeight="1">
      <c r="A412" s="39">
        <v>43614</v>
      </c>
      <c r="B412" s="38" t="s">
        <v>648</v>
      </c>
      <c r="C412" s="38" t="s">
        <v>20</v>
      </c>
      <c r="D412" s="38" t="s">
        <v>297</v>
      </c>
      <c r="E412" s="56"/>
      <c r="F412" s="56">
        <v>500</v>
      </c>
      <c r="G412" s="35" t="e">
        <f t="shared" si="6"/>
        <v>#REF!</v>
      </c>
      <c r="H412" s="40" t="s">
        <v>62</v>
      </c>
      <c r="I412" s="38" t="s">
        <v>34</v>
      </c>
      <c r="J412" s="38"/>
      <c r="K412" s="36" t="s">
        <v>35</v>
      </c>
      <c r="L412" s="38"/>
    </row>
    <row r="413" spans="1:12" s="23" customFormat="1" ht="15" customHeight="1">
      <c r="A413" s="39">
        <v>43614</v>
      </c>
      <c r="B413" s="38" t="s">
        <v>649</v>
      </c>
      <c r="C413" s="38" t="s">
        <v>20</v>
      </c>
      <c r="D413" s="38" t="s">
        <v>297</v>
      </c>
      <c r="E413" s="56"/>
      <c r="F413" s="56">
        <v>500</v>
      </c>
      <c r="G413" s="35" t="e">
        <f t="shared" si="6"/>
        <v>#REF!</v>
      </c>
      <c r="H413" s="40" t="s">
        <v>62</v>
      </c>
      <c r="I413" s="38" t="s">
        <v>34</v>
      </c>
      <c r="J413" s="38"/>
      <c r="K413" s="36" t="s">
        <v>35</v>
      </c>
      <c r="L413" s="38"/>
    </row>
    <row r="414" spans="1:12" s="23" customFormat="1" ht="15" customHeight="1">
      <c r="A414" s="39">
        <v>43614</v>
      </c>
      <c r="B414" s="38" t="s">
        <v>650</v>
      </c>
      <c r="C414" s="38" t="s">
        <v>20</v>
      </c>
      <c r="D414" s="38" t="s">
        <v>297</v>
      </c>
      <c r="E414" s="56"/>
      <c r="F414" s="56">
        <v>500</v>
      </c>
      <c r="G414" s="35" t="e">
        <f t="shared" si="6"/>
        <v>#REF!</v>
      </c>
      <c r="H414" s="40" t="s">
        <v>62</v>
      </c>
      <c r="I414" s="38" t="s">
        <v>34</v>
      </c>
      <c r="J414" s="38"/>
      <c r="K414" s="36" t="s">
        <v>35</v>
      </c>
      <c r="L414" s="38"/>
    </row>
    <row r="415" spans="1:12" s="23" customFormat="1" ht="15" customHeight="1">
      <c r="A415" s="39">
        <v>43614</v>
      </c>
      <c r="B415" s="38" t="s">
        <v>647</v>
      </c>
      <c r="C415" s="38" t="s">
        <v>20</v>
      </c>
      <c r="D415" s="38" t="s">
        <v>297</v>
      </c>
      <c r="E415" s="56"/>
      <c r="F415" s="56">
        <v>500</v>
      </c>
      <c r="G415" s="35" t="e">
        <f t="shared" si="6"/>
        <v>#REF!</v>
      </c>
      <c r="H415" s="40" t="s">
        <v>62</v>
      </c>
      <c r="I415" s="38" t="s">
        <v>34</v>
      </c>
      <c r="J415" s="38"/>
      <c r="K415" s="36" t="s">
        <v>35</v>
      </c>
      <c r="L415" s="38"/>
    </row>
    <row r="416" spans="1:12" s="74" customFormat="1" ht="15" hidden="1" customHeight="1">
      <c r="A416" s="66">
        <v>43614</v>
      </c>
      <c r="B416" s="71" t="s">
        <v>124</v>
      </c>
      <c r="C416" s="71" t="s">
        <v>28</v>
      </c>
      <c r="D416" s="71" t="s">
        <v>297</v>
      </c>
      <c r="E416" s="72">
        <v>55000</v>
      </c>
      <c r="F416" s="72"/>
      <c r="G416" s="69" t="e">
        <f t="shared" si="6"/>
        <v>#REF!</v>
      </c>
      <c r="H416" s="73" t="s">
        <v>62</v>
      </c>
      <c r="I416" s="71" t="s">
        <v>34</v>
      </c>
      <c r="J416" s="71"/>
      <c r="K416" s="67" t="s">
        <v>35</v>
      </c>
      <c r="L416" s="71"/>
    </row>
    <row r="417" spans="1:12" s="23" customFormat="1" ht="15" customHeight="1">
      <c r="A417" s="39">
        <v>43615</v>
      </c>
      <c r="B417" s="38" t="s">
        <v>651</v>
      </c>
      <c r="C417" s="38" t="s">
        <v>20</v>
      </c>
      <c r="D417" s="38" t="s">
        <v>297</v>
      </c>
      <c r="E417" s="56"/>
      <c r="F417" s="56">
        <v>500</v>
      </c>
      <c r="G417" s="35" t="e">
        <f t="shared" si="6"/>
        <v>#REF!</v>
      </c>
      <c r="H417" s="40" t="s">
        <v>62</v>
      </c>
      <c r="I417" s="38" t="s">
        <v>34</v>
      </c>
      <c r="J417" s="38"/>
      <c r="K417" s="36" t="s">
        <v>35</v>
      </c>
      <c r="L417" s="38"/>
    </row>
    <row r="418" spans="1:12" s="23" customFormat="1" ht="15" customHeight="1">
      <c r="A418" s="39">
        <v>43615</v>
      </c>
      <c r="B418" s="38" t="s">
        <v>652</v>
      </c>
      <c r="C418" s="38" t="s">
        <v>20</v>
      </c>
      <c r="D418" s="38" t="s">
        <v>297</v>
      </c>
      <c r="E418" s="56"/>
      <c r="F418" s="56">
        <v>500</v>
      </c>
      <c r="G418" s="35" t="e">
        <f t="shared" si="6"/>
        <v>#REF!</v>
      </c>
      <c r="H418" s="40" t="s">
        <v>62</v>
      </c>
      <c r="I418" s="38" t="s">
        <v>34</v>
      </c>
      <c r="J418" s="38"/>
      <c r="K418" s="36" t="s">
        <v>35</v>
      </c>
      <c r="L418" s="38"/>
    </row>
    <row r="419" spans="1:12" s="23" customFormat="1" ht="15" customHeight="1">
      <c r="A419" s="39">
        <v>43615</v>
      </c>
      <c r="B419" s="38" t="s">
        <v>653</v>
      </c>
      <c r="C419" s="38" t="s">
        <v>20</v>
      </c>
      <c r="D419" s="38" t="s">
        <v>297</v>
      </c>
      <c r="E419" s="56"/>
      <c r="F419" s="56">
        <v>500</v>
      </c>
      <c r="G419" s="35" t="e">
        <f t="shared" si="6"/>
        <v>#REF!</v>
      </c>
      <c r="H419" s="40" t="s">
        <v>62</v>
      </c>
      <c r="I419" s="38" t="s">
        <v>34</v>
      </c>
      <c r="J419" s="38"/>
      <c r="K419" s="36" t="s">
        <v>35</v>
      </c>
      <c r="L419" s="38"/>
    </row>
    <row r="420" spans="1:12" s="23" customFormat="1" ht="15" customHeight="1">
      <c r="A420" s="39">
        <v>43615</v>
      </c>
      <c r="B420" s="38" t="s">
        <v>654</v>
      </c>
      <c r="C420" s="38" t="s">
        <v>20</v>
      </c>
      <c r="D420" s="38" t="s">
        <v>297</v>
      </c>
      <c r="E420" s="56"/>
      <c r="F420" s="56">
        <v>500</v>
      </c>
      <c r="G420" s="35" t="e">
        <f t="shared" si="6"/>
        <v>#REF!</v>
      </c>
      <c r="H420" s="40" t="s">
        <v>62</v>
      </c>
      <c r="I420" s="38" t="s">
        <v>34</v>
      </c>
      <c r="J420" s="38"/>
      <c r="K420" s="36" t="s">
        <v>35</v>
      </c>
      <c r="L420" s="38"/>
    </row>
    <row r="421" spans="1:12" s="23" customFormat="1" ht="15" customHeight="1">
      <c r="A421" s="39">
        <v>43615</v>
      </c>
      <c r="B421" s="38" t="s">
        <v>650</v>
      </c>
      <c r="C421" s="38" t="s">
        <v>20</v>
      </c>
      <c r="D421" s="38" t="s">
        <v>297</v>
      </c>
      <c r="E421" s="56"/>
      <c r="F421" s="56">
        <v>500</v>
      </c>
      <c r="G421" s="35" t="e">
        <f t="shared" si="6"/>
        <v>#REF!</v>
      </c>
      <c r="H421" s="40" t="s">
        <v>62</v>
      </c>
      <c r="I421" s="38" t="s">
        <v>34</v>
      </c>
      <c r="J421" s="38"/>
      <c r="K421" s="36" t="s">
        <v>35</v>
      </c>
      <c r="L421" s="38"/>
    </row>
    <row r="422" spans="1:12" s="23" customFormat="1" ht="15" customHeight="1">
      <c r="A422" s="39">
        <v>43615</v>
      </c>
      <c r="B422" s="38" t="s">
        <v>647</v>
      </c>
      <c r="C422" s="38" t="s">
        <v>20</v>
      </c>
      <c r="D422" s="38" t="s">
        <v>297</v>
      </c>
      <c r="E422" s="56"/>
      <c r="F422" s="56">
        <v>500</v>
      </c>
      <c r="G422" s="35" t="e">
        <f t="shared" si="6"/>
        <v>#REF!</v>
      </c>
      <c r="H422" s="40" t="s">
        <v>62</v>
      </c>
      <c r="I422" s="38" t="s">
        <v>34</v>
      </c>
      <c r="J422" s="38"/>
      <c r="K422" s="36" t="s">
        <v>35</v>
      </c>
      <c r="L422" s="38"/>
    </row>
    <row r="423" spans="1:12" s="23" customFormat="1" ht="15" customHeight="1">
      <c r="A423" s="39">
        <v>43616</v>
      </c>
      <c r="B423" s="38" t="s">
        <v>655</v>
      </c>
      <c r="C423" s="38" t="s">
        <v>20</v>
      </c>
      <c r="D423" s="38" t="s">
        <v>297</v>
      </c>
      <c r="E423" s="56"/>
      <c r="F423" s="56">
        <v>500</v>
      </c>
      <c r="G423" s="35" t="e">
        <f t="shared" si="6"/>
        <v>#REF!</v>
      </c>
      <c r="H423" s="40" t="s">
        <v>62</v>
      </c>
      <c r="I423" s="38" t="s">
        <v>34</v>
      </c>
      <c r="J423" s="38"/>
      <c r="K423" s="36" t="s">
        <v>35</v>
      </c>
      <c r="L423" s="38"/>
    </row>
    <row r="424" spans="1:12" s="23" customFormat="1" ht="15" customHeight="1">
      <c r="A424" s="39">
        <v>43616</v>
      </c>
      <c r="B424" s="38" t="s">
        <v>656</v>
      </c>
      <c r="C424" s="38" t="s">
        <v>20</v>
      </c>
      <c r="D424" s="38" t="s">
        <v>297</v>
      </c>
      <c r="E424" s="56"/>
      <c r="F424" s="56">
        <v>500</v>
      </c>
      <c r="G424" s="35" t="e">
        <f t="shared" si="6"/>
        <v>#REF!</v>
      </c>
      <c r="H424" s="40" t="s">
        <v>62</v>
      </c>
      <c r="I424" s="38" t="s">
        <v>34</v>
      </c>
      <c r="J424" s="38"/>
      <c r="K424" s="36" t="s">
        <v>35</v>
      </c>
      <c r="L424" s="38"/>
    </row>
    <row r="425" spans="1:12" s="23" customFormat="1" ht="15" customHeight="1">
      <c r="A425" s="39">
        <v>43616</v>
      </c>
      <c r="B425" s="38" t="s">
        <v>657</v>
      </c>
      <c r="C425" s="38" t="s">
        <v>20</v>
      </c>
      <c r="D425" s="38" t="s">
        <v>297</v>
      </c>
      <c r="E425" s="56"/>
      <c r="F425" s="56">
        <v>500</v>
      </c>
      <c r="G425" s="35" t="e">
        <f t="shared" si="6"/>
        <v>#REF!</v>
      </c>
      <c r="H425" s="40" t="s">
        <v>62</v>
      </c>
      <c r="I425" s="38" t="s">
        <v>34</v>
      </c>
      <c r="J425" s="38"/>
      <c r="K425" s="36" t="s">
        <v>35</v>
      </c>
      <c r="L425" s="38"/>
    </row>
    <row r="426" spans="1:12" s="23" customFormat="1" ht="15" customHeight="1">
      <c r="A426" s="39">
        <v>43616</v>
      </c>
      <c r="B426" s="38" t="s">
        <v>658</v>
      </c>
      <c r="C426" s="38" t="s">
        <v>20</v>
      </c>
      <c r="D426" s="38" t="s">
        <v>297</v>
      </c>
      <c r="E426" s="56"/>
      <c r="F426" s="56">
        <v>500</v>
      </c>
      <c r="G426" s="35" t="e">
        <f t="shared" si="6"/>
        <v>#REF!</v>
      </c>
      <c r="H426" s="40" t="s">
        <v>62</v>
      </c>
      <c r="I426" s="38" t="s">
        <v>34</v>
      </c>
      <c r="J426" s="38"/>
      <c r="K426" s="36" t="s">
        <v>35</v>
      </c>
      <c r="L426" s="38"/>
    </row>
    <row r="427" spans="1:12" s="23" customFormat="1" ht="15" customHeight="1">
      <c r="A427" s="39">
        <v>43616</v>
      </c>
      <c r="B427" s="38" t="s">
        <v>659</v>
      </c>
      <c r="C427" s="38" t="s">
        <v>20</v>
      </c>
      <c r="D427" s="38" t="s">
        <v>297</v>
      </c>
      <c r="E427" s="56"/>
      <c r="F427" s="56">
        <v>500</v>
      </c>
      <c r="G427" s="35" t="e">
        <f t="shared" si="6"/>
        <v>#REF!</v>
      </c>
      <c r="H427" s="40" t="s">
        <v>62</v>
      </c>
      <c r="I427" s="38" t="s">
        <v>34</v>
      </c>
      <c r="J427" s="38"/>
      <c r="K427" s="36" t="s">
        <v>35</v>
      </c>
      <c r="L427" s="38"/>
    </row>
    <row r="428" spans="1:12" s="23" customFormat="1" ht="15" customHeight="1">
      <c r="A428" s="39">
        <v>43616</v>
      </c>
      <c r="B428" s="38" t="s">
        <v>650</v>
      </c>
      <c r="C428" s="38" t="s">
        <v>20</v>
      </c>
      <c r="D428" s="38" t="s">
        <v>297</v>
      </c>
      <c r="E428" s="56"/>
      <c r="F428" s="56">
        <v>500</v>
      </c>
      <c r="G428" s="35" t="e">
        <f t="shared" si="6"/>
        <v>#REF!</v>
      </c>
      <c r="H428" s="40" t="s">
        <v>62</v>
      </c>
      <c r="I428" s="38" t="s">
        <v>34</v>
      </c>
      <c r="J428" s="38"/>
      <c r="K428" s="36" t="s">
        <v>35</v>
      </c>
      <c r="L428" s="38"/>
    </row>
    <row r="429" spans="1:12" s="23" customFormat="1" ht="15" customHeight="1">
      <c r="A429" s="39">
        <v>43616</v>
      </c>
      <c r="B429" s="38" t="s">
        <v>660</v>
      </c>
      <c r="C429" s="38" t="s">
        <v>20</v>
      </c>
      <c r="D429" s="38" t="s">
        <v>297</v>
      </c>
      <c r="E429" s="56"/>
      <c r="F429" s="56">
        <v>500</v>
      </c>
      <c r="G429" s="35" t="e">
        <f t="shared" si="6"/>
        <v>#REF!</v>
      </c>
      <c r="H429" s="40" t="s">
        <v>62</v>
      </c>
      <c r="I429" s="38" t="s">
        <v>34</v>
      </c>
      <c r="J429" s="38"/>
      <c r="K429" s="36" t="s">
        <v>35</v>
      </c>
      <c r="L429" s="38"/>
    </row>
    <row r="430" spans="1:12" s="23" customFormat="1" ht="15" customHeight="1">
      <c r="A430" s="39">
        <v>43616</v>
      </c>
      <c r="B430" s="38" t="s">
        <v>653</v>
      </c>
      <c r="C430" s="38" t="s">
        <v>20</v>
      </c>
      <c r="D430" s="38" t="s">
        <v>297</v>
      </c>
      <c r="E430" s="56"/>
      <c r="F430" s="56">
        <v>500</v>
      </c>
      <c r="G430" s="35" t="e">
        <f t="shared" si="6"/>
        <v>#REF!</v>
      </c>
      <c r="H430" s="40" t="s">
        <v>62</v>
      </c>
      <c r="I430" s="38" t="s">
        <v>34</v>
      </c>
      <c r="J430" s="38"/>
      <c r="K430" s="36" t="s">
        <v>35</v>
      </c>
      <c r="L430" s="38"/>
    </row>
    <row r="431" spans="1:12" s="23" customFormat="1" ht="15" customHeight="1">
      <c r="A431" s="39">
        <v>43616</v>
      </c>
      <c r="B431" s="38" t="s">
        <v>649</v>
      </c>
      <c r="C431" s="38" t="s">
        <v>20</v>
      </c>
      <c r="D431" s="38" t="s">
        <v>297</v>
      </c>
      <c r="E431" s="56"/>
      <c r="F431" s="56">
        <v>500</v>
      </c>
      <c r="G431" s="35" t="e">
        <f t="shared" si="6"/>
        <v>#REF!</v>
      </c>
      <c r="H431" s="40" t="s">
        <v>62</v>
      </c>
      <c r="I431" s="38" t="s">
        <v>34</v>
      </c>
      <c r="J431" s="38"/>
      <c r="K431" s="36" t="s">
        <v>35</v>
      </c>
      <c r="L431" s="38"/>
    </row>
    <row r="432" spans="1:12" s="23" customFormat="1" ht="15" customHeight="1">
      <c r="A432" s="39">
        <v>43616</v>
      </c>
      <c r="B432" s="38" t="s">
        <v>661</v>
      </c>
      <c r="C432" s="38" t="s">
        <v>20</v>
      </c>
      <c r="D432" s="38" t="s">
        <v>297</v>
      </c>
      <c r="E432" s="56"/>
      <c r="F432" s="56">
        <v>500</v>
      </c>
      <c r="G432" s="35" t="e">
        <f t="shared" si="6"/>
        <v>#REF!</v>
      </c>
      <c r="H432" s="40" t="s">
        <v>62</v>
      </c>
      <c r="I432" s="38" t="s">
        <v>34</v>
      </c>
      <c r="J432" s="38"/>
      <c r="K432" s="36" t="s">
        <v>35</v>
      </c>
      <c r="L432" s="38"/>
    </row>
    <row r="433" spans="1:12" s="23" customFormat="1" ht="15" customHeight="1">
      <c r="A433" s="39">
        <v>43616</v>
      </c>
      <c r="B433" s="38" t="s">
        <v>647</v>
      </c>
      <c r="C433" s="38" t="s">
        <v>20</v>
      </c>
      <c r="D433" s="38" t="s">
        <v>297</v>
      </c>
      <c r="E433" s="56"/>
      <c r="F433" s="56">
        <v>500</v>
      </c>
      <c r="G433" s="35" t="e">
        <f t="shared" si="6"/>
        <v>#REF!</v>
      </c>
      <c r="H433" s="40" t="s">
        <v>62</v>
      </c>
      <c r="I433" s="38" t="s">
        <v>34</v>
      </c>
      <c r="J433" s="38"/>
      <c r="K433" s="36" t="s">
        <v>35</v>
      </c>
      <c r="L433" s="38"/>
    </row>
    <row r="434" spans="1:12" s="23" customFormat="1" ht="15" customHeight="1">
      <c r="A434" s="39">
        <v>43616</v>
      </c>
      <c r="B434" s="38" t="s">
        <v>662</v>
      </c>
      <c r="C434" s="38" t="s">
        <v>45</v>
      </c>
      <c r="D434" s="38" t="s">
        <v>297</v>
      </c>
      <c r="E434" s="56"/>
      <c r="F434" s="56">
        <v>25000</v>
      </c>
      <c r="G434" s="35" t="e">
        <f t="shared" si="6"/>
        <v>#REF!</v>
      </c>
      <c r="H434" s="40" t="s">
        <v>62</v>
      </c>
      <c r="I434" s="38" t="s">
        <v>34</v>
      </c>
      <c r="J434" s="38"/>
      <c r="K434" s="36" t="s">
        <v>35</v>
      </c>
      <c r="L434" s="38"/>
    </row>
    <row r="435" spans="1:12" s="74" customFormat="1" ht="15" hidden="1" customHeight="1">
      <c r="A435" s="66">
        <v>43586</v>
      </c>
      <c r="B435" s="71" t="s">
        <v>124</v>
      </c>
      <c r="C435" s="71" t="s">
        <v>28</v>
      </c>
      <c r="D435" s="71" t="s">
        <v>32</v>
      </c>
      <c r="E435" s="75">
        <v>20000</v>
      </c>
      <c r="F435" s="75"/>
      <c r="G435" s="69" t="e">
        <f t="shared" si="6"/>
        <v>#REF!</v>
      </c>
      <c r="H435" s="71" t="s">
        <v>63</v>
      </c>
      <c r="I435" s="67" t="s">
        <v>40</v>
      </c>
      <c r="J435" s="71"/>
      <c r="K435" s="67" t="s">
        <v>35</v>
      </c>
      <c r="L435" s="71"/>
    </row>
    <row r="436" spans="1:12" s="74" customFormat="1" ht="15" hidden="1" customHeight="1">
      <c r="A436" s="66">
        <v>43592</v>
      </c>
      <c r="B436" s="71" t="s">
        <v>124</v>
      </c>
      <c r="C436" s="71" t="s">
        <v>28</v>
      </c>
      <c r="D436" s="71" t="s">
        <v>32</v>
      </c>
      <c r="E436" s="75">
        <v>100000</v>
      </c>
      <c r="F436" s="75"/>
      <c r="G436" s="69" t="e">
        <f t="shared" si="6"/>
        <v>#REF!</v>
      </c>
      <c r="H436" s="71" t="s">
        <v>63</v>
      </c>
      <c r="I436" s="67" t="s">
        <v>40</v>
      </c>
      <c r="J436" s="71"/>
      <c r="K436" s="67" t="s">
        <v>35</v>
      </c>
      <c r="L436" s="71"/>
    </row>
    <row r="437" spans="1:12" s="23" customFormat="1" ht="15" customHeight="1">
      <c r="A437" s="39">
        <v>43592</v>
      </c>
      <c r="B437" s="38" t="s">
        <v>663</v>
      </c>
      <c r="C437" s="38" t="s">
        <v>20</v>
      </c>
      <c r="D437" s="38" t="s">
        <v>32</v>
      </c>
      <c r="E437" s="57"/>
      <c r="F437" s="57">
        <v>1500</v>
      </c>
      <c r="G437" s="35" t="e">
        <f t="shared" si="6"/>
        <v>#REF!</v>
      </c>
      <c r="H437" s="38" t="s">
        <v>63</v>
      </c>
      <c r="I437" s="36" t="s">
        <v>34</v>
      </c>
      <c r="J437" s="38"/>
      <c r="K437" s="36" t="s">
        <v>35</v>
      </c>
      <c r="L437" s="38"/>
    </row>
    <row r="438" spans="1:12" s="23" customFormat="1" ht="15" customHeight="1">
      <c r="A438" s="39">
        <v>43592</v>
      </c>
      <c r="B438" s="38" t="s">
        <v>664</v>
      </c>
      <c r="C438" s="38" t="s">
        <v>20</v>
      </c>
      <c r="D438" s="38" t="s">
        <v>32</v>
      </c>
      <c r="E438" s="57"/>
      <c r="F438" s="57">
        <v>20000</v>
      </c>
      <c r="G438" s="35" t="e">
        <f t="shared" si="6"/>
        <v>#REF!</v>
      </c>
      <c r="H438" s="38" t="s">
        <v>63</v>
      </c>
      <c r="I438" s="36" t="s">
        <v>34</v>
      </c>
      <c r="J438" s="38"/>
      <c r="K438" s="36" t="s">
        <v>35</v>
      </c>
      <c r="L438" s="38"/>
    </row>
    <row r="439" spans="1:12" s="23" customFormat="1" ht="15" customHeight="1">
      <c r="A439" s="39">
        <v>43592</v>
      </c>
      <c r="B439" s="38" t="s">
        <v>665</v>
      </c>
      <c r="C439" s="38" t="s">
        <v>20</v>
      </c>
      <c r="D439" s="38" t="s">
        <v>32</v>
      </c>
      <c r="E439" s="57"/>
      <c r="F439" s="57">
        <v>1000</v>
      </c>
      <c r="G439" s="35" t="e">
        <f t="shared" si="6"/>
        <v>#REF!</v>
      </c>
      <c r="H439" s="38" t="s">
        <v>63</v>
      </c>
      <c r="I439" s="36" t="s">
        <v>34</v>
      </c>
      <c r="J439" s="38"/>
      <c r="K439" s="36" t="s">
        <v>35</v>
      </c>
      <c r="L439" s="38"/>
    </row>
    <row r="440" spans="1:12" s="23" customFormat="1" ht="15" customHeight="1">
      <c r="A440" s="39">
        <v>43593</v>
      </c>
      <c r="B440" s="38" t="s">
        <v>666</v>
      </c>
      <c r="C440" s="38" t="s">
        <v>20</v>
      </c>
      <c r="D440" s="38" t="s">
        <v>32</v>
      </c>
      <c r="E440" s="57"/>
      <c r="F440" s="57">
        <v>1500</v>
      </c>
      <c r="G440" s="35" t="e">
        <f t="shared" si="6"/>
        <v>#REF!</v>
      </c>
      <c r="H440" s="38" t="s">
        <v>63</v>
      </c>
      <c r="I440" s="36" t="s">
        <v>34</v>
      </c>
      <c r="J440" s="38"/>
      <c r="K440" s="36" t="s">
        <v>35</v>
      </c>
      <c r="L440" s="38"/>
    </row>
    <row r="441" spans="1:12" s="23" customFormat="1" ht="15" customHeight="1">
      <c r="A441" s="39">
        <v>43593</v>
      </c>
      <c r="B441" s="38" t="s">
        <v>667</v>
      </c>
      <c r="C441" s="38" t="s">
        <v>20</v>
      </c>
      <c r="D441" s="38" t="s">
        <v>32</v>
      </c>
      <c r="E441" s="57"/>
      <c r="F441" s="57">
        <v>500</v>
      </c>
      <c r="G441" s="35" t="e">
        <f t="shared" si="6"/>
        <v>#REF!</v>
      </c>
      <c r="H441" s="38" t="s">
        <v>63</v>
      </c>
      <c r="I441" s="36" t="s">
        <v>34</v>
      </c>
      <c r="J441" s="38"/>
      <c r="K441" s="36" t="s">
        <v>35</v>
      </c>
      <c r="L441" s="38"/>
    </row>
    <row r="442" spans="1:12" s="23" customFormat="1" ht="15" customHeight="1">
      <c r="A442" s="39">
        <v>43594</v>
      </c>
      <c r="B442" s="38" t="s">
        <v>668</v>
      </c>
      <c r="C442" s="38" t="s">
        <v>20</v>
      </c>
      <c r="D442" s="38" t="s">
        <v>32</v>
      </c>
      <c r="E442" s="57"/>
      <c r="F442" s="57">
        <v>500</v>
      </c>
      <c r="G442" s="35" t="e">
        <f t="shared" si="6"/>
        <v>#REF!</v>
      </c>
      <c r="H442" s="38" t="s">
        <v>63</v>
      </c>
      <c r="I442" s="36" t="s">
        <v>34</v>
      </c>
      <c r="J442" s="38"/>
      <c r="K442" s="36" t="s">
        <v>35</v>
      </c>
      <c r="L442" s="38"/>
    </row>
    <row r="443" spans="1:12" s="23" customFormat="1" ht="15" customHeight="1">
      <c r="A443" s="39">
        <v>43594</v>
      </c>
      <c r="B443" s="38" t="s">
        <v>669</v>
      </c>
      <c r="C443" s="38" t="s">
        <v>20</v>
      </c>
      <c r="D443" s="38" t="s">
        <v>32</v>
      </c>
      <c r="E443" s="57"/>
      <c r="F443" s="57">
        <v>500</v>
      </c>
      <c r="G443" s="35" t="e">
        <f t="shared" si="6"/>
        <v>#REF!</v>
      </c>
      <c r="H443" s="38" t="s">
        <v>63</v>
      </c>
      <c r="I443" s="36" t="s">
        <v>34</v>
      </c>
      <c r="J443" s="38"/>
      <c r="K443" s="36" t="s">
        <v>35</v>
      </c>
      <c r="L443" s="38"/>
    </row>
    <row r="444" spans="1:12" s="23" customFormat="1" ht="15" customHeight="1">
      <c r="A444" s="39">
        <v>43594</v>
      </c>
      <c r="B444" s="38" t="s">
        <v>670</v>
      </c>
      <c r="C444" s="38" t="s">
        <v>20</v>
      </c>
      <c r="D444" s="38" t="s">
        <v>32</v>
      </c>
      <c r="E444" s="57"/>
      <c r="F444" s="57">
        <v>500</v>
      </c>
      <c r="G444" s="35" t="e">
        <f t="shared" si="6"/>
        <v>#REF!</v>
      </c>
      <c r="H444" s="38" t="s">
        <v>63</v>
      </c>
      <c r="I444" s="36" t="s">
        <v>34</v>
      </c>
      <c r="J444" s="38"/>
      <c r="K444" s="36" t="s">
        <v>35</v>
      </c>
      <c r="L444" s="38"/>
    </row>
    <row r="445" spans="1:12" s="23" customFormat="1" ht="15" customHeight="1">
      <c r="A445" s="39">
        <v>43594</v>
      </c>
      <c r="B445" s="38" t="s">
        <v>671</v>
      </c>
      <c r="C445" s="38" t="s">
        <v>20</v>
      </c>
      <c r="D445" s="38" t="s">
        <v>32</v>
      </c>
      <c r="E445" s="57"/>
      <c r="F445" s="57">
        <v>500</v>
      </c>
      <c r="G445" s="35" t="e">
        <f t="shared" si="6"/>
        <v>#REF!</v>
      </c>
      <c r="H445" s="38" t="s">
        <v>63</v>
      </c>
      <c r="I445" s="36" t="s">
        <v>34</v>
      </c>
      <c r="J445" s="38"/>
      <c r="K445" s="36" t="s">
        <v>35</v>
      </c>
      <c r="L445" s="38"/>
    </row>
    <row r="446" spans="1:12" s="23" customFormat="1" ht="15" customHeight="1">
      <c r="A446" s="39">
        <v>43594</v>
      </c>
      <c r="B446" s="38" t="s">
        <v>672</v>
      </c>
      <c r="C446" s="38" t="s">
        <v>20</v>
      </c>
      <c r="D446" s="38" t="s">
        <v>32</v>
      </c>
      <c r="E446" s="57"/>
      <c r="F446" s="57">
        <v>500</v>
      </c>
      <c r="G446" s="35" t="e">
        <f t="shared" si="6"/>
        <v>#REF!</v>
      </c>
      <c r="H446" s="38" t="s">
        <v>63</v>
      </c>
      <c r="I446" s="36" t="s">
        <v>34</v>
      </c>
      <c r="J446" s="38"/>
      <c r="K446" s="36" t="s">
        <v>35</v>
      </c>
      <c r="L446" s="38"/>
    </row>
    <row r="447" spans="1:12" s="23" customFormat="1" ht="15" customHeight="1">
      <c r="A447" s="39">
        <v>43595</v>
      </c>
      <c r="B447" s="38" t="s">
        <v>673</v>
      </c>
      <c r="C447" s="38" t="s">
        <v>20</v>
      </c>
      <c r="D447" s="38" t="s">
        <v>32</v>
      </c>
      <c r="E447" s="57"/>
      <c r="F447" s="57">
        <v>500</v>
      </c>
      <c r="G447" s="35" t="e">
        <f t="shared" si="6"/>
        <v>#REF!</v>
      </c>
      <c r="H447" s="38" t="s">
        <v>63</v>
      </c>
      <c r="I447" s="36" t="s">
        <v>34</v>
      </c>
      <c r="J447" s="38"/>
      <c r="K447" s="36" t="s">
        <v>35</v>
      </c>
      <c r="L447" s="38"/>
    </row>
    <row r="448" spans="1:12" s="23" customFormat="1" ht="15" customHeight="1">
      <c r="A448" s="39">
        <v>43595</v>
      </c>
      <c r="B448" s="38" t="s">
        <v>674</v>
      </c>
      <c r="C448" s="38" t="s">
        <v>20</v>
      </c>
      <c r="D448" s="38" t="s">
        <v>32</v>
      </c>
      <c r="E448" s="57"/>
      <c r="F448" s="57">
        <v>500</v>
      </c>
      <c r="G448" s="35" t="e">
        <f t="shared" si="6"/>
        <v>#REF!</v>
      </c>
      <c r="H448" s="38" t="s">
        <v>63</v>
      </c>
      <c r="I448" s="36" t="s">
        <v>34</v>
      </c>
      <c r="J448" s="38"/>
      <c r="K448" s="36" t="s">
        <v>35</v>
      </c>
      <c r="L448" s="38"/>
    </row>
    <row r="449" spans="1:12" s="23" customFormat="1" ht="15" customHeight="1">
      <c r="A449" s="39">
        <v>43595</v>
      </c>
      <c r="B449" s="38" t="s">
        <v>675</v>
      </c>
      <c r="C449" s="38" t="s">
        <v>20</v>
      </c>
      <c r="D449" s="38" t="s">
        <v>32</v>
      </c>
      <c r="E449" s="57"/>
      <c r="F449" s="57">
        <v>250</v>
      </c>
      <c r="G449" s="35" t="e">
        <f t="shared" si="6"/>
        <v>#REF!</v>
      </c>
      <c r="H449" s="38" t="s">
        <v>63</v>
      </c>
      <c r="I449" s="36" t="s">
        <v>34</v>
      </c>
      <c r="J449" s="38"/>
      <c r="K449" s="36" t="s">
        <v>35</v>
      </c>
      <c r="L449" s="38"/>
    </row>
    <row r="450" spans="1:12" s="23" customFormat="1" ht="15" customHeight="1">
      <c r="A450" s="39">
        <v>43595</v>
      </c>
      <c r="B450" s="38" t="s">
        <v>676</v>
      </c>
      <c r="C450" s="38" t="s">
        <v>20</v>
      </c>
      <c r="D450" s="38" t="s">
        <v>32</v>
      </c>
      <c r="E450" s="57"/>
      <c r="F450" s="57">
        <v>250</v>
      </c>
      <c r="G450" s="35" t="e">
        <f t="shared" si="6"/>
        <v>#REF!</v>
      </c>
      <c r="H450" s="38" t="s">
        <v>63</v>
      </c>
      <c r="I450" s="36" t="s">
        <v>34</v>
      </c>
      <c r="J450" s="38"/>
      <c r="K450" s="36" t="s">
        <v>35</v>
      </c>
      <c r="L450" s="38"/>
    </row>
    <row r="451" spans="1:12" s="23" customFormat="1" ht="15" customHeight="1">
      <c r="A451" s="39">
        <v>43595</v>
      </c>
      <c r="B451" s="38" t="s">
        <v>677</v>
      </c>
      <c r="C451" s="38" t="s">
        <v>20</v>
      </c>
      <c r="D451" s="38" t="s">
        <v>32</v>
      </c>
      <c r="E451" s="57"/>
      <c r="F451" s="57">
        <v>500</v>
      </c>
      <c r="G451" s="35" t="e">
        <f t="shared" si="6"/>
        <v>#REF!</v>
      </c>
      <c r="H451" s="38" t="s">
        <v>63</v>
      </c>
      <c r="I451" s="36" t="s">
        <v>34</v>
      </c>
      <c r="J451" s="38"/>
      <c r="K451" s="36" t="s">
        <v>35</v>
      </c>
      <c r="L451" s="38"/>
    </row>
    <row r="452" spans="1:12" s="23" customFormat="1" ht="15" customHeight="1">
      <c r="A452" s="39">
        <v>43595</v>
      </c>
      <c r="B452" s="38" t="s">
        <v>678</v>
      </c>
      <c r="C452" s="38" t="s">
        <v>20</v>
      </c>
      <c r="D452" s="38" t="s">
        <v>32</v>
      </c>
      <c r="E452" s="57"/>
      <c r="F452" s="57">
        <v>500</v>
      </c>
      <c r="G452" s="35" t="e">
        <f t="shared" si="6"/>
        <v>#REF!</v>
      </c>
      <c r="H452" s="38" t="s">
        <v>63</v>
      </c>
      <c r="I452" s="36" t="s">
        <v>34</v>
      </c>
      <c r="J452" s="38"/>
      <c r="K452" s="36" t="s">
        <v>35</v>
      </c>
      <c r="L452" s="38"/>
    </row>
    <row r="453" spans="1:12" s="27" customFormat="1" ht="15" customHeight="1">
      <c r="A453" s="39">
        <v>43595</v>
      </c>
      <c r="B453" s="38" t="s">
        <v>679</v>
      </c>
      <c r="C453" s="38" t="s">
        <v>20</v>
      </c>
      <c r="D453" s="38" t="s">
        <v>32</v>
      </c>
      <c r="E453" s="57"/>
      <c r="F453" s="57">
        <v>500</v>
      </c>
      <c r="G453" s="35" t="e">
        <f t="shared" si="6"/>
        <v>#REF!</v>
      </c>
      <c r="H453" s="38" t="s">
        <v>63</v>
      </c>
      <c r="I453" s="36" t="s">
        <v>34</v>
      </c>
      <c r="J453" s="38"/>
      <c r="K453" s="36" t="s">
        <v>35</v>
      </c>
      <c r="L453" s="38"/>
    </row>
    <row r="454" spans="1:12" s="23" customFormat="1" ht="15" customHeight="1">
      <c r="A454" s="39">
        <v>43596</v>
      </c>
      <c r="B454" s="38" t="s">
        <v>680</v>
      </c>
      <c r="C454" s="38" t="s">
        <v>20</v>
      </c>
      <c r="D454" s="38" t="s">
        <v>32</v>
      </c>
      <c r="E454" s="57"/>
      <c r="F454" s="57">
        <v>500</v>
      </c>
      <c r="G454" s="35" t="e">
        <f t="shared" si="6"/>
        <v>#REF!</v>
      </c>
      <c r="H454" s="38" t="s">
        <v>63</v>
      </c>
      <c r="I454" s="36" t="s">
        <v>34</v>
      </c>
      <c r="J454" s="38"/>
      <c r="K454" s="36" t="s">
        <v>35</v>
      </c>
      <c r="L454" s="38"/>
    </row>
    <row r="455" spans="1:12" s="23" customFormat="1" ht="15" customHeight="1">
      <c r="A455" s="39">
        <v>43596</v>
      </c>
      <c r="B455" s="38" t="s">
        <v>681</v>
      </c>
      <c r="C455" s="38" t="s">
        <v>20</v>
      </c>
      <c r="D455" s="38" t="s">
        <v>32</v>
      </c>
      <c r="E455" s="57"/>
      <c r="F455" s="57">
        <v>500</v>
      </c>
      <c r="G455" s="35" t="e">
        <f t="shared" si="6"/>
        <v>#REF!</v>
      </c>
      <c r="H455" s="38" t="s">
        <v>63</v>
      </c>
      <c r="I455" s="36" t="s">
        <v>34</v>
      </c>
      <c r="J455" s="38"/>
      <c r="K455" s="36" t="s">
        <v>35</v>
      </c>
      <c r="L455" s="38"/>
    </row>
    <row r="456" spans="1:12" s="23" customFormat="1" ht="15" customHeight="1">
      <c r="A456" s="39">
        <v>43596</v>
      </c>
      <c r="B456" s="38" t="s">
        <v>682</v>
      </c>
      <c r="C456" s="38" t="s">
        <v>20</v>
      </c>
      <c r="D456" s="38" t="s">
        <v>32</v>
      </c>
      <c r="E456" s="57"/>
      <c r="F456" s="57">
        <v>500</v>
      </c>
      <c r="G456" s="35" t="e">
        <f t="shared" si="6"/>
        <v>#REF!</v>
      </c>
      <c r="H456" s="38" t="s">
        <v>63</v>
      </c>
      <c r="I456" s="36" t="s">
        <v>34</v>
      </c>
      <c r="J456" s="38"/>
      <c r="K456" s="36" t="s">
        <v>35</v>
      </c>
      <c r="L456" s="38"/>
    </row>
    <row r="457" spans="1:12" s="23" customFormat="1" ht="15" customHeight="1">
      <c r="A457" s="39">
        <v>43596</v>
      </c>
      <c r="B457" s="38" t="s">
        <v>683</v>
      </c>
      <c r="C457" s="38" t="s">
        <v>20</v>
      </c>
      <c r="D457" s="38" t="s">
        <v>32</v>
      </c>
      <c r="E457" s="57"/>
      <c r="F457" s="57">
        <v>500</v>
      </c>
      <c r="G457" s="35" t="e">
        <f t="shared" si="6"/>
        <v>#REF!</v>
      </c>
      <c r="H457" s="38" t="s">
        <v>63</v>
      </c>
      <c r="I457" s="36" t="s">
        <v>34</v>
      </c>
      <c r="J457" s="38"/>
      <c r="K457" s="36" t="s">
        <v>35</v>
      </c>
      <c r="L457" s="38"/>
    </row>
    <row r="458" spans="1:12" s="23" customFormat="1" ht="15" customHeight="1">
      <c r="A458" s="39">
        <v>43596</v>
      </c>
      <c r="B458" s="38" t="s">
        <v>684</v>
      </c>
      <c r="C458" s="38" t="s">
        <v>20</v>
      </c>
      <c r="D458" s="38" t="s">
        <v>32</v>
      </c>
      <c r="E458" s="57"/>
      <c r="F458" s="57">
        <v>500</v>
      </c>
      <c r="G458" s="35" t="e">
        <f t="shared" si="6"/>
        <v>#REF!</v>
      </c>
      <c r="H458" s="38" t="s">
        <v>63</v>
      </c>
      <c r="I458" s="36" t="s">
        <v>34</v>
      </c>
      <c r="J458" s="38"/>
      <c r="K458" s="36" t="s">
        <v>35</v>
      </c>
      <c r="L458" s="38"/>
    </row>
    <row r="459" spans="1:12" s="23" customFormat="1" ht="15" customHeight="1">
      <c r="A459" s="39">
        <v>43597</v>
      </c>
      <c r="B459" s="38" t="s">
        <v>685</v>
      </c>
      <c r="C459" s="38" t="s">
        <v>20</v>
      </c>
      <c r="D459" s="38" t="s">
        <v>32</v>
      </c>
      <c r="E459" s="57"/>
      <c r="F459" s="57">
        <v>500</v>
      </c>
      <c r="G459" s="35" t="e">
        <f t="shared" si="6"/>
        <v>#REF!</v>
      </c>
      <c r="H459" s="38" t="s">
        <v>63</v>
      </c>
      <c r="I459" s="36" t="s">
        <v>34</v>
      </c>
      <c r="J459" s="38"/>
      <c r="K459" s="36" t="s">
        <v>35</v>
      </c>
      <c r="L459" s="38"/>
    </row>
    <row r="460" spans="1:12" s="23" customFormat="1" ht="15" customHeight="1">
      <c r="A460" s="39">
        <v>43597</v>
      </c>
      <c r="B460" s="38" t="s">
        <v>679</v>
      </c>
      <c r="C460" s="38" t="s">
        <v>20</v>
      </c>
      <c r="D460" s="38" t="s">
        <v>32</v>
      </c>
      <c r="E460" s="57"/>
      <c r="F460" s="57">
        <v>500</v>
      </c>
      <c r="G460" s="35" t="e">
        <f t="shared" si="6"/>
        <v>#REF!</v>
      </c>
      <c r="H460" s="38" t="s">
        <v>63</v>
      </c>
      <c r="I460" s="36" t="s">
        <v>34</v>
      </c>
      <c r="J460" s="38"/>
      <c r="K460" s="36" t="s">
        <v>35</v>
      </c>
      <c r="L460" s="38"/>
    </row>
    <row r="461" spans="1:12" s="23" customFormat="1" ht="15" customHeight="1">
      <c r="A461" s="39">
        <v>43597</v>
      </c>
      <c r="B461" s="38" t="s">
        <v>683</v>
      </c>
      <c r="C461" s="38" t="s">
        <v>20</v>
      </c>
      <c r="D461" s="38" t="s">
        <v>32</v>
      </c>
      <c r="E461" s="57"/>
      <c r="F461" s="57">
        <v>500</v>
      </c>
      <c r="G461" s="35" t="e">
        <f t="shared" si="6"/>
        <v>#REF!</v>
      </c>
      <c r="H461" s="38" t="s">
        <v>63</v>
      </c>
      <c r="I461" s="36" t="s">
        <v>34</v>
      </c>
      <c r="J461" s="38"/>
      <c r="K461" s="36" t="s">
        <v>35</v>
      </c>
      <c r="L461" s="38"/>
    </row>
    <row r="462" spans="1:12" s="23" customFormat="1" ht="15" customHeight="1">
      <c r="A462" s="39">
        <v>43597</v>
      </c>
      <c r="B462" s="38" t="s">
        <v>684</v>
      </c>
      <c r="C462" s="38" t="s">
        <v>20</v>
      </c>
      <c r="D462" s="38" t="s">
        <v>32</v>
      </c>
      <c r="E462" s="57"/>
      <c r="F462" s="57">
        <v>500</v>
      </c>
      <c r="G462" s="35" t="e">
        <f t="shared" ref="G462:G525" si="7">G461+E462-F462</f>
        <v>#REF!</v>
      </c>
      <c r="H462" s="38" t="s">
        <v>63</v>
      </c>
      <c r="I462" s="36" t="s">
        <v>34</v>
      </c>
      <c r="J462" s="38"/>
      <c r="K462" s="36" t="s">
        <v>35</v>
      </c>
      <c r="L462" s="38"/>
    </row>
    <row r="463" spans="1:12" s="23" customFormat="1" ht="15" customHeight="1">
      <c r="A463" s="39">
        <v>43597</v>
      </c>
      <c r="B463" s="38" t="s">
        <v>678</v>
      </c>
      <c r="C463" s="38" t="s">
        <v>20</v>
      </c>
      <c r="D463" s="38" t="s">
        <v>32</v>
      </c>
      <c r="E463" s="57"/>
      <c r="F463" s="57">
        <v>500</v>
      </c>
      <c r="G463" s="35" t="e">
        <f t="shared" si="7"/>
        <v>#REF!</v>
      </c>
      <c r="H463" s="38" t="s">
        <v>63</v>
      </c>
      <c r="I463" s="36" t="s">
        <v>34</v>
      </c>
      <c r="J463" s="38"/>
      <c r="K463" s="36" t="s">
        <v>35</v>
      </c>
      <c r="L463" s="38"/>
    </row>
    <row r="464" spans="1:12" s="23" customFormat="1" ht="15" customHeight="1">
      <c r="A464" s="39">
        <v>43597</v>
      </c>
      <c r="B464" s="38" t="s">
        <v>686</v>
      </c>
      <c r="C464" s="38" t="s">
        <v>20</v>
      </c>
      <c r="D464" s="38" t="s">
        <v>32</v>
      </c>
      <c r="E464" s="57"/>
      <c r="F464" s="57">
        <v>500</v>
      </c>
      <c r="G464" s="35" t="e">
        <f t="shared" si="7"/>
        <v>#REF!</v>
      </c>
      <c r="H464" s="38" t="s">
        <v>63</v>
      </c>
      <c r="I464" s="36" t="s">
        <v>34</v>
      </c>
      <c r="J464" s="38"/>
      <c r="K464" s="36" t="s">
        <v>35</v>
      </c>
      <c r="L464" s="38"/>
    </row>
    <row r="465" spans="1:12" s="23" customFormat="1" ht="15" customHeight="1">
      <c r="A465" s="39">
        <v>43598</v>
      </c>
      <c r="B465" s="38" t="s">
        <v>680</v>
      </c>
      <c r="C465" s="38" t="s">
        <v>20</v>
      </c>
      <c r="D465" s="38" t="s">
        <v>32</v>
      </c>
      <c r="E465" s="57"/>
      <c r="F465" s="57">
        <v>500</v>
      </c>
      <c r="G465" s="35" t="e">
        <f t="shared" si="7"/>
        <v>#REF!</v>
      </c>
      <c r="H465" s="38" t="s">
        <v>63</v>
      </c>
      <c r="I465" s="36" t="s">
        <v>34</v>
      </c>
      <c r="J465" s="38"/>
      <c r="K465" s="36" t="s">
        <v>35</v>
      </c>
      <c r="L465" s="38"/>
    </row>
    <row r="466" spans="1:12" s="23" customFormat="1" ht="15" customHeight="1">
      <c r="A466" s="39">
        <v>43598</v>
      </c>
      <c r="B466" s="38" t="s">
        <v>687</v>
      </c>
      <c r="C466" s="38" t="s">
        <v>20</v>
      </c>
      <c r="D466" s="38" t="s">
        <v>32</v>
      </c>
      <c r="E466" s="57"/>
      <c r="F466" s="57">
        <v>500</v>
      </c>
      <c r="G466" s="35" t="e">
        <f t="shared" si="7"/>
        <v>#REF!</v>
      </c>
      <c r="H466" s="38" t="s">
        <v>63</v>
      </c>
      <c r="I466" s="36" t="s">
        <v>34</v>
      </c>
      <c r="J466" s="38"/>
      <c r="K466" s="36" t="s">
        <v>35</v>
      </c>
      <c r="L466" s="38"/>
    </row>
    <row r="467" spans="1:12" s="23" customFormat="1" ht="15" customHeight="1">
      <c r="A467" s="39">
        <v>43598</v>
      </c>
      <c r="B467" s="38" t="s">
        <v>670</v>
      </c>
      <c r="C467" s="38" t="s">
        <v>20</v>
      </c>
      <c r="D467" s="38" t="s">
        <v>32</v>
      </c>
      <c r="E467" s="57"/>
      <c r="F467" s="57">
        <v>500</v>
      </c>
      <c r="G467" s="35" t="e">
        <f t="shared" si="7"/>
        <v>#REF!</v>
      </c>
      <c r="H467" s="38" t="s">
        <v>63</v>
      </c>
      <c r="I467" s="36" t="s">
        <v>34</v>
      </c>
      <c r="J467" s="38"/>
      <c r="K467" s="36" t="s">
        <v>35</v>
      </c>
      <c r="L467" s="38"/>
    </row>
    <row r="468" spans="1:12" s="23" customFormat="1" ht="15" customHeight="1">
      <c r="A468" s="39">
        <v>43598</v>
      </c>
      <c r="B468" s="38" t="s">
        <v>688</v>
      </c>
      <c r="C468" s="38" t="s">
        <v>20</v>
      </c>
      <c r="D468" s="38" t="s">
        <v>32</v>
      </c>
      <c r="E468" s="57"/>
      <c r="F468" s="57">
        <v>500</v>
      </c>
      <c r="G468" s="35" t="e">
        <f t="shared" si="7"/>
        <v>#REF!</v>
      </c>
      <c r="H468" s="38" t="s">
        <v>63</v>
      </c>
      <c r="I468" s="36" t="s">
        <v>34</v>
      </c>
      <c r="J468" s="38"/>
      <c r="K468" s="36" t="s">
        <v>35</v>
      </c>
      <c r="L468" s="38"/>
    </row>
    <row r="469" spans="1:12" s="27" customFormat="1" ht="15" customHeight="1">
      <c r="A469" s="39">
        <v>43598</v>
      </c>
      <c r="B469" s="38" t="s">
        <v>689</v>
      </c>
      <c r="C469" s="38" t="s">
        <v>20</v>
      </c>
      <c r="D469" s="38" t="s">
        <v>32</v>
      </c>
      <c r="E469" s="57"/>
      <c r="F469" s="57">
        <v>500</v>
      </c>
      <c r="G469" s="35" t="e">
        <f t="shared" si="7"/>
        <v>#REF!</v>
      </c>
      <c r="H469" s="38" t="s">
        <v>63</v>
      </c>
      <c r="I469" s="36" t="s">
        <v>34</v>
      </c>
      <c r="J469" s="38"/>
      <c r="K469" s="36" t="s">
        <v>35</v>
      </c>
      <c r="L469" s="38"/>
    </row>
    <row r="470" spans="1:12" s="74" customFormat="1" ht="15" hidden="1" customHeight="1">
      <c r="A470" s="66">
        <v>43598</v>
      </c>
      <c r="B470" s="71" t="s">
        <v>124</v>
      </c>
      <c r="C470" s="71" t="s">
        <v>28</v>
      </c>
      <c r="D470" s="71" t="s">
        <v>32</v>
      </c>
      <c r="E470" s="75">
        <v>49600</v>
      </c>
      <c r="F470" s="75"/>
      <c r="G470" s="69" t="e">
        <f t="shared" si="7"/>
        <v>#REF!</v>
      </c>
      <c r="H470" s="71" t="s">
        <v>63</v>
      </c>
      <c r="I470" s="67" t="s">
        <v>126</v>
      </c>
      <c r="J470" s="71"/>
      <c r="K470" s="67" t="s">
        <v>35</v>
      </c>
      <c r="L470" s="71"/>
    </row>
    <row r="471" spans="1:12" s="23" customFormat="1" ht="15" customHeight="1">
      <c r="A471" s="39">
        <v>43598</v>
      </c>
      <c r="B471" s="38" t="s">
        <v>690</v>
      </c>
      <c r="C471" s="38" t="s">
        <v>20</v>
      </c>
      <c r="D471" s="38" t="s">
        <v>32</v>
      </c>
      <c r="E471" s="57"/>
      <c r="F471" s="57">
        <v>500</v>
      </c>
      <c r="G471" s="35" t="e">
        <f t="shared" si="7"/>
        <v>#REF!</v>
      </c>
      <c r="H471" s="38" t="s">
        <v>63</v>
      </c>
      <c r="I471" s="36" t="s">
        <v>34</v>
      </c>
      <c r="J471" s="38"/>
      <c r="K471" s="36" t="s">
        <v>35</v>
      </c>
      <c r="L471" s="38"/>
    </row>
    <row r="472" spans="1:12" s="23" customFormat="1" ht="15" customHeight="1">
      <c r="A472" s="39">
        <v>43598</v>
      </c>
      <c r="B472" s="38" t="s">
        <v>691</v>
      </c>
      <c r="C472" s="38" t="s">
        <v>20</v>
      </c>
      <c r="D472" s="38" t="s">
        <v>32</v>
      </c>
      <c r="E472" s="57"/>
      <c r="F472" s="57">
        <v>500</v>
      </c>
      <c r="G472" s="35" t="e">
        <f t="shared" si="7"/>
        <v>#REF!</v>
      </c>
      <c r="H472" s="38" t="s">
        <v>63</v>
      </c>
      <c r="I472" s="36" t="s">
        <v>34</v>
      </c>
      <c r="J472" s="38"/>
      <c r="K472" s="36" t="s">
        <v>35</v>
      </c>
      <c r="L472" s="38"/>
    </row>
    <row r="473" spans="1:12" s="23" customFormat="1" ht="15" customHeight="1">
      <c r="A473" s="39">
        <v>43598</v>
      </c>
      <c r="B473" s="38" t="s">
        <v>679</v>
      </c>
      <c r="C473" s="38" t="s">
        <v>20</v>
      </c>
      <c r="D473" s="38" t="s">
        <v>32</v>
      </c>
      <c r="E473" s="57"/>
      <c r="F473" s="57">
        <v>500</v>
      </c>
      <c r="G473" s="35" t="e">
        <f t="shared" si="7"/>
        <v>#REF!</v>
      </c>
      <c r="H473" s="38" t="s">
        <v>63</v>
      </c>
      <c r="I473" s="36" t="s">
        <v>34</v>
      </c>
      <c r="J473" s="38"/>
      <c r="K473" s="36" t="s">
        <v>35</v>
      </c>
      <c r="L473" s="38"/>
    </row>
    <row r="474" spans="1:12" s="23" customFormat="1" ht="15" customHeight="1">
      <c r="A474" s="39">
        <v>43599</v>
      </c>
      <c r="B474" s="38" t="s">
        <v>692</v>
      </c>
      <c r="C474" s="38" t="s">
        <v>20</v>
      </c>
      <c r="D474" s="38" t="s">
        <v>32</v>
      </c>
      <c r="E474" s="57"/>
      <c r="F474" s="57">
        <v>500</v>
      </c>
      <c r="G474" s="35" t="e">
        <f t="shared" si="7"/>
        <v>#REF!</v>
      </c>
      <c r="H474" s="38" t="s">
        <v>63</v>
      </c>
      <c r="I474" s="36" t="s">
        <v>34</v>
      </c>
      <c r="J474" s="38"/>
      <c r="K474" s="36" t="s">
        <v>35</v>
      </c>
      <c r="L474" s="38"/>
    </row>
    <row r="475" spans="1:12" s="23" customFormat="1" ht="15" customHeight="1">
      <c r="A475" s="39">
        <v>43599</v>
      </c>
      <c r="B475" s="38" t="s">
        <v>693</v>
      </c>
      <c r="C475" s="38" t="s">
        <v>20</v>
      </c>
      <c r="D475" s="38" t="s">
        <v>32</v>
      </c>
      <c r="E475" s="57"/>
      <c r="F475" s="57">
        <v>500</v>
      </c>
      <c r="G475" s="35" t="e">
        <f t="shared" si="7"/>
        <v>#REF!</v>
      </c>
      <c r="H475" s="38" t="s">
        <v>63</v>
      </c>
      <c r="I475" s="36" t="s">
        <v>34</v>
      </c>
      <c r="J475" s="38"/>
      <c r="K475" s="36" t="s">
        <v>35</v>
      </c>
      <c r="L475" s="38"/>
    </row>
    <row r="476" spans="1:12" s="23" customFormat="1" ht="15" customHeight="1">
      <c r="A476" s="39">
        <v>43599</v>
      </c>
      <c r="B476" s="38" t="s">
        <v>694</v>
      </c>
      <c r="C476" s="38" t="s">
        <v>57</v>
      </c>
      <c r="D476" s="38" t="s">
        <v>32</v>
      </c>
      <c r="E476" s="57"/>
      <c r="F476" s="57">
        <v>20000</v>
      </c>
      <c r="G476" s="35" t="e">
        <f t="shared" si="7"/>
        <v>#REF!</v>
      </c>
      <c r="H476" s="38" t="s">
        <v>63</v>
      </c>
      <c r="I476" s="36" t="s">
        <v>34</v>
      </c>
      <c r="J476" s="38"/>
      <c r="K476" s="36" t="s">
        <v>35</v>
      </c>
      <c r="L476" s="38"/>
    </row>
    <row r="477" spans="1:12" s="23" customFormat="1" ht="15" customHeight="1">
      <c r="A477" s="39">
        <v>43599</v>
      </c>
      <c r="B477" s="38" t="s">
        <v>695</v>
      </c>
      <c r="C477" s="38" t="s">
        <v>20</v>
      </c>
      <c r="D477" s="38" t="s">
        <v>32</v>
      </c>
      <c r="E477" s="57"/>
      <c r="F477" s="57">
        <v>250</v>
      </c>
      <c r="G477" s="35" t="e">
        <f t="shared" si="7"/>
        <v>#REF!</v>
      </c>
      <c r="H477" s="38" t="s">
        <v>63</v>
      </c>
      <c r="I477" s="36" t="s">
        <v>34</v>
      </c>
      <c r="J477" s="38"/>
      <c r="K477" s="36" t="s">
        <v>35</v>
      </c>
      <c r="L477" s="38"/>
    </row>
    <row r="478" spans="1:12" s="23" customFormat="1" ht="15" customHeight="1">
      <c r="A478" s="39">
        <v>43599</v>
      </c>
      <c r="B478" s="38" t="s">
        <v>679</v>
      </c>
      <c r="C478" s="38" t="s">
        <v>20</v>
      </c>
      <c r="D478" s="38" t="s">
        <v>32</v>
      </c>
      <c r="E478" s="57"/>
      <c r="F478" s="57">
        <v>500</v>
      </c>
      <c r="G478" s="35" t="e">
        <f t="shared" si="7"/>
        <v>#REF!</v>
      </c>
      <c r="H478" s="38" t="s">
        <v>63</v>
      </c>
      <c r="I478" s="36" t="s">
        <v>34</v>
      </c>
      <c r="J478" s="38"/>
      <c r="K478" s="36" t="s">
        <v>35</v>
      </c>
      <c r="L478" s="38"/>
    </row>
    <row r="479" spans="1:12" s="23" customFormat="1" ht="15" customHeight="1">
      <c r="A479" s="39">
        <v>43599</v>
      </c>
      <c r="B479" s="38" t="s">
        <v>696</v>
      </c>
      <c r="C479" s="38" t="s">
        <v>20</v>
      </c>
      <c r="D479" s="38" t="s">
        <v>32</v>
      </c>
      <c r="E479" s="57"/>
      <c r="F479" s="57">
        <v>500</v>
      </c>
      <c r="G479" s="35" t="e">
        <f t="shared" si="7"/>
        <v>#REF!</v>
      </c>
      <c r="H479" s="38" t="s">
        <v>63</v>
      </c>
      <c r="I479" s="36" t="s">
        <v>34</v>
      </c>
      <c r="J479" s="38"/>
      <c r="K479" s="36" t="s">
        <v>35</v>
      </c>
      <c r="L479" s="38"/>
    </row>
    <row r="480" spans="1:12" s="23" customFormat="1" ht="15" customHeight="1">
      <c r="A480" s="39">
        <v>43599</v>
      </c>
      <c r="B480" s="38" t="s">
        <v>684</v>
      </c>
      <c r="C480" s="38" t="s">
        <v>20</v>
      </c>
      <c r="D480" s="38" t="s">
        <v>32</v>
      </c>
      <c r="E480" s="57"/>
      <c r="F480" s="57">
        <v>500</v>
      </c>
      <c r="G480" s="35" t="e">
        <f t="shared" si="7"/>
        <v>#REF!</v>
      </c>
      <c r="H480" s="38" t="s">
        <v>63</v>
      </c>
      <c r="I480" s="36" t="s">
        <v>34</v>
      </c>
      <c r="J480" s="38"/>
      <c r="K480" s="36" t="s">
        <v>35</v>
      </c>
      <c r="L480" s="38"/>
    </row>
    <row r="481" spans="1:12" s="23" customFormat="1" ht="15" customHeight="1">
      <c r="A481" s="39">
        <v>43599</v>
      </c>
      <c r="B481" s="38" t="s">
        <v>691</v>
      </c>
      <c r="C481" s="38" t="s">
        <v>20</v>
      </c>
      <c r="D481" s="38" t="s">
        <v>32</v>
      </c>
      <c r="E481" s="57"/>
      <c r="F481" s="57">
        <v>500</v>
      </c>
      <c r="G481" s="35" t="e">
        <f t="shared" si="7"/>
        <v>#REF!</v>
      </c>
      <c r="H481" s="38" t="s">
        <v>63</v>
      </c>
      <c r="I481" s="36" t="s">
        <v>34</v>
      </c>
      <c r="J481" s="38"/>
      <c r="K481" s="36" t="s">
        <v>35</v>
      </c>
      <c r="L481" s="38"/>
    </row>
    <row r="482" spans="1:12" s="23" customFormat="1" ht="15" customHeight="1">
      <c r="A482" s="39">
        <v>43599</v>
      </c>
      <c r="B482" s="38" t="s">
        <v>679</v>
      </c>
      <c r="C482" s="38" t="s">
        <v>20</v>
      </c>
      <c r="D482" s="38" t="s">
        <v>32</v>
      </c>
      <c r="E482" s="57"/>
      <c r="F482" s="57">
        <v>500</v>
      </c>
      <c r="G482" s="35" t="e">
        <f t="shared" si="7"/>
        <v>#REF!</v>
      </c>
      <c r="H482" s="38" t="s">
        <v>63</v>
      </c>
      <c r="I482" s="36" t="s">
        <v>34</v>
      </c>
      <c r="J482" s="38"/>
      <c r="K482" s="36" t="s">
        <v>35</v>
      </c>
      <c r="L482" s="38"/>
    </row>
    <row r="483" spans="1:12" s="23" customFormat="1" ht="15" customHeight="1">
      <c r="A483" s="39">
        <v>43600</v>
      </c>
      <c r="B483" s="38" t="s">
        <v>697</v>
      </c>
      <c r="C483" s="38" t="s">
        <v>20</v>
      </c>
      <c r="D483" s="38" t="s">
        <v>32</v>
      </c>
      <c r="E483" s="57"/>
      <c r="F483" s="57">
        <v>500</v>
      </c>
      <c r="G483" s="35" t="e">
        <f t="shared" si="7"/>
        <v>#REF!</v>
      </c>
      <c r="H483" s="38" t="s">
        <v>63</v>
      </c>
      <c r="I483" s="36" t="s">
        <v>34</v>
      </c>
      <c r="J483" s="38"/>
      <c r="K483" s="36" t="s">
        <v>35</v>
      </c>
      <c r="L483" s="38"/>
    </row>
    <row r="484" spans="1:12" s="23" customFormat="1" ht="15" customHeight="1">
      <c r="A484" s="39">
        <v>43600</v>
      </c>
      <c r="B484" s="38" t="s">
        <v>698</v>
      </c>
      <c r="C484" s="38" t="s">
        <v>20</v>
      </c>
      <c r="D484" s="38" t="s">
        <v>32</v>
      </c>
      <c r="E484" s="57"/>
      <c r="F484" s="57">
        <v>500</v>
      </c>
      <c r="G484" s="35" t="e">
        <f t="shared" si="7"/>
        <v>#REF!</v>
      </c>
      <c r="H484" s="38" t="s">
        <v>63</v>
      </c>
      <c r="I484" s="36" t="s">
        <v>34</v>
      </c>
      <c r="J484" s="38"/>
      <c r="K484" s="36" t="s">
        <v>35</v>
      </c>
      <c r="L484" s="38"/>
    </row>
    <row r="485" spans="1:12" s="23" customFormat="1" ht="15" customHeight="1">
      <c r="A485" s="39">
        <v>43600</v>
      </c>
      <c r="B485" s="38" t="s">
        <v>699</v>
      </c>
      <c r="C485" s="38" t="s">
        <v>20</v>
      </c>
      <c r="D485" s="38" t="s">
        <v>32</v>
      </c>
      <c r="E485" s="57"/>
      <c r="F485" s="57">
        <v>500</v>
      </c>
      <c r="G485" s="35" t="e">
        <f t="shared" si="7"/>
        <v>#REF!</v>
      </c>
      <c r="H485" s="38" t="s">
        <v>63</v>
      </c>
      <c r="I485" s="36" t="s">
        <v>34</v>
      </c>
      <c r="J485" s="38"/>
      <c r="K485" s="36" t="s">
        <v>35</v>
      </c>
      <c r="L485" s="38"/>
    </row>
    <row r="486" spans="1:12" s="23" customFormat="1" ht="15" customHeight="1">
      <c r="A486" s="39">
        <v>43600</v>
      </c>
      <c r="B486" s="38" t="s">
        <v>700</v>
      </c>
      <c r="C486" s="38" t="s">
        <v>20</v>
      </c>
      <c r="D486" s="38" t="s">
        <v>32</v>
      </c>
      <c r="E486" s="57"/>
      <c r="F486" s="57">
        <v>500</v>
      </c>
      <c r="G486" s="35" t="e">
        <f t="shared" si="7"/>
        <v>#REF!</v>
      </c>
      <c r="H486" s="38" t="s">
        <v>63</v>
      </c>
      <c r="I486" s="36" t="s">
        <v>34</v>
      </c>
      <c r="J486" s="38"/>
      <c r="K486" s="36" t="s">
        <v>35</v>
      </c>
      <c r="L486" s="38"/>
    </row>
    <row r="487" spans="1:12" s="23" customFormat="1" ht="15" customHeight="1">
      <c r="A487" s="39">
        <v>43600</v>
      </c>
      <c r="B487" s="38" t="s">
        <v>701</v>
      </c>
      <c r="C487" s="38" t="s">
        <v>20</v>
      </c>
      <c r="D487" s="38" t="s">
        <v>32</v>
      </c>
      <c r="E487" s="57"/>
      <c r="F487" s="57">
        <v>500</v>
      </c>
      <c r="G487" s="35" t="e">
        <f t="shared" si="7"/>
        <v>#REF!</v>
      </c>
      <c r="H487" s="38" t="s">
        <v>63</v>
      </c>
      <c r="I487" s="36" t="s">
        <v>34</v>
      </c>
      <c r="J487" s="38"/>
      <c r="K487" s="36" t="s">
        <v>35</v>
      </c>
      <c r="L487" s="38"/>
    </row>
    <row r="488" spans="1:12" s="23" customFormat="1" ht="15" customHeight="1">
      <c r="A488" s="39">
        <v>43600</v>
      </c>
      <c r="B488" s="38" t="s">
        <v>685</v>
      </c>
      <c r="C488" s="38" t="s">
        <v>20</v>
      </c>
      <c r="D488" s="38" t="s">
        <v>32</v>
      </c>
      <c r="E488" s="57"/>
      <c r="F488" s="57">
        <v>500</v>
      </c>
      <c r="G488" s="35" t="e">
        <f t="shared" si="7"/>
        <v>#REF!</v>
      </c>
      <c r="H488" s="38" t="s">
        <v>63</v>
      </c>
      <c r="I488" s="36" t="s">
        <v>34</v>
      </c>
      <c r="J488" s="38"/>
      <c r="K488" s="36" t="s">
        <v>35</v>
      </c>
      <c r="L488" s="38"/>
    </row>
    <row r="489" spans="1:12" s="23" customFormat="1" ht="15" customHeight="1">
      <c r="A489" s="39">
        <v>43600</v>
      </c>
      <c r="B489" s="38" t="s">
        <v>679</v>
      </c>
      <c r="C489" s="38" t="s">
        <v>20</v>
      </c>
      <c r="D489" s="38" t="s">
        <v>32</v>
      </c>
      <c r="E489" s="57"/>
      <c r="F489" s="57">
        <v>500</v>
      </c>
      <c r="G489" s="35" t="e">
        <f t="shared" si="7"/>
        <v>#REF!</v>
      </c>
      <c r="H489" s="38" t="s">
        <v>63</v>
      </c>
      <c r="I489" s="36" t="s">
        <v>34</v>
      </c>
      <c r="J489" s="38"/>
      <c r="K489" s="36" t="s">
        <v>35</v>
      </c>
      <c r="L489" s="38"/>
    </row>
    <row r="490" spans="1:12" s="23" customFormat="1" ht="15" customHeight="1">
      <c r="A490" s="39">
        <v>43601</v>
      </c>
      <c r="B490" s="38" t="s">
        <v>702</v>
      </c>
      <c r="C490" s="38" t="s">
        <v>20</v>
      </c>
      <c r="D490" s="38" t="s">
        <v>32</v>
      </c>
      <c r="E490" s="57"/>
      <c r="F490" s="57">
        <v>500</v>
      </c>
      <c r="G490" s="35" t="e">
        <f t="shared" si="7"/>
        <v>#REF!</v>
      </c>
      <c r="H490" s="38" t="s">
        <v>63</v>
      </c>
      <c r="I490" s="36" t="s">
        <v>34</v>
      </c>
      <c r="J490" s="38"/>
      <c r="K490" s="36" t="s">
        <v>35</v>
      </c>
      <c r="L490" s="38"/>
    </row>
    <row r="491" spans="1:12" s="23" customFormat="1" ht="15" customHeight="1">
      <c r="A491" s="39">
        <v>43601</v>
      </c>
      <c r="B491" s="38" t="s">
        <v>127</v>
      </c>
      <c r="C491" s="38" t="s">
        <v>45</v>
      </c>
      <c r="D491" s="38" t="s">
        <v>32</v>
      </c>
      <c r="E491" s="57"/>
      <c r="F491" s="57">
        <v>10000</v>
      </c>
      <c r="G491" s="35" t="e">
        <f t="shared" si="7"/>
        <v>#REF!</v>
      </c>
      <c r="H491" s="38" t="s">
        <v>63</v>
      </c>
      <c r="I491" s="36" t="s">
        <v>34</v>
      </c>
      <c r="J491" s="38"/>
      <c r="K491" s="36" t="s">
        <v>35</v>
      </c>
      <c r="L491" s="38"/>
    </row>
    <row r="492" spans="1:12" s="23" customFormat="1" ht="15" customHeight="1">
      <c r="A492" s="39">
        <v>43601</v>
      </c>
      <c r="B492" s="38" t="s">
        <v>128</v>
      </c>
      <c r="C492" s="38" t="s">
        <v>57</v>
      </c>
      <c r="D492" s="38" t="s">
        <v>32</v>
      </c>
      <c r="E492" s="57"/>
      <c r="F492" s="57">
        <v>80000</v>
      </c>
      <c r="G492" s="35" t="e">
        <f t="shared" si="7"/>
        <v>#REF!</v>
      </c>
      <c r="H492" s="38" t="s">
        <v>63</v>
      </c>
      <c r="I492" s="36" t="s">
        <v>34</v>
      </c>
      <c r="J492" s="38"/>
      <c r="K492" s="36" t="s">
        <v>35</v>
      </c>
      <c r="L492" s="38"/>
    </row>
    <row r="493" spans="1:12" s="23" customFormat="1" ht="15" customHeight="1">
      <c r="A493" s="39">
        <v>43601</v>
      </c>
      <c r="B493" s="38" t="s">
        <v>703</v>
      </c>
      <c r="C493" s="38" t="s">
        <v>20</v>
      </c>
      <c r="D493" s="38" t="s">
        <v>32</v>
      </c>
      <c r="E493" s="57"/>
      <c r="F493" s="57">
        <v>300</v>
      </c>
      <c r="G493" s="35" t="e">
        <f t="shared" si="7"/>
        <v>#REF!</v>
      </c>
      <c r="H493" s="38" t="s">
        <v>63</v>
      </c>
      <c r="I493" s="36" t="s">
        <v>34</v>
      </c>
      <c r="J493" s="38"/>
      <c r="K493" s="36" t="s">
        <v>35</v>
      </c>
      <c r="L493" s="38"/>
    </row>
    <row r="494" spans="1:12" s="23" customFormat="1" ht="15" customHeight="1">
      <c r="A494" s="39">
        <v>43601</v>
      </c>
      <c r="B494" s="38" t="s">
        <v>704</v>
      </c>
      <c r="C494" s="38" t="s">
        <v>20</v>
      </c>
      <c r="D494" s="38" t="s">
        <v>32</v>
      </c>
      <c r="E494" s="57"/>
      <c r="F494" s="57">
        <v>300</v>
      </c>
      <c r="G494" s="35" t="e">
        <f t="shared" si="7"/>
        <v>#REF!</v>
      </c>
      <c r="H494" s="38" t="s">
        <v>63</v>
      </c>
      <c r="I494" s="36" t="s">
        <v>34</v>
      </c>
      <c r="J494" s="38"/>
      <c r="K494" s="36" t="s">
        <v>35</v>
      </c>
      <c r="L494" s="38"/>
    </row>
    <row r="495" spans="1:12" s="23" customFormat="1" ht="15" customHeight="1">
      <c r="A495" s="39">
        <v>43601</v>
      </c>
      <c r="B495" s="38" t="s">
        <v>705</v>
      </c>
      <c r="C495" s="38" t="s">
        <v>20</v>
      </c>
      <c r="D495" s="38" t="s">
        <v>32</v>
      </c>
      <c r="E495" s="57"/>
      <c r="F495" s="57">
        <v>300</v>
      </c>
      <c r="G495" s="35" t="e">
        <f t="shared" si="7"/>
        <v>#REF!</v>
      </c>
      <c r="H495" s="38" t="s">
        <v>63</v>
      </c>
      <c r="I495" s="36" t="s">
        <v>34</v>
      </c>
      <c r="J495" s="38"/>
      <c r="K495" s="36" t="s">
        <v>35</v>
      </c>
      <c r="L495" s="38"/>
    </row>
    <row r="496" spans="1:12" s="23" customFormat="1" ht="15" customHeight="1">
      <c r="A496" s="39">
        <v>43602</v>
      </c>
      <c r="B496" s="38" t="s">
        <v>706</v>
      </c>
      <c r="C496" s="38" t="s">
        <v>20</v>
      </c>
      <c r="D496" s="38" t="s">
        <v>32</v>
      </c>
      <c r="E496" s="57"/>
      <c r="F496" s="57">
        <v>300</v>
      </c>
      <c r="G496" s="35" t="e">
        <f t="shared" si="7"/>
        <v>#REF!</v>
      </c>
      <c r="H496" s="38" t="s">
        <v>63</v>
      </c>
      <c r="I496" s="36" t="s">
        <v>34</v>
      </c>
      <c r="J496" s="38"/>
      <c r="K496" s="36" t="s">
        <v>35</v>
      </c>
      <c r="L496" s="38"/>
    </row>
    <row r="497" spans="1:12" s="74" customFormat="1" ht="15" hidden="1" customHeight="1">
      <c r="A497" s="66">
        <v>43602</v>
      </c>
      <c r="B497" s="71" t="s">
        <v>124</v>
      </c>
      <c r="C497" s="71" t="s">
        <v>28</v>
      </c>
      <c r="D497" s="71" t="s">
        <v>32</v>
      </c>
      <c r="E497" s="75">
        <v>70000</v>
      </c>
      <c r="F497" s="75"/>
      <c r="G497" s="69" t="e">
        <f t="shared" si="7"/>
        <v>#REF!</v>
      </c>
      <c r="H497" s="71" t="s">
        <v>63</v>
      </c>
      <c r="I497" s="67" t="s">
        <v>34</v>
      </c>
      <c r="J497" s="71"/>
      <c r="K497" s="67" t="s">
        <v>35</v>
      </c>
      <c r="L497" s="71"/>
    </row>
    <row r="498" spans="1:12" s="23" customFormat="1" ht="15" customHeight="1">
      <c r="A498" s="39">
        <v>43602</v>
      </c>
      <c r="B498" s="38" t="s">
        <v>707</v>
      </c>
      <c r="C498" s="38" t="s">
        <v>20</v>
      </c>
      <c r="D498" s="38" t="s">
        <v>32</v>
      </c>
      <c r="E498" s="57"/>
      <c r="F498" s="57">
        <v>300</v>
      </c>
      <c r="G498" s="35" t="e">
        <f t="shared" si="7"/>
        <v>#REF!</v>
      </c>
      <c r="H498" s="38" t="s">
        <v>63</v>
      </c>
      <c r="I498" s="36" t="s">
        <v>34</v>
      </c>
      <c r="J498" s="38"/>
      <c r="K498" s="36" t="s">
        <v>35</v>
      </c>
      <c r="L498" s="38"/>
    </row>
    <row r="499" spans="1:12" s="23" customFormat="1" ht="15" customHeight="1">
      <c r="A499" s="39">
        <v>43602</v>
      </c>
      <c r="B499" s="38" t="s">
        <v>129</v>
      </c>
      <c r="C499" s="38" t="s">
        <v>57</v>
      </c>
      <c r="D499" s="38" t="s">
        <v>32</v>
      </c>
      <c r="E499" s="57"/>
      <c r="F499" s="57">
        <v>2000</v>
      </c>
      <c r="G499" s="35" t="e">
        <f t="shared" si="7"/>
        <v>#REF!</v>
      </c>
      <c r="H499" s="38" t="s">
        <v>63</v>
      </c>
      <c r="I499" s="36" t="s">
        <v>34</v>
      </c>
      <c r="J499" s="38"/>
      <c r="K499" s="36" t="s">
        <v>35</v>
      </c>
      <c r="L499" s="38"/>
    </row>
    <row r="500" spans="1:12" s="23" customFormat="1" ht="15" customHeight="1">
      <c r="A500" s="39">
        <v>43602</v>
      </c>
      <c r="B500" s="38" t="s">
        <v>708</v>
      </c>
      <c r="C500" s="38" t="s">
        <v>20</v>
      </c>
      <c r="D500" s="38" t="s">
        <v>32</v>
      </c>
      <c r="E500" s="57"/>
      <c r="F500" s="57">
        <v>300</v>
      </c>
      <c r="G500" s="35" t="e">
        <f t="shared" si="7"/>
        <v>#REF!</v>
      </c>
      <c r="H500" s="38" t="s">
        <v>63</v>
      </c>
      <c r="I500" s="36" t="s">
        <v>34</v>
      </c>
      <c r="J500" s="38"/>
      <c r="K500" s="36" t="s">
        <v>35</v>
      </c>
      <c r="L500" s="38"/>
    </row>
    <row r="501" spans="1:12" s="23" customFormat="1" ht="15" customHeight="1">
      <c r="A501" s="39">
        <v>43602</v>
      </c>
      <c r="B501" s="38" t="s">
        <v>709</v>
      </c>
      <c r="C501" s="38" t="s">
        <v>20</v>
      </c>
      <c r="D501" s="38" t="s">
        <v>32</v>
      </c>
      <c r="E501" s="57"/>
      <c r="F501" s="57">
        <v>300</v>
      </c>
      <c r="G501" s="35" t="e">
        <f t="shared" si="7"/>
        <v>#REF!</v>
      </c>
      <c r="H501" s="38" t="s">
        <v>63</v>
      </c>
      <c r="I501" s="36" t="s">
        <v>34</v>
      </c>
      <c r="J501" s="38"/>
      <c r="K501" s="36" t="s">
        <v>35</v>
      </c>
      <c r="L501" s="38"/>
    </row>
    <row r="502" spans="1:12" s="23" customFormat="1" ht="15" customHeight="1">
      <c r="A502" s="39">
        <v>43602</v>
      </c>
      <c r="B502" s="38" t="s">
        <v>710</v>
      </c>
      <c r="C502" s="38" t="s">
        <v>20</v>
      </c>
      <c r="D502" s="38" t="s">
        <v>32</v>
      </c>
      <c r="E502" s="57"/>
      <c r="F502" s="57">
        <v>300</v>
      </c>
      <c r="G502" s="35" t="e">
        <f t="shared" si="7"/>
        <v>#REF!</v>
      </c>
      <c r="H502" s="38" t="s">
        <v>63</v>
      </c>
      <c r="I502" s="36" t="s">
        <v>34</v>
      </c>
      <c r="J502" s="38"/>
      <c r="K502" s="36" t="s">
        <v>35</v>
      </c>
      <c r="L502" s="38"/>
    </row>
    <row r="503" spans="1:12" s="23" customFormat="1" ht="15" customHeight="1">
      <c r="A503" s="39">
        <v>43602</v>
      </c>
      <c r="B503" s="38" t="s">
        <v>705</v>
      </c>
      <c r="C503" s="38" t="s">
        <v>20</v>
      </c>
      <c r="D503" s="38" t="s">
        <v>32</v>
      </c>
      <c r="E503" s="57"/>
      <c r="F503" s="57">
        <v>300</v>
      </c>
      <c r="G503" s="35" t="e">
        <f t="shared" si="7"/>
        <v>#REF!</v>
      </c>
      <c r="H503" s="38" t="s">
        <v>63</v>
      </c>
      <c r="I503" s="36" t="s">
        <v>34</v>
      </c>
      <c r="J503" s="38"/>
      <c r="K503" s="36" t="s">
        <v>35</v>
      </c>
      <c r="L503" s="38"/>
    </row>
    <row r="504" spans="1:12" s="23" customFormat="1" ht="15" customHeight="1">
      <c r="A504" s="39">
        <v>43603</v>
      </c>
      <c r="B504" s="38" t="s">
        <v>711</v>
      </c>
      <c r="C504" s="38" t="s">
        <v>20</v>
      </c>
      <c r="D504" s="38" t="s">
        <v>32</v>
      </c>
      <c r="E504" s="57"/>
      <c r="F504" s="57">
        <v>300</v>
      </c>
      <c r="G504" s="35" t="e">
        <f t="shared" si="7"/>
        <v>#REF!</v>
      </c>
      <c r="H504" s="38" t="s">
        <v>63</v>
      </c>
      <c r="I504" s="36" t="s">
        <v>34</v>
      </c>
      <c r="J504" s="38"/>
      <c r="K504" s="36" t="s">
        <v>35</v>
      </c>
      <c r="L504" s="38"/>
    </row>
    <row r="505" spans="1:12" s="23" customFormat="1" ht="15" customHeight="1">
      <c r="A505" s="39">
        <v>43603</v>
      </c>
      <c r="B505" s="38" t="s">
        <v>712</v>
      </c>
      <c r="C505" s="38" t="s">
        <v>20</v>
      </c>
      <c r="D505" s="38" t="s">
        <v>32</v>
      </c>
      <c r="E505" s="57"/>
      <c r="F505" s="57">
        <v>2000</v>
      </c>
      <c r="G505" s="35" t="e">
        <f t="shared" si="7"/>
        <v>#REF!</v>
      </c>
      <c r="H505" s="38" t="s">
        <v>63</v>
      </c>
      <c r="I505" s="36" t="s">
        <v>34</v>
      </c>
      <c r="J505" s="38"/>
      <c r="K505" s="36" t="s">
        <v>35</v>
      </c>
      <c r="L505" s="38"/>
    </row>
    <row r="506" spans="1:12" s="23" customFormat="1" ht="15" customHeight="1">
      <c r="A506" s="39">
        <v>43603</v>
      </c>
      <c r="B506" s="38" t="s">
        <v>713</v>
      </c>
      <c r="C506" s="38" t="s">
        <v>57</v>
      </c>
      <c r="D506" s="38" t="s">
        <v>32</v>
      </c>
      <c r="E506" s="57"/>
      <c r="F506" s="57">
        <v>30000</v>
      </c>
      <c r="G506" s="35" t="e">
        <f t="shared" si="7"/>
        <v>#REF!</v>
      </c>
      <c r="H506" s="38" t="s">
        <v>63</v>
      </c>
      <c r="I506" s="36" t="s">
        <v>34</v>
      </c>
      <c r="J506" s="38"/>
      <c r="K506" s="36" t="s">
        <v>35</v>
      </c>
      <c r="L506" s="38"/>
    </row>
    <row r="507" spans="1:12" s="23" customFormat="1" ht="15" customHeight="1">
      <c r="A507" s="39">
        <v>43603</v>
      </c>
      <c r="B507" s="38" t="s">
        <v>714</v>
      </c>
      <c r="C507" s="38" t="s">
        <v>57</v>
      </c>
      <c r="D507" s="38" t="s">
        <v>32</v>
      </c>
      <c r="E507" s="57"/>
      <c r="F507" s="57">
        <v>20000</v>
      </c>
      <c r="G507" s="35" t="e">
        <f t="shared" si="7"/>
        <v>#REF!</v>
      </c>
      <c r="H507" s="38" t="s">
        <v>63</v>
      </c>
      <c r="I507" s="36" t="s">
        <v>34</v>
      </c>
      <c r="J507" s="38"/>
      <c r="K507" s="36" t="s">
        <v>35</v>
      </c>
      <c r="L507" s="38"/>
    </row>
    <row r="508" spans="1:12" s="23" customFormat="1" ht="15" customHeight="1">
      <c r="A508" s="39">
        <v>43608</v>
      </c>
      <c r="B508" s="38" t="s">
        <v>715</v>
      </c>
      <c r="C508" s="38" t="s">
        <v>20</v>
      </c>
      <c r="D508" s="38" t="s">
        <v>32</v>
      </c>
      <c r="E508" s="57"/>
      <c r="F508" s="57">
        <v>1000</v>
      </c>
      <c r="G508" s="35" t="e">
        <f t="shared" si="7"/>
        <v>#REF!</v>
      </c>
      <c r="H508" s="38" t="s">
        <v>63</v>
      </c>
      <c r="I508" s="36" t="s">
        <v>34</v>
      </c>
      <c r="J508" s="38"/>
      <c r="K508" s="36" t="s">
        <v>35</v>
      </c>
      <c r="L508" s="38"/>
    </row>
    <row r="509" spans="1:12" s="23" customFormat="1" ht="14.45" customHeight="1">
      <c r="A509" s="39">
        <v>43608</v>
      </c>
      <c r="B509" s="38" t="s">
        <v>716</v>
      </c>
      <c r="C509" s="38" t="s">
        <v>20</v>
      </c>
      <c r="D509" s="38" t="s">
        <v>32</v>
      </c>
      <c r="E509" s="57"/>
      <c r="F509" s="57">
        <v>1000</v>
      </c>
      <c r="G509" s="35" t="e">
        <f t="shared" si="7"/>
        <v>#REF!</v>
      </c>
      <c r="H509" s="38" t="s">
        <v>63</v>
      </c>
      <c r="I509" s="36" t="s">
        <v>34</v>
      </c>
      <c r="J509" s="38"/>
      <c r="K509" s="36" t="s">
        <v>35</v>
      </c>
      <c r="L509" s="38"/>
    </row>
    <row r="510" spans="1:12" s="28" customFormat="1">
      <c r="A510" s="39">
        <v>43591</v>
      </c>
      <c r="B510" s="32" t="s">
        <v>130</v>
      </c>
      <c r="C510" s="32" t="s">
        <v>20</v>
      </c>
      <c r="D510" s="38" t="s">
        <v>297</v>
      </c>
      <c r="E510" s="31"/>
      <c r="F510" s="31">
        <v>2000</v>
      </c>
      <c r="G510" s="35" t="e">
        <f t="shared" si="7"/>
        <v>#REF!</v>
      </c>
      <c r="H510" s="32" t="s">
        <v>89</v>
      </c>
      <c r="I510" s="32" t="s">
        <v>34</v>
      </c>
      <c r="J510" s="32"/>
      <c r="K510" s="36" t="s">
        <v>35</v>
      </c>
      <c r="L510" s="32"/>
    </row>
    <row r="511" spans="1:12" s="28" customFormat="1">
      <c r="A511" s="39">
        <v>43592</v>
      </c>
      <c r="B511" s="32" t="s">
        <v>717</v>
      </c>
      <c r="C511" s="32" t="s">
        <v>20</v>
      </c>
      <c r="D511" s="38" t="s">
        <v>297</v>
      </c>
      <c r="E511" s="31"/>
      <c r="F511" s="31">
        <v>2000</v>
      </c>
      <c r="G511" s="35" t="e">
        <f t="shared" si="7"/>
        <v>#REF!</v>
      </c>
      <c r="H511" s="32" t="s">
        <v>89</v>
      </c>
      <c r="I511" s="32" t="s">
        <v>34</v>
      </c>
      <c r="J511" s="32"/>
      <c r="K511" s="36" t="s">
        <v>35</v>
      </c>
      <c r="L511" s="32"/>
    </row>
    <row r="512" spans="1:12" s="28" customFormat="1">
      <c r="A512" s="39">
        <v>43592</v>
      </c>
      <c r="B512" s="32" t="s">
        <v>718</v>
      </c>
      <c r="C512" s="32" t="s">
        <v>20</v>
      </c>
      <c r="D512" s="38" t="s">
        <v>297</v>
      </c>
      <c r="E512" s="31"/>
      <c r="F512" s="31">
        <v>2000</v>
      </c>
      <c r="G512" s="35" t="e">
        <f t="shared" si="7"/>
        <v>#REF!</v>
      </c>
      <c r="H512" s="32" t="s">
        <v>89</v>
      </c>
      <c r="I512" s="32" t="s">
        <v>34</v>
      </c>
      <c r="J512" s="32"/>
      <c r="K512" s="36" t="s">
        <v>35</v>
      </c>
      <c r="L512" s="32"/>
    </row>
    <row r="513" spans="1:12" s="79" customFormat="1" hidden="1">
      <c r="A513" s="66">
        <v>43592</v>
      </c>
      <c r="B513" s="67" t="s">
        <v>25</v>
      </c>
      <c r="C513" s="67" t="s">
        <v>28</v>
      </c>
      <c r="D513" s="67" t="s">
        <v>32</v>
      </c>
      <c r="E513" s="68">
        <v>10000</v>
      </c>
      <c r="F513" s="68"/>
      <c r="G513" s="69" t="e">
        <f t="shared" si="7"/>
        <v>#REF!</v>
      </c>
      <c r="H513" s="67" t="s">
        <v>89</v>
      </c>
      <c r="I513" s="67" t="s">
        <v>158</v>
      </c>
      <c r="J513" s="67"/>
      <c r="K513" s="67" t="s">
        <v>35</v>
      </c>
      <c r="L513" s="67"/>
    </row>
    <row r="514" spans="1:12" s="28" customFormat="1">
      <c r="A514" s="39">
        <v>43592</v>
      </c>
      <c r="B514" s="32" t="s">
        <v>719</v>
      </c>
      <c r="C514" s="32" t="s">
        <v>88</v>
      </c>
      <c r="D514" s="32" t="s">
        <v>61</v>
      </c>
      <c r="E514" s="31"/>
      <c r="F514" s="31">
        <v>10000</v>
      </c>
      <c r="G514" s="35" t="e">
        <f t="shared" si="7"/>
        <v>#REF!</v>
      </c>
      <c r="H514" s="32" t="s">
        <v>89</v>
      </c>
      <c r="I514" s="32" t="s">
        <v>158</v>
      </c>
      <c r="J514" s="32"/>
      <c r="K514" s="36" t="s">
        <v>35</v>
      </c>
      <c r="L514" s="32"/>
    </row>
    <row r="515" spans="1:12" s="28" customFormat="1">
      <c r="A515" s="39">
        <v>43594</v>
      </c>
      <c r="B515" s="32" t="s">
        <v>720</v>
      </c>
      <c r="C515" s="32" t="s">
        <v>20</v>
      </c>
      <c r="D515" s="38" t="s">
        <v>297</v>
      </c>
      <c r="E515" s="31"/>
      <c r="F515" s="31">
        <v>1000</v>
      </c>
      <c r="G515" s="35" t="e">
        <f t="shared" si="7"/>
        <v>#REF!</v>
      </c>
      <c r="H515" s="32" t="s">
        <v>89</v>
      </c>
      <c r="I515" s="32" t="s">
        <v>34</v>
      </c>
      <c r="J515" s="32"/>
      <c r="K515" s="36" t="s">
        <v>35</v>
      </c>
      <c r="L515" s="32"/>
    </row>
    <row r="516" spans="1:12" s="28" customFormat="1">
      <c r="A516" s="39">
        <v>43598</v>
      </c>
      <c r="B516" s="32" t="s">
        <v>131</v>
      </c>
      <c r="C516" s="32" t="s">
        <v>20</v>
      </c>
      <c r="D516" s="38" t="s">
        <v>297</v>
      </c>
      <c r="E516" s="31"/>
      <c r="F516" s="31">
        <v>2000</v>
      </c>
      <c r="G516" s="35" t="e">
        <f t="shared" si="7"/>
        <v>#REF!</v>
      </c>
      <c r="H516" s="32" t="s">
        <v>89</v>
      </c>
      <c r="I516" s="32" t="s">
        <v>34</v>
      </c>
      <c r="J516" s="32"/>
      <c r="K516" s="36" t="s">
        <v>35</v>
      </c>
      <c r="L516" s="32"/>
    </row>
    <row r="517" spans="1:12" s="28" customFormat="1">
      <c r="A517" s="39">
        <v>43600</v>
      </c>
      <c r="B517" s="32" t="s">
        <v>721</v>
      </c>
      <c r="C517" s="32" t="s">
        <v>20</v>
      </c>
      <c r="D517" s="38" t="s">
        <v>297</v>
      </c>
      <c r="E517" s="31"/>
      <c r="F517" s="31">
        <v>1000</v>
      </c>
      <c r="G517" s="35" t="e">
        <f t="shared" si="7"/>
        <v>#REF!</v>
      </c>
      <c r="H517" s="32" t="s">
        <v>89</v>
      </c>
      <c r="I517" s="32" t="s">
        <v>34</v>
      </c>
      <c r="J517" s="32"/>
      <c r="K517" s="36" t="s">
        <v>35</v>
      </c>
      <c r="L517" s="32"/>
    </row>
    <row r="518" spans="1:12" s="28" customFormat="1">
      <c r="A518" s="39">
        <v>43600</v>
      </c>
      <c r="B518" s="32" t="s">
        <v>722</v>
      </c>
      <c r="C518" s="32" t="s">
        <v>20</v>
      </c>
      <c r="D518" s="38" t="s">
        <v>297</v>
      </c>
      <c r="E518" s="31"/>
      <c r="F518" s="31">
        <v>1000</v>
      </c>
      <c r="G518" s="35" t="e">
        <f t="shared" si="7"/>
        <v>#REF!</v>
      </c>
      <c r="H518" s="32" t="s">
        <v>89</v>
      </c>
      <c r="I518" s="32" t="s">
        <v>34</v>
      </c>
      <c r="J518" s="32"/>
      <c r="K518" s="36" t="s">
        <v>35</v>
      </c>
      <c r="L518" s="32"/>
    </row>
    <row r="519" spans="1:12" s="28" customFormat="1">
      <c r="A519" s="39">
        <v>43600</v>
      </c>
      <c r="B519" s="32" t="s">
        <v>132</v>
      </c>
      <c r="C519" s="32" t="s">
        <v>20</v>
      </c>
      <c r="D519" s="38" t="s">
        <v>297</v>
      </c>
      <c r="E519" s="31"/>
      <c r="F519" s="31">
        <v>1000</v>
      </c>
      <c r="G519" s="35" t="e">
        <f t="shared" si="7"/>
        <v>#REF!</v>
      </c>
      <c r="H519" s="32" t="s">
        <v>89</v>
      </c>
      <c r="I519" s="32" t="s">
        <v>34</v>
      </c>
      <c r="J519" s="32"/>
      <c r="K519" s="36" t="s">
        <v>35</v>
      </c>
      <c r="L519" s="32"/>
    </row>
    <row r="520" spans="1:12" s="28" customFormat="1">
      <c r="A520" s="39">
        <v>43602</v>
      </c>
      <c r="B520" s="32" t="s">
        <v>723</v>
      </c>
      <c r="C520" s="32" t="s">
        <v>20</v>
      </c>
      <c r="D520" s="38" t="s">
        <v>297</v>
      </c>
      <c r="E520" s="31"/>
      <c r="F520" s="31">
        <v>1500</v>
      </c>
      <c r="G520" s="35" t="e">
        <f t="shared" si="7"/>
        <v>#REF!</v>
      </c>
      <c r="H520" s="32" t="s">
        <v>89</v>
      </c>
      <c r="I520" s="32" t="s">
        <v>34</v>
      </c>
      <c r="J520" s="32"/>
      <c r="K520" s="36" t="s">
        <v>35</v>
      </c>
      <c r="L520" s="32"/>
    </row>
    <row r="521" spans="1:12" s="28" customFormat="1">
      <c r="A521" s="39">
        <v>43606</v>
      </c>
      <c r="B521" s="32" t="s">
        <v>133</v>
      </c>
      <c r="C521" s="32" t="s">
        <v>20</v>
      </c>
      <c r="D521" s="38" t="s">
        <v>297</v>
      </c>
      <c r="E521" s="31"/>
      <c r="F521" s="31">
        <v>2000</v>
      </c>
      <c r="G521" s="35" t="e">
        <f t="shared" si="7"/>
        <v>#REF!</v>
      </c>
      <c r="H521" s="32" t="s">
        <v>89</v>
      </c>
      <c r="I521" s="32" t="s">
        <v>34</v>
      </c>
      <c r="J521" s="32"/>
      <c r="K521" s="36" t="s">
        <v>35</v>
      </c>
      <c r="L521" s="32"/>
    </row>
    <row r="522" spans="1:12" s="28" customFormat="1">
      <c r="A522" s="39">
        <v>43609</v>
      </c>
      <c r="B522" s="32" t="s">
        <v>134</v>
      </c>
      <c r="C522" s="32" t="s">
        <v>20</v>
      </c>
      <c r="D522" s="38" t="s">
        <v>297</v>
      </c>
      <c r="E522" s="31"/>
      <c r="F522" s="31">
        <v>1000</v>
      </c>
      <c r="G522" s="35" t="e">
        <f t="shared" si="7"/>
        <v>#REF!</v>
      </c>
      <c r="H522" s="32" t="s">
        <v>89</v>
      </c>
      <c r="I522" s="32" t="s">
        <v>34</v>
      </c>
      <c r="J522" s="32"/>
      <c r="K522" s="36" t="s">
        <v>35</v>
      </c>
      <c r="L522" s="32"/>
    </row>
    <row r="523" spans="1:12" s="28" customFormat="1">
      <c r="A523" s="39">
        <v>43612</v>
      </c>
      <c r="B523" s="32" t="s">
        <v>724</v>
      </c>
      <c r="C523" s="32" t="s">
        <v>20</v>
      </c>
      <c r="D523" s="38" t="s">
        <v>297</v>
      </c>
      <c r="E523" s="31"/>
      <c r="F523" s="31">
        <v>2000</v>
      </c>
      <c r="G523" s="35" t="e">
        <f t="shared" si="7"/>
        <v>#REF!</v>
      </c>
      <c r="H523" s="32" t="s">
        <v>89</v>
      </c>
      <c r="I523" s="32" t="s">
        <v>34</v>
      </c>
      <c r="J523" s="32"/>
      <c r="K523" s="36" t="s">
        <v>35</v>
      </c>
      <c r="L523" s="32"/>
    </row>
    <row r="524" spans="1:12" s="79" customFormat="1" hidden="1">
      <c r="A524" s="66">
        <v>43613</v>
      </c>
      <c r="B524" s="67" t="s">
        <v>25</v>
      </c>
      <c r="C524" s="67" t="s">
        <v>28</v>
      </c>
      <c r="D524" s="71" t="s">
        <v>297</v>
      </c>
      <c r="E524" s="68">
        <v>20000</v>
      </c>
      <c r="F524" s="68"/>
      <c r="G524" s="69" t="e">
        <f t="shared" si="7"/>
        <v>#REF!</v>
      </c>
      <c r="H524" s="67" t="s">
        <v>89</v>
      </c>
      <c r="I524" s="67" t="s">
        <v>158</v>
      </c>
      <c r="J524" s="67"/>
      <c r="K524" s="67" t="s">
        <v>35</v>
      </c>
      <c r="L524" s="67"/>
    </row>
    <row r="525" spans="1:12" s="28" customFormat="1">
      <c r="A525" s="39">
        <v>43613</v>
      </c>
      <c r="B525" s="32" t="s">
        <v>135</v>
      </c>
      <c r="C525" s="32" t="s">
        <v>20</v>
      </c>
      <c r="D525" s="38" t="s">
        <v>297</v>
      </c>
      <c r="E525" s="31"/>
      <c r="F525" s="31">
        <v>2000</v>
      </c>
      <c r="G525" s="35" t="e">
        <f t="shared" si="7"/>
        <v>#REF!</v>
      </c>
      <c r="H525" s="32" t="s">
        <v>89</v>
      </c>
      <c r="I525" s="32" t="s">
        <v>34</v>
      </c>
      <c r="J525" s="32"/>
      <c r="K525" s="36" t="s">
        <v>35</v>
      </c>
      <c r="L525" s="32"/>
    </row>
    <row r="526" spans="1:12" s="28" customFormat="1">
      <c r="A526" s="39">
        <v>43616</v>
      </c>
      <c r="B526" s="32" t="s">
        <v>136</v>
      </c>
      <c r="C526" s="32" t="s">
        <v>20</v>
      </c>
      <c r="D526" s="38" t="s">
        <v>297</v>
      </c>
      <c r="E526" s="31"/>
      <c r="F526" s="31">
        <v>1000</v>
      </c>
      <c r="G526" s="35" t="e">
        <f t="shared" ref="G526:G589" si="8">G525+E526-F526</f>
        <v>#REF!</v>
      </c>
      <c r="H526" s="32" t="s">
        <v>89</v>
      </c>
      <c r="I526" s="32" t="s">
        <v>34</v>
      </c>
      <c r="J526" s="32"/>
      <c r="K526" s="36" t="s">
        <v>35</v>
      </c>
      <c r="L526" s="32"/>
    </row>
    <row r="527" spans="1:12" s="79" customFormat="1" hidden="1">
      <c r="A527" s="66">
        <v>43590</v>
      </c>
      <c r="B527" s="80" t="s">
        <v>137</v>
      </c>
      <c r="C527" s="80" t="s">
        <v>28</v>
      </c>
      <c r="D527" s="80" t="s">
        <v>138</v>
      </c>
      <c r="E527" s="68">
        <v>25000</v>
      </c>
      <c r="F527" s="83"/>
      <c r="G527" s="69" t="e">
        <f t="shared" si="8"/>
        <v>#REF!</v>
      </c>
      <c r="H527" s="80" t="s">
        <v>139</v>
      </c>
      <c r="I527" s="67" t="s">
        <v>158</v>
      </c>
      <c r="J527" s="67"/>
      <c r="K527" s="67" t="s">
        <v>35</v>
      </c>
      <c r="L527" s="67"/>
    </row>
    <row r="528" spans="1:12" s="28" customFormat="1">
      <c r="A528" s="39">
        <v>43591</v>
      </c>
      <c r="B528" s="34" t="s">
        <v>725</v>
      </c>
      <c r="C528" s="34" t="s">
        <v>20</v>
      </c>
      <c r="D528" s="34" t="s">
        <v>138</v>
      </c>
      <c r="E528" s="31"/>
      <c r="F528" s="41">
        <v>2000</v>
      </c>
      <c r="G528" s="35" t="e">
        <f t="shared" si="8"/>
        <v>#REF!</v>
      </c>
      <c r="H528" s="34" t="s">
        <v>139</v>
      </c>
      <c r="I528" s="32" t="s">
        <v>34</v>
      </c>
      <c r="J528" s="32"/>
      <c r="K528" s="36" t="s">
        <v>35</v>
      </c>
      <c r="L528" s="32"/>
    </row>
    <row r="529" spans="1:12" s="28" customFormat="1">
      <c r="A529" s="39">
        <v>43598</v>
      </c>
      <c r="B529" s="34" t="s">
        <v>726</v>
      </c>
      <c r="C529" s="34" t="s">
        <v>20</v>
      </c>
      <c r="D529" s="34" t="s">
        <v>138</v>
      </c>
      <c r="E529" s="31"/>
      <c r="F529" s="41">
        <v>4000</v>
      </c>
      <c r="G529" s="35" t="e">
        <f t="shared" si="8"/>
        <v>#REF!</v>
      </c>
      <c r="H529" s="34" t="s">
        <v>139</v>
      </c>
      <c r="I529" s="32" t="s">
        <v>34</v>
      </c>
      <c r="J529" s="32"/>
      <c r="K529" s="36" t="s">
        <v>35</v>
      </c>
      <c r="L529" s="32"/>
    </row>
    <row r="530" spans="1:12" s="28" customFormat="1">
      <c r="A530" s="39">
        <v>43601</v>
      </c>
      <c r="B530" s="34" t="s">
        <v>727</v>
      </c>
      <c r="C530" s="34" t="s">
        <v>20</v>
      </c>
      <c r="D530" s="34" t="s">
        <v>138</v>
      </c>
      <c r="E530" s="31"/>
      <c r="F530" s="41">
        <v>2000</v>
      </c>
      <c r="G530" s="35" t="e">
        <f t="shared" si="8"/>
        <v>#REF!</v>
      </c>
      <c r="H530" s="34" t="s">
        <v>139</v>
      </c>
      <c r="I530" s="32" t="s">
        <v>34</v>
      </c>
      <c r="J530" s="32"/>
      <c r="K530" s="36" t="s">
        <v>35</v>
      </c>
      <c r="L530" s="32"/>
    </row>
    <row r="531" spans="1:12" s="28" customFormat="1">
      <c r="A531" s="39">
        <v>43606</v>
      </c>
      <c r="B531" s="34" t="s">
        <v>728</v>
      </c>
      <c r="C531" s="34" t="s">
        <v>20</v>
      </c>
      <c r="D531" s="34" t="s">
        <v>138</v>
      </c>
      <c r="E531" s="31"/>
      <c r="F531" s="41">
        <v>2000</v>
      </c>
      <c r="G531" s="35" t="e">
        <f t="shared" si="8"/>
        <v>#REF!</v>
      </c>
      <c r="H531" s="34" t="s">
        <v>139</v>
      </c>
      <c r="I531" s="32" t="s">
        <v>34</v>
      </c>
      <c r="J531" s="32"/>
      <c r="K531" s="36" t="s">
        <v>35</v>
      </c>
      <c r="L531" s="32"/>
    </row>
    <row r="532" spans="1:12" s="28" customFormat="1">
      <c r="A532" s="39">
        <v>43608</v>
      </c>
      <c r="B532" s="34" t="s">
        <v>729</v>
      </c>
      <c r="C532" s="34" t="s">
        <v>20</v>
      </c>
      <c r="D532" s="34" t="s">
        <v>138</v>
      </c>
      <c r="E532" s="31"/>
      <c r="F532" s="41">
        <v>2000</v>
      </c>
      <c r="G532" s="35" t="e">
        <f t="shared" si="8"/>
        <v>#REF!</v>
      </c>
      <c r="H532" s="34" t="s">
        <v>139</v>
      </c>
      <c r="I532" s="32" t="s">
        <v>34</v>
      </c>
      <c r="J532" s="32"/>
      <c r="K532" s="36" t="s">
        <v>35</v>
      </c>
      <c r="L532" s="32"/>
    </row>
    <row r="533" spans="1:12" s="28" customFormat="1">
      <c r="A533" s="39">
        <v>43612</v>
      </c>
      <c r="B533" s="34" t="s">
        <v>730</v>
      </c>
      <c r="C533" s="34" t="s">
        <v>20</v>
      </c>
      <c r="D533" s="34" t="s">
        <v>138</v>
      </c>
      <c r="E533" s="31"/>
      <c r="F533" s="41">
        <v>3000</v>
      </c>
      <c r="G533" s="35" t="e">
        <f t="shared" si="8"/>
        <v>#REF!</v>
      </c>
      <c r="H533" s="34" t="s">
        <v>139</v>
      </c>
      <c r="I533" s="32" t="s">
        <v>34</v>
      </c>
      <c r="J533" s="32"/>
      <c r="K533" s="36" t="s">
        <v>35</v>
      </c>
      <c r="L533" s="32"/>
    </row>
    <row r="534" spans="1:12" s="28" customFormat="1">
      <c r="A534" s="39">
        <v>43616</v>
      </c>
      <c r="B534" s="34" t="s">
        <v>140</v>
      </c>
      <c r="C534" s="32" t="s">
        <v>94</v>
      </c>
      <c r="D534" s="32" t="s">
        <v>69</v>
      </c>
      <c r="E534" s="31"/>
      <c r="F534" s="41">
        <v>10000</v>
      </c>
      <c r="G534" s="35" t="e">
        <f t="shared" si="8"/>
        <v>#REF!</v>
      </c>
      <c r="H534" s="34" t="s">
        <v>139</v>
      </c>
      <c r="I534" s="32" t="s">
        <v>141</v>
      </c>
      <c r="J534" s="32"/>
      <c r="K534" s="36" t="s">
        <v>35</v>
      </c>
      <c r="L534" s="32"/>
    </row>
    <row r="535" spans="1:12" s="29" customFormat="1">
      <c r="A535" s="39">
        <v>43587</v>
      </c>
      <c r="B535" s="42" t="s">
        <v>142</v>
      </c>
      <c r="C535" s="42" t="s">
        <v>20</v>
      </c>
      <c r="D535" s="43" t="s">
        <v>85</v>
      </c>
      <c r="E535" s="44"/>
      <c r="F535" s="44">
        <v>1000</v>
      </c>
      <c r="G535" s="35" t="e">
        <f t="shared" si="8"/>
        <v>#REF!</v>
      </c>
      <c r="H535" s="42" t="s">
        <v>84</v>
      </c>
      <c r="I535" s="42" t="s">
        <v>34</v>
      </c>
      <c r="J535" s="42"/>
      <c r="K535" s="36" t="s">
        <v>35</v>
      </c>
      <c r="L535" s="42"/>
    </row>
    <row r="536" spans="1:12" s="29" customFormat="1">
      <c r="A536" s="39">
        <v>43587</v>
      </c>
      <c r="B536" s="42" t="s">
        <v>143</v>
      </c>
      <c r="C536" s="42" t="s">
        <v>20</v>
      </c>
      <c r="D536" s="43" t="s">
        <v>85</v>
      </c>
      <c r="E536" s="44"/>
      <c r="F536" s="44">
        <v>1000</v>
      </c>
      <c r="G536" s="35" t="e">
        <f t="shared" si="8"/>
        <v>#REF!</v>
      </c>
      <c r="H536" s="42" t="s">
        <v>84</v>
      </c>
      <c r="I536" s="42" t="s">
        <v>34</v>
      </c>
      <c r="J536" s="42"/>
      <c r="K536" s="36" t="s">
        <v>35</v>
      </c>
      <c r="L536" s="42"/>
    </row>
    <row r="537" spans="1:12" s="29" customFormat="1">
      <c r="A537" s="39">
        <v>43587</v>
      </c>
      <c r="B537" s="42" t="s">
        <v>144</v>
      </c>
      <c r="C537" s="42" t="s">
        <v>20</v>
      </c>
      <c r="D537" s="43" t="s">
        <v>85</v>
      </c>
      <c r="E537" s="44"/>
      <c r="F537" s="44">
        <v>1000</v>
      </c>
      <c r="G537" s="35" t="e">
        <f t="shared" si="8"/>
        <v>#REF!</v>
      </c>
      <c r="H537" s="42" t="s">
        <v>84</v>
      </c>
      <c r="I537" s="42" t="s">
        <v>34</v>
      </c>
      <c r="J537" s="42"/>
      <c r="K537" s="36" t="s">
        <v>35</v>
      </c>
      <c r="L537" s="42"/>
    </row>
    <row r="538" spans="1:12" s="29" customFormat="1">
      <c r="A538" s="39">
        <v>43587</v>
      </c>
      <c r="B538" s="42" t="s">
        <v>145</v>
      </c>
      <c r="C538" s="42" t="s">
        <v>20</v>
      </c>
      <c r="D538" s="43" t="s">
        <v>85</v>
      </c>
      <c r="E538" s="44"/>
      <c r="F538" s="44">
        <v>1000</v>
      </c>
      <c r="G538" s="35" t="e">
        <f t="shared" si="8"/>
        <v>#REF!</v>
      </c>
      <c r="H538" s="42" t="s">
        <v>84</v>
      </c>
      <c r="I538" s="42" t="s">
        <v>34</v>
      </c>
      <c r="J538" s="42"/>
      <c r="K538" s="36" t="s">
        <v>35</v>
      </c>
      <c r="L538" s="42"/>
    </row>
    <row r="539" spans="1:12" s="29" customFormat="1">
      <c r="A539" s="39">
        <v>43587</v>
      </c>
      <c r="B539" s="42" t="s">
        <v>146</v>
      </c>
      <c r="C539" s="42" t="s">
        <v>20</v>
      </c>
      <c r="D539" s="43" t="s">
        <v>85</v>
      </c>
      <c r="E539" s="44"/>
      <c r="F539" s="44">
        <v>1000</v>
      </c>
      <c r="G539" s="35" t="e">
        <f t="shared" si="8"/>
        <v>#REF!</v>
      </c>
      <c r="H539" s="42" t="s">
        <v>84</v>
      </c>
      <c r="I539" s="42" t="s">
        <v>34</v>
      </c>
      <c r="J539" s="42"/>
      <c r="K539" s="36" t="s">
        <v>35</v>
      </c>
      <c r="L539" s="42"/>
    </row>
    <row r="540" spans="1:12" s="29" customFormat="1">
      <c r="A540" s="39">
        <v>43587</v>
      </c>
      <c r="B540" s="42" t="s">
        <v>147</v>
      </c>
      <c r="C540" s="42" t="s">
        <v>20</v>
      </c>
      <c r="D540" s="43" t="s">
        <v>85</v>
      </c>
      <c r="E540" s="44"/>
      <c r="F540" s="44">
        <v>1000</v>
      </c>
      <c r="G540" s="35" t="e">
        <f t="shared" si="8"/>
        <v>#REF!</v>
      </c>
      <c r="H540" s="42" t="s">
        <v>84</v>
      </c>
      <c r="I540" s="42" t="s">
        <v>34</v>
      </c>
      <c r="J540" s="42"/>
      <c r="K540" s="36" t="s">
        <v>35</v>
      </c>
      <c r="L540" s="42"/>
    </row>
    <row r="541" spans="1:12" s="29" customFormat="1">
      <c r="A541" s="39">
        <v>43591</v>
      </c>
      <c r="B541" s="42" t="s">
        <v>148</v>
      </c>
      <c r="C541" s="42" t="s">
        <v>20</v>
      </c>
      <c r="D541" s="43" t="s">
        <v>85</v>
      </c>
      <c r="E541" s="44"/>
      <c r="F541" s="44">
        <v>1000</v>
      </c>
      <c r="G541" s="35" t="e">
        <f t="shared" si="8"/>
        <v>#REF!</v>
      </c>
      <c r="H541" s="42" t="s">
        <v>84</v>
      </c>
      <c r="I541" s="42" t="s">
        <v>34</v>
      </c>
      <c r="J541" s="42"/>
      <c r="K541" s="36" t="s">
        <v>35</v>
      </c>
      <c r="L541" s="42"/>
    </row>
    <row r="542" spans="1:12" s="29" customFormat="1">
      <c r="A542" s="39">
        <v>43591</v>
      </c>
      <c r="B542" s="42" t="s">
        <v>149</v>
      </c>
      <c r="C542" s="42" t="s">
        <v>20</v>
      </c>
      <c r="D542" s="43" t="s">
        <v>85</v>
      </c>
      <c r="E542" s="44"/>
      <c r="F542" s="44">
        <v>1000</v>
      </c>
      <c r="G542" s="35" t="e">
        <f t="shared" si="8"/>
        <v>#REF!</v>
      </c>
      <c r="H542" s="42" t="s">
        <v>84</v>
      </c>
      <c r="I542" s="42" t="s">
        <v>34</v>
      </c>
      <c r="J542" s="42"/>
      <c r="K542" s="36" t="s">
        <v>35</v>
      </c>
      <c r="L542" s="42"/>
    </row>
    <row r="543" spans="1:12" s="29" customFormat="1">
      <c r="A543" s="39">
        <v>43591</v>
      </c>
      <c r="B543" s="42" t="s">
        <v>150</v>
      </c>
      <c r="C543" s="42" t="s">
        <v>20</v>
      </c>
      <c r="D543" s="43" t="s">
        <v>85</v>
      </c>
      <c r="E543" s="44"/>
      <c r="F543" s="44">
        <v>1000</v>
      </c>
      <c r="G543" s="35" t="e">
        <f t="shared" si="8"/>
        <v>#REF!</v>
      </c>
      <c r="H543" s="42" t="s">
        <v>84</v>
      </c>
      <c r="I543" s="42" t="s">
        <v>34</v>
      </c>
      <c r="J543" s="42"/>
      <c r="K543" s="36" t="s">
        <v>35</v>
      </c>
      <c r="L543" s="42"/>
    </row>
    <row r="544" spans="1:12" s="29" customFormat="1">
      <c r="A544" s="39">
        <v>43591</v>
      </c>
      <c r="B544" s="42" t="s">
        <v>151</v>
      </c>
      <c r="C544" s="42" t="s">
        <v>20</v>
      </c>
      <c r="D544" s="43" t="s">
        <v>85</v>
      </c>
      <c r="E544" s="44"/>
      <c r="F544" s="44">
        <v>1000</v>
      </c>
      <c r="G544" s="35" t="e">
        <f t="shared" si="8"/>
        <v>#REF!</v>
      </c>
      <c r="H544" s="42" t="s">
        <v>84</v>
      </c>
      <c r="I544" s="42" t="s">
        <v>34</v>
      </c>
      <c r="J544" s="42"/>
      <c r="K544" s="36" t="s">
        <v>35</v>
      </c>
      <c r="L544" s="42"/>
    </row>
    <row r="545" spans="1:12" s="29" customFormat="1">
      <c r="A545" s="39">
        <v>43591</v>
      </c>
      <c r="B545" s="42" t="s">
        <v>152</v>
      </c>
      <c r="C545" s="42" t="s">
        <v>20</v>
      </c>
      <c r="D545" s="43" t="s">
        <v>85</v>
      </c>
      <c r="E545" s="44"/>
      <c r="F545" s="44">
        <v>1000</v>
      </c>
      <c r="G545" s="35" t="e">
        <f t="shared" si="8"/>
        <v>#REF!</v>
      </c>
      <c r="H545" s="42" t="s">
        <v>84</v>
      </c>
      <c r="I545" s="42" t="s">
        <v>34</v>
      </c>
      <c r="J545" s="42"/>
      <c r="K545" s="36" t="s">
        <v>35</v>
      </c>
      <c r="L545" s="42"/>
    </row>
    <row r="546" spans="1:12" s="29" customFormat="1">
      <c r="A546" s="39">
        <v>43591</v>
      </c>
      <c r="B546" s="42" t="s">
        <v>153</v>
      </c>
      <c r="C546" s="42" t="s">
        <v>20</v>
      </c>
      <c r="D546" s="43" t="s">
        <v>85</v>
      </c>
      <c r="E546" s="44"/>
      <c r="F546" s="44">
        <v>1000</v>
      </c>
      <c r="G546" s="35" t="e">
        <f t="shared" si="8"/>
        <v>#REF!</v>
      </c>
      <c r="H546" s="42" t="s">
        <v>84</v>
      </c>
      <c r="I546" s="42" t="s">
        <v>34</v>
      </c>
      <c r="J546" s="42"/>
      <c r="K546" s="36" t="s">
        <v>35</v>
      </c>
      <c r="L546" s="42"/>
    </row>
    <row r="547" spans="1:12" s="29" customFormat="1">
      <c r="A547" s="39">
        <v>43591</v>
      </c>
      <c r="B547" s="42" t="s">
        <v>154</v>
      </c>
      <c r="C547" s="42" t="s">
        <v>20</v>
      </c>
      <c r="D547" s="43" t="s">
        <v>85</v>
      </c>
      <c r="E547" s="44"/>
      <c r="F547" s="44">
        <v>1000</v>
      </c>
      <c r="G547" s="35" t="e">
        <f t="shared" si="8"/>
        <v>#REF!</v>
      </c>
      <c r="H547" s="42" t="s">
        <v>84</v>
      </c>
      <c r="I547" s="42" t="s">
        <v>34</v>
      </c>
      <c r="J547" s="42"/>
      <c r="K547" s="36" t="s">
        <v>35</v>
      </c>
      <c r="L547" s="42"/>
    </row>
    <row r="548" spans="1:12" s="29" customFormat="1">
      <c r="A548" s="39">
        <v>43591</v>
      </c>
      <c r="B548" s="42" t="s">
        <v>155</v>
      </c>
      <c r="C548" s="42" t="s">
        <v>20</v>
      </c>
      <c r="D548" s="43" t="s">
        <v>85</v>
      </c>
      <c r="E548" s="44"/>
      <c r="F548" s="44">
        <v>1000</v>
      </c>
      <c r="G548" s="35" t="e">
        <f t="shared" si="8"/>
        <v>#REF!</v>
      </c>
      <c r="H548" s="42" t="s">
        <v>84</v>
      </c>
      <c r="I548" s="42" t="s">
        <v>34</v>
      </c>
      <c r="J548" s="42"/>
      <c r="K548" s="36" t="s">
        <v>35</v>
      </c>
      <c r="L548" s="42"/>
    </row>
    <row r="549" spans="1:12" s="29" customFormat="1">
      <c r="A549" s="39">
        <v>43591</v>
      </c>
      <c r="B549" s="42" t="s">
        <v>156</v>
      </c>
      <c r="C549" s="42" t="s">
        <v>20</v>
      </c>
      <c r="D549" s="43" t="s">
        <v>85</v>
      </c>
      <c r="E549" s="44"/>
      <c r="F549" s="44">
        <v>1000</v>
      </c>
      <c r="G549" s="35" t="e">
        <f t="shared" si="8"/>
        <v>#REF!</v>
      </c>
      <c r="H549" s="42" t="s">
        <v>84</v>
      </c>
      <c r="I549" s="42" t="s">
        <v>34</v>
      </c>
      <c r="J549" s="42"/>
      <c r="K549" s="36" t="s">
        <v>35</v>
      </c>
      <c r="L549" s="42"/>
    </row>
    <row r="550" spans="1:12" s="29" customFormat="1">
      <c r="A550" s="39">
        <v>43591</v>
      </c>
      <c r="B550" s="42" t="s">
        <v>157</v>
      </c>
      <c r="C550" s="42" t="s">
        <v>20</v>
      </c>
      <c r="D550" s="43" t="s">
        <v>85</v>
      </c>
      <c r="E550" s="44"/>
      <c r="F550" s="44">
        <v>1000</v>
      </c>
      <c r="G550" s="35" t="e">
        <f t="shared" si="8"/>
        <v>#REF!</v>
      </c>
      <c r="H550" s="42" t="s">
        <v>84</v>
      </c>
      <c r="I550" s="42" t="s">
        <v>34</v>
      </c>
      <c r="J550" s="42"/>
      <c r="K550" s="36" t="s">
        <v>35</v>
      </c>
      <c r="L550" s="42"/>
    </row>
    <row r="551" spans="1:12" s="79" customFormat="1" hidden="1">
      <c r="A551" s="66">
        <v>43592</v>
      </c>
      <c r="B551" s="67" t="s">
        <v>25</v>
      </c>
      <c r="C551" s="67" t="s">
        <v>28</v>
      </c>
      <c r="D551" s="67" t="s">
        <v>85</v>
      </c>
      <c r="E551" s="68">
        <v>10000</v>
      </c>
      <c r="F551" s="68"/>
      <c r="G551" s="69" t="e">
        <f t="shared" si="8"/>
        <v>#REF!</v>
      </c>
      <c r="H551" s="67" t="s">
        <v>84</v>
      </c>
      <c r="I551" s="67" t="s">
        <v>158</v>
      </c>
      <c r="J551" s="67"/>
      <c r="K551" s="67" t="s">
        <v>35</v>
      </c>
      <c r="L551" s="67"/>
    </row>
    <row r="552" spans="1:12" s="29" customFormat="1">
      <c r="A552" s="39">
        <v>43592</v>
      </c>
      <c r="B552" s="42" t="s">
        <v>159</v>
      </c>
      <c r="C552" s="42" t="s">
        <v>20</v>
      </c>
      <c r="D552" s="43" t="s">
        <v>85</v>
      </c>
      <c r="E552" s="44"/>
      <c r="F552" s="44">
        <v>1000</v>
      </c>
      <c r="G552" s="35" t="e">
        <f t="shared" si="8"/>
        <v>#REF!</v>
      </c>
      <c r="H552" s="42" t="s">
        <v>84</v>
      </c>
      <c r="I552" s="42" t="s">
        <v>34</v>
      </c>
      <c r="J552" s="42"/>
      <c r="K552" s="36" t="s">
        <v>35</v>
      </c>
      <c r="L552" s="42"/>
    </row>
    <row r="553" spans="1:12" s="29" customFormat="1">
      <c r="A553" s="39">
        <v>43592</v>
      </c>
      <c r="B553" s="42" t="s">
        <v>160</v>
      </c>
      <c r="C553" s="42" t="s">
        <v>20</v>
      </c>
      <c r="D553" s="43" t="s">
        <v>85</v>
      </c>
      <c r="E553" s="44"/>
      <c r="F553" s="44">
        <v>1000</v>
      </c>
      <c r="G553" s="35" t="e">
        <f t="shared" si="8"/>
        <v>#REF!</v>
      </c>
      <c r="H553" s="42" t="s">
        <v>84</v>
      </c>
      <c r="I553" s="42" t="s">
        <v>34</v>
      </c>
      <c r="J553" s="42"/>
      <c r="K553" s="36" t="s">
        <v>35</v>
      </c>
      <c r="L553" s="42"/>
    </row>
    <row r="554" spans="1:12" s="29" customFormat="1">
      <c r="A554" s="39">
        <v>43592</v>
      </c>
      <c r="B554" s="42" t="s">
        <v>161</v>
      </c>
      <c r="C554" s="42" t="s">
        <v>20</v>
      </c>
      <c r="D554" s="43" t="s">
        <v>85</v>
      </c>
      <c r="E554" s="44"/>
      <c r="F554" s="44">
        <v>1000</v>
      </c>
      <c r="G554" s="35" t="e">
        <f t="shared" si="8"/>
        <v>#REF!</v>
      </c>
      <c r="H554" s="42" t="s">
        <v>84</v>
      </c>
      <c r="I554" s="42" t="s">
        <v>34</v>
      </c>
      <c r="J554" s="42"/>
      <c r="K554" s="36" t="s">
        <v>35</v>
      </c>
      <c r="L554" s="42"/>
    </row>
    <row r="555" spans="1:12" s="29" customFormat="1">
      <c r="A555" s="39">
        <v>43592</v>
      </c>
      <c r="B555" s="42" t="s">
        <v>146</v>
      </c>
      <c r="C555" s="42" t="s">
        <v>20</v>
      </c>
      <c r="D555" s="43" t="s">
        <v>85</v>
      </c>
      <c r="E555" s="44"/>
      <c r="F555" s="44">
        <v>1000</v>
      </c>
      <c r="G555" s="35" t="e">
        <f t="shared" si="8"/>
        <v>#REF!</v>
      </c>
      <c r="H555" s="42" t="s">
        <v>84</v>
      </c>
      <c r="I555" s="42" t="s">
        <v>34</v>
      </c>
      <c r="J555" s="42"/>
      <c r="K555" s="36" t="s">
        <v>35</v>
      </c>
      <c r="L555" s="42"/>
    </row>
    <row r="556" spans="1:12" s="29" customFormat="1">
      <c r="A556" s="39">
        <v>43592</v>
      </c>
      <c r="B556" s="42" t="s">
        <v>147</v>
      </c>
      <c r="C556" s="42" t="s">
        <v>20</v>
      </c>
      <c r="D556" s="43" t="s">
        <v>85</v>
      </c>
      <c r="E556" s="44"/>
      <c r="F556" s="44">
        <v>1000</v>
      </c>
      <c r="G556" s="35" t="e">
        <f t="shared" si="8"/>
        <v>#REF!</v>
      </c>
      <c r="H556" s="42" t="s">
        <v>84</v>
      </c>
      <c r="I556" s="42" t="s">
        <v>34</v>
      </c>
      <c r="J556" s="42"/>
      <c r="K556" s="36" t="s">
        <v>35</v>
      </c>
      <c r="L556" s="42"/>
    </row>
    <row r="557" spans="1:12" s="79" customFormat="1" hidden="1">
      <c r="A557" s="66">
        <v>43592</v>
      </c>
      <c r="B557" s="67" t="s">
        <v>25</v>
      </c>
      <c r="C557" s="67" t="s">
        <v>28</v>
      </c>
      <c r="D557" s="67" t="s">
        <v>85</v>
      </c>
      <c r="E557" s="68">
        <v>10000</v>
      </c>
      <c r="F557" s="68"/>
      <c r="G557" s="69" t="e">
        <f t="shared" si="8"/>
        <v>#REF!</v>
      </c>
      <c r="H557" s="67" t="s">
        <v>84</v>
      </c>
      <c r="I557" s="67" t="s">
        <v>158</v>
      </c>
      <c r="J557" s="67"/>
      <c r="K557" s="67" t="s">
        <v>35</v>
      </c>
      <c r="L557" s="67"/>
    </row>
    <row r="558" spans="1:12" s="29" customFormat="1">
      <c r="A558" s="39">
        <v>43593</v>
      </c>
      <c r="B558" s="42" t="s">
        <v>162</v>
      </c>
      <c r="C558" s="42" t="s">
        <v>20</v>
      </c>
      <c r="D558" s="43" t="s">
        <v>85</v>
      </c>
      <c r="E558" s="44"/>
      <c r="F558" s="44">
        <v>1000</v>
      </c>
      <c r="G558" s="35" t="e">
        <f t="shared" si="8"/>
        <v>#REF!</v>
      </c>
      <c r="H558" s="42" t="s">
        <v>84</v>
      </c>
      <c r="I558" s="42" t="s">
        <v>34</v>
      </c>
      <c r="J558" s="42"/>
      <c r="K558" s="36" t="s">
        <v>35</v>
      </c>
      <c r="L558" s="42"/>
    </row>
    <row r="559" spans="1:12" s="29" customFormat="1">
      <c r="A559" s="39">
        <v>43593</v>
      </c>
      <c r="B559" s="42" t="s">
        <v>163</v>
      </c>
      <c r="C559" s="42" t="s">
        <v>20</v>
      </c>
      <c r="D559" s="43" t="s">
        <v>85</v>
      </c>
      <c r="E559" s="44"/>
      <c r="F559" s="44">
        <v>1000</v>
      </c>
      <c r="G559" s="35" t="e">
        <f t="shared" si="8"/>
        <v>#REF!</v>
      </c>
      <c r="H559" s="42" t="s">
        <v>84</v>
      </c>
      <c r="I559" s="42" t="s">
        <v>34</v>
      </c>
      <c r="J559" s="42"/>
      <c r="K559" s="36" t="s">
        <v>35</v>
      </c>
      <c r="L559" s="42"/>
    </row>
    <row r="560" spans="1:12" s="29" customFormat="1">
      <c r="A560" s="39">
        <v>43593</v>
      </c>
      <c r="B560" s="42" t="s">
        <v>164</v>
      </c>
      <c r="C560" s="42" t="s">
        <v>20</v>
      </c>
      <c r="D560" s="43" t="s">
        <v>85</v>
      </c>
      <c r="E560" s="44"/>
      <c r="F560" s="44">
        <v>1000</v>
      </c>
      <c r="G560" s="35" t="e">
        <f t="shared" si="8"/>
        <v>#REF!</v>
      </c>
      <c r="H560" s="42" t="s">
        <v>84</v>
      </c>
      <c r="I560" s="42" t="s">
        <v>34</v>
      </c>
      <c r="J560" s="42"/>
      <c r="K560" s="36" t="s">
        <v>35</v>
      </c>
      <c r="L560" s="42"/>
    </row>
    <row r="561" spans="1:12" s="29" customFormat="1">
      <c r="A561" s="39">
        <v>43593</v>
      </c>
      <c r="B561" s="42" t="s">
        <v>165</v>
      </c>
      <c r="C561" s="42" t="s">
        <v>20</v>
      </c>
      <c r="D561" s="43" t="s">
        <v>85</v>
      </c>
      <c r="E561" s="44"/>
      <c r="F561" s="44">
        <v>1000</v>
      </c>
      <c r="G561" s="35" t="e">
        <f t="shared" si="8"/>
        <v>#REF!</v>
      </c>
      <c r="H561" s="42" t="s">
        <v>84</v>
      </c>
      <c r="I561" s="42" t="s">
        <v>34</v>
      </c>
      <c r="J561" s="42"/>
      <c r="K561" s="36" t="s">
        <v>35</v>
      </c>
      <c r="L561" s="42"/>
    </row>
    <row r="562" spans="1:12" s="29" customFormat="1">
      <c r="A562" s="39">
        <v>43593</v>
      </c>
      <c r="B562" s="42" t="s">
        <v>166</v>
      </c>
      <c r="C562" s="42" t="s">
        <v>39</v>
      </c>
      <c r="D562" s="43" t="s">
        <v>69</v>
      </c>
      <c r="E562" s="44"/>
      <c r="F562" s="44">
        <v>8970</v>
      </c>
      <c r="G562" s="35" t="e">
        <f t="shared" si="8"/>
        <v>#REF!</v>
      </c>
      <c r="H562" s="42" t="s">
        <v>84</v>
      </c>
      <c r="I562" s="42" t="s">
        <v>158</v>
      </c>
      <c r="J562" s="42"/>
      <c r="K562" s="36" t="s">
        <v>35</v>
      </c>
      <c r="L562" s="42"/>
    </row>
    <row r="563" spans="1:12" s="29" customFormat="1">
      <c r="A563" s="39">
        <v>43593</v>
      </c>
      <c r="B563" s="42" t="s">
        <v>167</v>
      </c>
      <c r="C563" s="42" t="s">
        <v>20</v>
      </c>
      <c r="D563" s="43" t="s">
        <v>85</v>
      </c>
      <c r="E563" s="44"/>
      <c r="F563" s="44">
        <v>1000</v>
      </c>
      <c r="G563" s="35" t="e">
        <f t="shared" si="8"/>
        <v>#REF!</v>
      </c>
      <c r="H563" s="42" t="s">
        <v>84</v>
      </c>
      <c r="I563" s="42" t="s">
        <v>34</v>
      </c>
      <c r="J563" s="42"/>
      <c r="K563" s="36" t="s">
        <v>35</v>
      </c>
      <c r="L563" s="42"/>
    </row>
    <row r="564" spans="1:12" s="79" customFormat="1" hidden="1">
      <c r="A564" s="66">
        <v>43595</v>
      </c>
      <c r="B564" s="67" t="s">
        <v>25</v>
      </c>
      <c r="C564" s="67" t="s">
        <v>28</v>
      </c>
      <c r="D564" s="67" t="s">
        <v>85</v>
      </c>
      <c r="E564" s="68">
        <v>10000</v>
      </c>
      <c r="F564" s="68"/>
      <c r="G564" s="69" t="e">
        <f t="shared" si="8"/>
        <v>#REF!</v>
      </c>
      <c r="H564" s="67" t="s">
        <v>84</v>
      </c>
      <c r="I564" s="67" t="s">
        <v>158</v>
      </c>
      <c r="J564" s="67"/>
      <c r="K564" s="67" t="s">
        <v>35</v>
      </c>
      <c r="L564" s="67"/>
    </row>
    <row r="565" spans="1:12" s="29" customFormat="1">
      <c r="A565" s="39">
        <v>43595</v>
      </c>
      <c r="B565" s="42" t="s">
        <v>148</v>
      </c>
      <c r="C565" s="42" t="s">
        <v>20</v>
      </c>
      <c r="D565" s="43" t="s">
        <v>85</v>
      </c>
      <c r="E565" s="44"/>
      <c r="F565" s="44">
        <v>1000</v>
      </c>
      <c r="G565" s="35" t="e">
        <f t="shared" si="8"/>
        <v>#REF!</v>
      </c>
      <c r="H565" s="42" t="s">
        <v>84</v>
      </c>
      <c r="I565" s="42" t="s">
        <v>34</v>
      </c>
      <c r="J565" s="42"/>
      <c r="K565" s="36" t="s">
        <v>35</v>
      </c>
      <c r="L565" s="42"/>
    </row>
    <row r="566" spans="1:12" s="29" customFormat="1">
      <c r="A566" s="39">
        <v>43595</v>
      </c>
      <c r="B566" s="42" t="s">
        <v>168</v>
      </c>
      <c r="C566" s="42" t="s">
        <v>20</v>
      </c>
      <c r="D566" s="43" t="s">
        <v>85</v>
      </c>
      <c r="E566" s="44"/>
      <c r="F566" s="44">
        <v>1000</v>
      </c>
      <c r="G566" s="35" t="e">
        <f t="shared" si="8"/>
        <v>#REF!</v>
      </c>
      <c r="H566" s="42" t="s">
        <v>84</v>
      </c>
      <c r="I566" s="42" t="s">
        <v>34</v>
      </c>
      <c r="J566" s="42"/>
      <c r="K566" s="36" t="s">
        <v>35</v>
      </c>
      <c r="L566" s="42"/>
    </row>
    <row r="567" spans="1:12" s="29" customFormat="1">
      <c r="A567" s="39">
        <v>43595</v>
      </c>
      <c r="B567" s="42" t="s">
        <v>169</v>
      </c>
      <c r="C567" s="42" t="s">
        <v>20</v>
      </c>
      <c r="D567" s="43" t="s">
        <v>85</v>
      </c>
      <c r="E567" s="44"/>
      <c r="F567" s="44">
        <v>1000</v>
      </c>
      <c r="G567" s="35" t="e">
        <f t="shared" si="8"/>
        <v>#REF!</v>
      </c>
      <c r="H567" s="42" t="s">
        <v>84</v>
      </c>
      <c r="I567" s="42" t="s">
        <v>34</v>
      </c>
      <c r="J567" s="42"/>
      <c r="K567" s="36" t="s">
        <v>35</v>
      </c>
      <c r="L567" s="42"/>
    </row>
    <row r="568" spans="1:12" s="29" customFormat="1">
      <c r="A568" s="39">
        <v>43595</v>
      </c>
      <c r="B568" s="42" t="s">
        <v>170</v>
      </c>
      <c r="C568" s="42" t="s">
        <v>20</v>
      </c>
      <c r="D568" s="43" t="s">
        <v>85</v>
      </c>
      <c r="E568" s="44"/>
      <c r="F568" s="44">
        <v>1000</v>
      </c>
      <c r="G568" s="35" t="e">
        <f t="shared" si="8"/>
        <v>#REF!</v>
      </c>
      <c r="H568" s="42" t="s">
        <v>84</v>
      </c>
      <c r="I568" s="42" t="s">
        <v>34</v>
      </c>
      <c r="J568" s="42"/>
      <c r="K568" s="36" t="s">
        <v>35</v>
      </c>
      <c r="L568" s="42"/>
    </row>
    <row r="569" spans="1:12" s="29" customFormat="1">
      <c r="A569" s="39">
        <v>43595</v>
      </c>
      <c r="B569" s="42" t="s">
        <v>171</v>
      </c>
      <c r="C569" s="42" t="s">
        <v>20</v>
      </c>
      <c r="D569" s="43" t="s">
        <v>85</v>
      </c>
      <c r="E569" s="44"/>
      <c r="F569" s="44">
        <v>1000</v>
      </c>
      <c r="G569" s="35" t="e">
        <f t="shared" si="8"/>
        <v>#REF!</v>
      </c>
      <c r="H569" s="42" t="s">
        <v>84</v>
      </c>
      <c r="I569" s="42" t="s">
        <v>34</v>
      </c>
      <c r="J569" s="42"/>
      <c r="K569" s="36" t="s">
        <v>35</v>
      </c>
      <c r="L569" s="42"/>
    </row>
    <row r="570" spans="1:12" s="29" customFormat="1">
      <c r="A570" s="39">
        <v>43595</v>
      </c>
      <c r="B570" s="42" t="s">
        <v>172</v>
      </c>
      <c r="C570" s="42" t="s">
        <v>20</v>
      </c>
      <c r="D570" s="43" t="s">
        <v>85</v>
      </c>
      <c r="E570" s="44"/>
      <c r="F570" s="44">
        <v>1000</v>
      </c>
      <c r="G570" s="35" t="e">
        <f t="shared" si="8"/>
        <v>#REF!</v>
      </c>
      <c r="H570" s="42" t="s">
        <v>84</v>
      </c>
      <c r="I570" s="42" t="s">
        <v>34</v>
      </c>
      <c r="J570" s="42"/>
      <c r="K570" s="36" t="s">
        <v>35</v>
      </c>
      <c r="L570" s="42"/>
    </row>
    <row r="571" spans="1:12" s="29" customFormat="1">
      <c r="A571" s="39">
        <v>43595</v>
      </c>
      <c r="B571" s="42" t="s">
        <v>173</v>
      </c>
      <c r="C571" s="42" t="s">
        <v>20</v>
      </c>
      <c r="D571" s="43" t="s">
        <v>85</v>
      </c>
      <c r="E571" s="44"/>
      <c r="F571" s="44">
        <v>1000</v>
      </c>
      <c r="G571" s="35" t="e">
        <f t="shared" si="8"/>
        <v>#REF!</v>
      </c>
      <c r="H571" s="42" t="s">
        <v>84</v>
      </c>
      <c r="I571" s="42" t="s">
        <v>34</v>
      </c>
      <c r="J571" s="42"/>
      <c r="K571" s="36" t="s">
        <v>35</v>
      </c>
      <c r="L571" s="42"/>
    </row>
    <row r="572" spans="1:12" s="29" customFormat="1">
      <c r="A572" s="39">
        <v>43595</v>
      </c>
      <c r="B572" s="42" t="s">
        <v>174</v>
      </c>
      <c r="C572" s="42" t="s">
        <v>20</v>
      </c>
      <c r="D572" s="43" t="s">
        <v>85</v>
      </c>
      <c r="E572" s="44"/>
      <c r="F572" s="44">
        <v>1000</v>
      </c>
      <c r="G572" s="35" t="e">
        <f t="shared" si="8"/>
        <v>#REF!</v>
      </c>
      <c r="H572" s="42" t="s">
        <v>84</v>
      </c>
      <c r="I572" s="42" t="s">
        <v>34</v>
      </c>
      <c r="J572" s="42"/>
      <c r="K572" s="36" t="s">
        <v>35</v>
      </c>
      <c r="L572" s="42"/>
    </row>
    <row r="573" spans="1:12" s="29" customFormat="1">
      <c r="A573" s="39">
        <v>43599</v>
      </c>
      <c r="B573" s="42" t="s">
        <v>159</v>
      </c>
      <c r="C573" s="42" t="s">
        <v>20</v>
      </c>
      <c r="D573" s="43" t="s">
        <v>85</v>
      </c>
      <c r="E573" s="44"/>
      <c r="F573" s="44">
        <v>1000</v>
      </c>
      <c r="G573" s="35" t="e">
        <f t="shared" si="8"/>
        <v>#REF!</v>
      </c>
      <c r="H573" s="42" t="s">
        <v>84</v>
      </c>
      <c r="I573" s="42" t="s">
        <v>34</v>
      </c>
      <c r="J573" s="42"/>
      <c r="K573" s="36" t="s">
        <v>35</v>
      </c>
      <c r="L573" s="42"/>
    </row>
    <row r="574" spans="1:12" s="29" customFormat="1">
      <c r="A574" s="39">
        <v>43599</v>
      </c>
      <c r="B574" s="42" t="s">
        <v>160</v>
      </c>
      <c r="C574" s="42" t="s">
        <v>20</v>
      </c>
      <c r="D574" s="43" t="s">
        <v>85</v>
      </c>
      <c r="E574" s="44"/>
      <c r="F574" s="44">
        <v>1000</v>
      </c>
      <c r="G574" s="35" t="e">
        <f t="shared" si="8"/>
        <v>#REF!</v>
      </c>
      <c r="H574" s="42" t="s">
        <v>84</v>
      </c>
      <c r="I574" s="42" t="s">
        <v>34</v>
      </c>
      <c r="J574" s="42"/>
      <c r="K574" s="36" t="s">
        <v>35</v>
      </c>
      <c r="L574" s="42"/>
    </row>
    <row r="575" spans="1:12" s="29" customFormat="1">
      <c r="A575" s="39">
        <v>43599</v>
      </c>
      <c r="B575" s="42" t="s">
        <v>163</v>
      </c>
      <c r="C575" s="42" t="s">
        <v>20</v>
      </c>
      <c r="D575" s="43" t="s">
        <v>85</v>
      </c>
      <c r="E575" s="44"/>
      <c r="F575" s="44">
        <v>1000</v>
      </c>
      <c r="G575" s="35" t="e">
        <f t="shared" si="8"/>
        <v>#REF!</v>
      </c>
      <c r="H575" s="42" t="s">
        <v>84</v>
      </c>
      <c r="I575" s="42" t="s">
        <v>34</v>
      </c>
      <c r="J575" s="42"/>
      <c r="K575" s="36" t="s">
        <v>35</v>
      </c>
      <c r="L575" s="42"/>
    </row>
    <row r="576" spans="1:12" s="29" customFormat="1">
      <c r="A576" s="39">
        <v>43599</v>
      </c>
      <c r="B576" s="42" t="s">
        <v>147</v>
      </c>
      <c r="C576" s="42" t="s">
        <v>20</v>
      </c>
      <c r="D576" s="43" t="s">
        <v>85</v>
      </c>
      <c r="E576" s="44"/>
      <c r="F576" s="44">
        <v>1000</v>
      </c>
      <c r="G576" s="35" t="e">
        <f t="shared" si="8"/>
        <v>#REF!</v>
      </c>
      <c r="H576" s="42" t="s">
        <v>84</v>
      </c>
      <c r="I576" s="42" t="s">
        <v>34</v>
      </c>
      <c r="J576" s="42"/>
      <c r="K576" s="36" t="s">
        <v>35</v>
      </c>
      <c r="L576" s="42"/>
    </row>
    <row r="577" spans="1:12" s="79" customFormat="1" hidden="1">
      <c r="A577" s="66">
        <v>43600</v>
      </c>
      <c r="B577" s="67" t="s">
        <v>25</v>
      </c>
      <c r="C577" s="67" t="s">
        <v>28</v>
      </c>
      <c r="D577" s="67" t="s">
        <v>85</v>
      </c>
      <c r="E577" s="68">
        <v>10000</v>
      </c>
      <c r="F577" s="68"/>
      <c r="G577" s="69" t="e">
        <f t="shared" si="8"/>
        <v>#REF!</v>
      </c>
      <c r="H577" s="67" t="s">
        <v>84</v>
      </c>
      <c r="I577" s="67" t="s">
        <v>158</v>
      </c>
      <c r="J577" s="67"/>
      <c r="K577" s="67" t="s">
        <v>35</v>
      </c>
      <c r="L577" s="67"/>
    </row>
    <row r="578" spans="1:12" s="29" customFormat="1">
      <c r="A578" s="39">
        <v>43600</v>
      </c>
      <c r="B578" s="42" t="s">
        <v>142</v>
      </c>
      <c r="C578" s="42" t="s">
        <v>20</v>
      </c>
      <c r="D578" s="43" t="s">
        <v>85</v>
      </c>
      <c r="E578" s="44"/>
      <c r="F578" s="44">
        <v>1000</v>
      </c>
      <c r="G578" s="35" t="e">
        <f t="shared" si="8"/>
        <v>#REF!</v>
      </c>
      <c r="H578" s="42" t="s">
        <v>84</v>
      </c>
      <c r="I578" s="42" t="s">
        <v>34</v>
      </c>
      <c r="J578" s="42"/>
      <c r="K578" s="36" t="s">
        <v>35</v>
      </c>
      <c r="L578" s="42"/>
    </row>
    <row r="579" spans="1:12" s="29" customFormat="1">
      <c r="A579" s="39">
        <v>43600</v>
      </c>
      <c r="B579" s="42" t="s">
        <v>175</v>
      </c>
      <c r="C579" s="42" t="s">
        <v>20</v>
      </c>
      <c r="D579" s="43" t="s">
        <v>85</v>
      </c>
      <c r="E579" s="44"/>
      <c r="F579" s="44">
        <v>1000</v>
      </c>
      <c r="G579" s="35" t="e">
        <f t="shared" si="8"/>
        <v>#REF!</v>
      </c>
      <c r="H579" s="42" t="s">
        <v>84</v>
      </c>
      <c r="I579" s="42" t="s">
        <v>34</v>
      </c>
      <c r="J579" s="42"/>
      <c r="K579" s="36" t="s">
        <v>35</v>
      </c>
      <c r="L579" s="42"/>
    </row>
    <row r="580" spans="1:12" s="29" customFormat="1">
      <c r="A580" s="39">
        <v>43601</v>
      </c>
      <c r="B580" s="42" t="s">
        <v>159</v>
      </c>
      <c r="C580" s="42" t="s">
        <v>20</v>
      </c>
      <c r="D580" s="43" t="s">
        <v>85</v>
      </c>
      <c r="E580" s="44"/>
      <c r="F580" s="44">
        <v>1000</v>
      </c>
      <c r="G580" s="35" t="e">
        <f t="shared" si="8"/>
        <v>#REF!</v>
      </c>
      <c r="H580" s="42" t="s">
        <v>84</v>
      </c>
      <c r="I580" s="42" t="s">
        <v>34</v>
      </c>
      <c r="J580" s="42"/>
      <c r="K580" s="36" t="s">
        <v>35</v>
      </c>
      <c r="L580" s="42"/>
    </row>
    <row r="581" spans="1:12" s="29" customFormat="1">
      <c r="A581" s="39">
        <v>43601</v>
      </c>
      <c r="B581" s="42" t="s">
        <v>160</v>
      </c>
      <c r="C581" s="42" t="s">
        <v>20</v>
      </c>
      <c r="D581" s="43" t="s">
        <v>85</v>
      </c>
      <c r="E581" s="44"/>
      <c r="F581" s="44">
        <v>1000</v>
      </c>
      <c r="G581" s="35" t="e">
        <f t="shared" si="8"/>
        <v>#REF!</v>
      </c>
      <c r="H581" s="42" t="s">
        <v>84</v>
      </c>
      <c r="I581" s="42" t="s">
        <v>34</v>
      </c>
      <c r="J581" s="42"/>
      <c r="K581" s="36" t="s">
        <v>35</v>
      </c>
      <c r="L581" s="42"/>
    </row>
    <row r="582" spans="1:12" s="29" customFormat="1">
      <c r="A582" s="39">
        <v>43601</v>
      </c>
      <c r="B582" s="42" t="s">
        <v>163</v>
      </c>
      <c r="C582" s="42" t="s">
        <v>20</v>
      </c>
      <c r="D582" s="43" t="s">
        <v>85</v>
      </c>
      <c r="E582" s="44"/>
      <c r="F582" s="44">
        <v>1000</v>
      </c>
      <c r="G582" s="35" t="e">
        <f t="shared" si="8"/>
        <v>#REF!</v>
      </c>
      <c r="H582" s="42" t="s">
        <v>84</v>
      </c>
      <c r="I582" s="42" t="s">
        <v>34</v>
      </c>
      <c r="J582" s="42"/>
      <c r="K582" s="36" t="s">
        <v>35</v>
      </c>
      <c r="L582" s="42"/>
    </row>
    <row r="583" spans="1:12" s="29" customFormat="1">
      <c r="A583" s="39">
        <v>43601</v>
      </c>
      <c r="B583" s="42" t="s">
        <v>176</v>
      </c>
      <c r="C583" s="42" t="s">
        <v>20</v>
      </c>
      <c r="D583" s="43" t="s">
        <v>85</v>
      </c>
      <c r="E583" s="44"/>
      <c r="F583" s="44">
        <v>1000</v>
      </c>
      <c r="G583" s="35" t="e">
        <f t="shared" si="8"/>
        <v>#REF!</v>
      </c>
      <c r="H583" s="42" t="s">
        <v>84</v>
      </c>
      <c r="I583" s="42" t="s">
        <v>34</v>
      </c>
      <c r="J583" s="42"/>
      <c r="K583" s="36" t="s">
        <v>35</v>
      </c>
      <c r="L583" s="42"/>
    </row>
    <row r="584" spans="1:12" s="29" customFormat="1">
      <c r="A584" s="39">
        <v>43601</v>
      </c>
      <c r="B584" s="42" t="s">
        <v>177</v>
      </c>
      <c r="C584" s="42" t="s">
        <v>39</v>
      </c>
      <c r="D584" s="43" t="s">
        <v>69</v>
      </c>
      <c r="E584" s="44"/>
      <c r="F584" s="44">
        <v>1000</v>
      </c>
      <c r="G584" s="35" t="e">
        <f t="shared" si="8"/>
        <v>#REF!</v>
      </c>
      <c r="H584" s="42" t="s">
        <v>84</v>
      </c>
      <c r="I584" s="42" t="s">
        <v>158</v>
      </c>
      <c r="J584" s="42"/>
      <c r="K584" s="36" t="s">
        <v>35</v>
      </c>
      <c r="L584" s="42"/>
    </row>
    <row r="585" spans="1:12" s="29" customFormat="1">
      <c r="A585" s="39">
        <v>43601</v>
      </c>
      <c r="B585" s="42" t="s">
        <v>178</v>
      </c>
      <c r="C585" s="42" t="s">
        <v>20</v>
      </c>
      <c r="D585" s="43" t="s">
        <v>85</v>
      </c>
      <c r="E585" s="44"/>
      <c r="F585" s="44">
        <v>1000</v>
      </c>
      <c r="G585" s="35" t="e">
        <f t="shared" si="8"/>
        <v>#REF!</v>
      </c>
      <c r="H585" s="42" t="s">
        <v>84</v>
      </c>
      <c r="I585" s="42" t="s">
        <v>34</v>
      </c>
      <c r="J585" s="42"/>
      <c r="K585" s="36" t="s">
        <v>35</v>
      </c>
      <c r="L585" s="42"/>
    </row>
    <row r="586" spans="1:12" s="79" customFormat="1" hidden="1">
      <c r="A586" s="66">
        <v>43601</v>
      </c>
      <c r="B586" s="67" t="s">
        <v>25</v>
      </c>
      <c r="C586" s="67" t="s">
        <v>28</v>
      </c>
      <c r="D586" s="67" t="s">
        <v>85</v>
      </c>
      <c r="E586" s="68">
        <v>10000</v>
      </c>
      <c r="F586" s="68"/>
      <c r="G586" s="69" t="e">
        <f t="shared" si="8"/>
        <v>#REF!</v>
      </c>
      <c r="H586" s="67" t="s">
        <v>84</v>
      </c>
      <c r="I586" s="67" t="s">
        <v>158</v>
      </c>
      <c r="J586" s="67"/>
      <c r="K586" s="67" t="s">
        <v>35</v>
      </c>
      <c r="L586" s="67"/>
    </row>
    <row r="587" spans="1:12" s="29" customFormat="1">
      <c r="A587" s="39">
        <v>43605</v>
      </c>
      <c r="B587" s="42" t="s">
        <v>148</v>
      </c>
      <c r="C587" s="42" t="s">
        <v>20</v>
      </c>
      <c r="D587" s="43" t="s">
        <v>85</v>
      </c>
      <c r="E587" s="44"/>
      <c r="F587" s="44">
        <v>1000</v>
      </c>
      <c r="G587" s="35" t="e">
        <f t="shared" si="8"/>
        <v>#REF!</v>
      </c>
      <c r="H587" s="42" t="s">
        <v>84</v>
      </c>
      <c r="I587" s="42" t="s">
        <v>34</v>
      </c>
      <c r="J587" s="42"/>
      <c r="K587" s="36" t="s">
        <v>35</v>
      </c>
      <c r="L587" s="42"/>
    </row>
    <row r="588" spans="1:12" s="29" customFormat="1">
      <c r="A588" s="39">
        <v>43605</v>
      </c>
      <c r="B588" s="42" t="s">
        <v>179</v>
      </c>
      <c r="C588" s="42" t="s">
        <v>20</v>
      </c>
      <c r="D588" s="43" t="s">
        <v>85</v>
      </c>
      <c r="E588" s="44"/>
      <c r="F588" s="44">
        <v>1000</v>
      </c>
      <c r="G588" s="35" t="e">
        <f t="shared" si="8"/>
        <v>#REF!</v>
      </c>
      <c r="H588" s="42" t="s">
        <v>84</v>
      </c>
      <c r="I588" s="42" t="s">
        <v>34</v>
      </c>
      <c r="J588" s="42"/>
      <c r="K588" s="36" t="s">
        <v>35</v>
      </c>
      <c r="L588" s="42"/>
    </row>
    <row r="589" spans="1:12" s="29" customFormat="1">
      <c r="A589" s="39">
        <v>43605</v>
      </c>
      <c r="B589" s="42" t="s">
        <v>180</v>
      </c>
      <c r="C589" s="42" t="s">
        <v>20</v>
      </c>
      <c r="D589" s="43" t="s">
        <v>85</v>
      </c>
      <c r="E589" s="44"/>
      <c r="F589" s="44">
        <v>1000</v>
      </c>
      <c r="G589" s="35" t="e">
        <f t="shared" si="8"/>
        <v>#REF!</v>
      </c>
      <c r="H589" s="42" t="s">
        <v>84</v>
      </c>
      <c r="I589" s="42" t="s">
        <v>34</v>
      </c>
      <c r="J589" s="42"/>
      <c r="K589" s="36" t="s">
        <v>35</v>
      </c>
      <c r="L589" s="42"/>
    </row>
    <row r="590" spans="1:12" s="29" customFormat="1">
      <c r="A590" s="39">
        <v>43605</v>
      </c>
      <c r="B590" s="42" t="s">
        <v>181</v>
      </c>
      <c r="C590" s="42" t="s">
        <v>20</v>
      </c>
      <c r="D590" s="43" t="s">
        <v>85</v>
      </c>
      <c r="E590" s="44"/>
      <c r="F590" s="44">
        <v>1000</v>
      </c>
      <c r="G590" s="35" t="e">
        <f t="shared" ref="G590:G653" si="9">G589+E590-F590</f>
        <v>#REF!</v>
      </c>
      <c r="H590" s="42" t="s">
        <v>84</v>
      </c>
      <c r="I590" s="42" t="s">
        <v>34</v>
      </c>
      <c r="J590" s="42"/>
      <c r="K590" s="36" t="s">
        <v>35</v>
      </c>
      <c r="L590" s="42"/>
    </row>
    <row r="591" spans="1:12" s="29" customFormat="1">
      <c r="A591" s="39">
        <v>43605</v>
      </c>
      <c r="B591" s="42" t="s">
        <v>182</v>
      </c>
      <c r="C591" s="42" t="s">
        <v>20</v>
      </c>
      <c r="D591" s="43" t="s">
        <v>85</v>
      </c>
      <c r="E591" s="44"/>
      <c r="F591" s="44">
        <v>1000</v>
      </c>
      <c r="G591" s="35" t="e">
        <f t="shared" si="9"/>
        <v>#REF!</v>
      </c>
      <c r="H591" s="42" t="s">
        <v>84</v>
      </c>
      <c r="I591" s="42" t="s">
        <v>34</v>
      </c>
      <c r="J591" s="42"/>
      <c r="K591" s="36" t="s">
        <v>35</v>
      </c>
      <c r="L591" s="42"/>
    </row>
    <row r="592" spans="1:12" s="29" customFormat="1">
      <c r="A592" s="39">
        <v>43605</v>
      </c>
      <c r="B592" s="42" t="s">
        <v>183</v>
      </c>
      <c r="C592" s="42" t="s">
        <v>20</v>
      </c>
      <c r="D592" s="43" t="s">
        <v>85</v>
      </c>
      <c r="E592" s="44"/>
      <c r="F592" s="44">
        <v>1000</v>
      </c>
      <c r="G592" s="35" t="e">
        <f t="shared" si="9"/>
        <v>#REF!</v>
      </c>
      <c r="H592" s="42" t="s">
        <v>84</v>
      </c>
      <c r="I592" s="42" t="s">
        <v>34</v>
      </c>
      <c r="J592" s="42"/>
      <c r="K592" s="36" t="s">
        <v>35</v>
      </c>
      <c r="L592" s="42"/>
    </row>
    <row r="593" spans="1:12" s="29" customFormat="1">
      <c r="A593" s="39">
        <v>43605</v>
      </c>
      <c r="B593" s="42" t="s">
        <v>184</v>
      </c>
      <c r="C593" s="42" t="s">
        <v>20</v>
      </c>
      <c r="D593" s="43" t="s">
        <v>85</v>
      </c>
      <c r="E593" s="44"/>
      <c r="F593" s="44">
        <v>1000</v>
      </c>
      <c r="G593" s="35" t="e">
        <f t="shared" si="9"/>
        <v>#REF!</v>
      </c>
      <c r="H593" s="42" t="s">
        <v>84</v>
      </c>
      <c r="I593" s="42" t="s">
        <v>34</v>
      </c>
      <c r="J593" s="42"/>
      <c r="K593" s="36" t="s">
        <v>35</v>
      </c>
      <c r="L593" s="42"/>
    </row>
    <row r="594" spans="1:12" s="29" customFormat="1">
      <c r="A594" s="39">
        <v>43605</v>
      </c>
      <c r="B594" s="42" t="s">
        <v>163</v>
      </c>
      <c r="C594" s="42" t="s">
        <v>20</v>
      </c>
      <c r="D594" s="43" t="s">
        <v>85</v>
      </c>
      <c r="E594" s="44"/>
      <c r="F594" s="44">
        <v>1000</v>
      </c>
      <c r="G594" s="35" t="e">
        <f t="shared" si="9"/>
        <v>#REF!</v>
      </c>
      <c r="H594" s="42" t="s">
        <v>84</v>
      </c>
      <c r="I594" s="42" t="s">
        <v>34</v>
      </c>
      <c r="J594" s="42"/>
      <c r="K594" s="36" t="s">
        <v>35</v>
      </c>
      <c r="L594" s="42"/>
    </row>
    <row r="595" spans="1:12" s="29" customFormat="1">
      <c r="A595" s="39">
        <v>43605</v>
      </c>
      <c r="B595" s="42" t="s">
        <v>185</v>
      </c>
      <c r="C595" s="42" t="s">
        <v>20</v>
      </c>
      <c r="D595" s="43" t="s">
        <v>85</v>
      </c>
      <c r="E595" s="44"/>
      <c r="F595" s="44">
        <v>1000</v>
      </c>
      <c r="G595" s="35" t="e">
        <f t="shared" si="9"/>
        <v>#REF!</v>
      </c>
      <c r="H595" s="42" t="s">
        <v>84</v>
      </c>
      <c r="I595" s="42" t="s">
        <v>34</v>
      </c>
      <c r="J595" s="42"/>
      <c r="K595" s="36" t="s">
        <v>35</v>
      </c>
      <c r="L595" s="42"/>
    </row>
    <row r="596" spans="1:12" s="29" customFormat="1">
      <c r="A596" s="39">
        <v>43605</v>
      </c>
      <c r="B596" s="42" t="s">
        <v>186</v>
      </c>
      <c r="C596" s="42" t="s">
        <v>20</v>
      </c>
      <c r="D596" s="43" t="s">
        <v>85</v>
      </c>
      <c r="E596" s="44"/>
      <c r="F596" s="44">
        <v>1000</v>
      </c>
      <c r="G596" s="35" t="e">
        <f t="shared" si="9"/>
        <v>#REF!</v>
      </c>
      <c r="H596" s="42" t="s">
        <v>84</v>
      </c>
      <c r="I596" s="42" t="s">
        <v>34</v>
      </c>
      <c r="J596" s="42"/>
      <c r="K596" s="36" t="s">
        <v>35</v>
      </c>
      <c r="L596" s="42"/>
    </row>
    <row r="597" spans="1:12" s="29" customFormat="1">
      <c r="A597" s="39">
        <v>43606</v>
      </c>
      <c r="B597" s="42" t="s">
        <v>142</v>
      </c>
      <c r="C597" s="42" t="s">
        <v>20</v>
      </c>
      <c r="D597" s="43" t="s">
        <v>85</v>
      </c>
      <c r="E597" s="44"/>
      <c r="F597" s="44">
        <v>1000</v>
      </c>
      <c r="G597" s="35" t="e">
        <f t="shared" si="9"/>
        <v>#REF!</v>
      </c>
      <c r="H597" s="42" t="s">
        <v>84</v>
      </c>
      <c r="I597" s="42" t="s">
        <v>34</v>
      </c>
      <c r="J597" s="42"/>
      <c r="K597" s="36" t="s">
        <v>35</v>
      </c>
      <c r="L597" s="42"/>
    </row>
    <row r="598" spans="1:12" s="29" customFormat="1">
      <c r="A598" s="39">
        <v>43606</v>
      </c>
      <c r="B598" s="42" t="s">
        <v>175</v>
      </c>
      <c r="C598" s="42" t="s">
        <v>20</v>
      </c>
      <c r="D598" s="43" t="s">
        <v>85</v>
      </c>
      <c r="E598" s="44"/>
      <c r="F598" s="44">
        <v>1000</v>
      </c>
      <c r="G598" s="35" t="e">
        <f t="shared" si="9"/>
        <v>#REF!</v>
      </c>
      <c r="H598" s="42" t="s">
        <v>84</v>
      </c>
      <c r="I598" s="42" t="s">
        <v>34</v>
      </c>
      <c r="J598" s="42"/>
      <c r="K598" s="36" t="s">
        <v>35</v>
      </c>
      <c r="L598" s="42"/>
    </row>
    <row r="599" spans="1:12" s="29" customFormat="1">
      <c r="A599" s="39">
        <v>43612</v>
      </c>
      <c r="B599" s="42" t="s">
        <v>162</v>
      </c>
      <c r="C599" s="42" t="s">
        <v>20</v>
      </c>
      <c r="D599" s="43" t="s">
        <v>85</v>
      </c>
      <c r="E599" s="44"/>
      <c r="F599" s="44">
        <v>1000</v>
      </c>
      <c r="G599" s="35" t="e">
        <f t="shared" si="9"/>
        <v>#REF!</v>
      </c>
      <c r="H599" s="42" t="s">
        <v>84</v>
      </c>
      <c r="I599" s="42" t="s">
        <v>34</v>
      </c>
      <c r="J599" s="42"/>
      <c r="K599" s="36" t="s">
        <v>35</v>
      </c>
      <c r="L599" s="42"/>
    </row>
    <row r="600" spans="1:12" s="29" customFormat="1">
      <c r="A600" s="39">
        <v>43612</v>
      </c>
      <c r="B600" s="42" t="s">
        <v>144</v>
      </c>
      <c r="C600" s="42" t="s">
        <v>20</v>
      </c>
      <c r="D600" s="43" t="s">
        <v>85</v>
      </c>
      <c r="E600" s="44"/>
      <c r="F600" s="44">
        <v>1000</v>
      </c>
      <c r="G600" s="35" t="e">
        <f t="shared" si="9"/>
        <v>#REF!</v>
      </c>
      <c r="H600" s="42" t="s">
        <v>84</v>
      </c>
      <c r="I600" s="42" t="s">
        <v>34</v>
      </c>
      <c r="J600" s="42"/>
      <c r="K600" s="36" t="s">
        <v>35</v>
      </c>
      <c r="L600" s="42"/>
    </row>
    <row r="601" spans="1:12" s="29" customFormat="1">
      <c r="A601" s="39">
        <v>43612</v>
      </c>
      <c r="B601" s="42" t="s">
        <v>187</v>
      </c>
      <c r="C601" s="42" t="s">
        <v>20</v>
      </c>
      <c r="D601" s="43" t="s">
        <v>85</v>
      </c>
      <c r="E601" s="44"/>
      <c r="F601" s="44">
        <v>1000</v>
      </c>
      <c r="G601" s="35" t="e">
        <f t="shared" si="9"/>
        <v>#REF!</v>
      </c>
      <c r="H601" s="42" t="s">
        <v>84</v>
      </c>
      <c r="I601" s="42" t="s">
        <v>34</v>
      </c>
      <c r="J601" s="42"/>
      <c r="K601" s="36" t="s">
        <v>35</v>
      </c>
      <c r="L601" s="42"/>
    </row>
    <row r="602" spans="1:12" s="29" customFormat="1">
      <c r="A602" s="39">
        <v>43612</v>
      </c>
      <c r="B602" s="42" t="s">
        <v>147</v>
      </c>
      <c r="C602" s="42" t="s">
        <v>20</v>
      </c>
      <c r="D602" s="43" t="s">
        <v>85</v>
      </c>
      <c r="E602" s="44"/>
      <c r="F602" s="44">
        <v>1000</v>
      </c>
      <c r="G602" s="35" t="e">
        <f t="shared" si="9"/>
        <v>#REF!</v>
      </c>
      <c r="H602" s="42" t="s">
        <v>84</v>
      </c>
      <c r="I602" s="42" t="s">
        <v>34</v>
      </c>
      <c r="J602" s="42"/>
      <c r="K602" s="36" t="s">
        <v>35</v>
      </c>
      <c r="L602" s="42"/>
    </row>
    <row r="603" spans="1:12" s="79" customFormat="1" hidden="1">
      <c r="A603" s="66">
        <v>43612</v>
      </c>
      <c r="B603" s="67" t="s">
        <v>25</v>
      </c>
      <c r="C603" s="67" t="s">
        <v>28</v>
      </c>
      <c r="D603" s="67" t="s">
        <v>85</v>
      </c>
      <c r="E603" s="68">
        <v>15000</v>
      </c>
      <c r="F603" s="68"/>
      <c r="G603" s="69" t="e">
        <f t="shared" si="9"/>
        <v>#REF!</v>
      </c>
      <c r="H603" s="67" t="s">
        <v>84</v>
      </c>
      <c r="I603" s="67" t="s">
        <v>158</v>
      </c>
      <c r="J603" s="67"/>
      <c r="K603" s="67" t="s">
        <v>35</v>
      </c>
      <c r="L603" s="67"/>
    </row>
    <row r="604" spans="1:12" s="29" customFormat="1">
      <c r="A604" s="39">
        <v>43613</v>
      </c>
      <c r="B604" s="42" t="s">
        <v>159</v>
      </c>
      <c r="C604" s="42" t="s">
        <v>20</v>
      </c>
      <c r="D604" s="43" t="s">
        <v>85</v>
      </c>
      <c r="E604" s="44"/>
      <c r="F604" s="44">
        <v>1000</v>
      </c>
      <c r="G604" s="35" t="e">
        <f t="shared" si="9"/>
        <v>#REF!</v>
      </c>
      <c r="H604" s="42" t="s">
        <v>84</v>
      </c>
      <c r="I604" s="42" t="s">
        <v>34</v>
      </c>
      <c r="J604" s="42"/>
      <c r="K604" s="36" t="s">
        <v>35</v>
      </c>
      <c r="L604" s="42"/>
    </row>
    <row r="605" spans="1:12" s="29" customFormat="1">
      <c r="A605" s="39">
        <v>43613</v>
      </c>
      <c r="B605" s="42" t="s">
        <v>160</v>
      </c>
      <c r="C605" s="42" t="s">
        <v>20</v>
      </c>
      <c r="D605" s="43" t="s">
        <v>85</v>
      </c>
      <c r="E605" s="44"/>
      <c r="F605" s="44">
        <v>1000</v>
      </c>
      <c r="G605" s="35" t="e">
        <f t="shared" si="9"/>
        <v>#REF!</v>
      </c>
      <c r="H605" s="42" t="s">
        <v>84</v>
      </c>
      <c r="I605" s="42" t="s">
        <v>34</v>
      </c>
      <c r="J605" s="42"/>
      <c r="K605" s="36" t="s">
        <v>35</v>
      </c>
      <c r="L605" s="42"/>
    </row>
    <row r="606" spans="1:12" s="29" customFormat="1">
      <c r="A606" s="39">
        <v>43613</v>
      </c>
      <c r="B606" s="42" t="s">
        <v>163</v>
      </c>
      <c r="C606" s="42" t="s">
        <v>20</v>
      </c>
      <c r="D606" s="43" t="s">
        <v>85</v>
      </c>
      <c r="E606" s="44"/>
      <c r="F606" s="44">
        <v>1000</v>
      </c>
      <c r="G606" s="35" t="e">
        <f t="shared" si="9"/>
        <v>#REF!</v>
      </c>
      <c r="H606" s="42" t="s">
        <v>84</v>
      </c>
      <c r="I606" s="42" t="s">
        <v>34</v>
      </c>
      <c r="J606" s="42"/>
      <c r="K606" s="36" t="s">
        <v>35</v>
      </c>
      <c r="L606" s="42"/>
    </row>
    <row r="607" spans="1:12" s="29" customFormat="1">
      <c r="A607" s="39">
        <v>43613</v>
      </c>
      <c r="B607" s="42" t="s">
        <v>147</v>
      </c>
      <c r="C607" s="42" t="s">
        <v>20</v>
      </c>
      <c r="D607" s="43" t="s">
        <v>85</v>
      </c>
      <c r="E607" s="44"/>
      <c r="F607" s="44">
        <v>1000</v>
      </c>
      <c r="G607" s="35" t="e">
        <f t="shared" si="9"/>
        <v>#REF!</v>
      </c>
      <c r="H607" s="42" t="s">
        <v>84</v>
      </c>
      <c r="I607" s="42" t="s">
        <v>34</v>
      </c>
      <c r="J607" s="42"/>
      <c r="K607" s="36" t="s">
        <v>35</v>
      </c>
      <c r="L607" s="42"/>
    </row>
    <row r="608" spans="1:12" s="29" customFormat="1">
      <c r="A608" s="39">
        <v>43614</v>
      </c>
      <c r="B608" s="42" t="s">
        <v>148</v>
      </c>
      <c r="C608" s="42" t="s">
        <v>20</v>
      </c>
      <c r="D608" s="43" t="s">
        <v>85</v>
      </c>
      <c r="E608" s="44"/>
      <c r="F608" s="44">
        <v>1000</v>
      </c>
      <c r="G608" s="35" t="e">
        <f t="shared" si="9"/>
        <v>#REF!</v>
      </c>
      <c r="H608" s="42" t="s">
        <v>84</v>
      </c>
      <c r="I608" s="42" t="s">
        <v>34</v>
      </c>
      <c r="J608" s="42"/>
      <c r="K608" s="36" t="s">
        <v>35</v>
      </c>
      <c r="L608" s="42"/>
    </row>
    <row r="609" spans="1:12" s="29" customFormat="1">
      <c r="A609" s="39">
        <v>43614</v>
      </c>
      <c r="B609" s="42" t="s">
        <v>188</v>
      </c>
      <c r="C609" s="42" t="s">
        <v>20</v>
      </c>
      <c r="D609" s="43" t="s">
        <v>85</v>
      </c>
      <c r="E609" s="44"/>
      <c r="F609" s="44">
        <v>1000</v>
      </c>
      <c r="G609" s="35" t="e">
        <f t="shared" si="9"/>
        <v>#REF!</v>
      </c>
      <c r="H609" s="42" t="s">
        <v>84</v>
      </c>
      <c r="I609" s="42" t="s">
        <v>34</v>
      </c>
      <c r="J609" s="42"/>
      <c r="K609" s="36" t="s">
        <v>35</v>
      </c>
      <c r="L609" s="42"/>
    </row>
    <row r="610" spans="1:12" s="29" customFormat="1">
      <c r="A610" s="39">
        <v>43616</v>
      </c>
      <c r="B610" s="42" t="s">
        <v>731</v>
      </c>
      <c r="C610" s="42" t="s">
        <v>20</v>
      </c>
      <c r="D610" s="43" t="s">
        <v>85</v>
      </c>
      <c r="E610" s="44"/>
      <c r="F610" s="44">
        <v>1000</v>
      </c>
      <c r="G610" s="35" t="e">
        <f t="shared" si="9"/>
        <v>#REF!</v>
      </c>
      <c r="H610" s="42" t="s">
        <v>84</v>
      </c>
      <c r="I610" s="42" t="s">
        <v>34</v>
      </c>
      <c r="J610" s="42"/>
      <c r="K610" s="36" t="s">
        <v>35</v>
      </c>
      <c r="L610" s="42"/>
    </row>
    <row r="611" spans="1:12" s="29" customFormat="1">
      <c r="A611" s="39">
        <v>43616</v>
      </c>
      <c r="B611" s="42" t="s">
        <v>168</v>
      </c>
      <c r="C611" s="42" t="s">
        <v>20</v>
      </c>
      <c r="D611" s="43" t="s">
        <v>85</v>
      </c>
      <c r="E611" s="44"/>
      <c r="F611" s="44">
        <v>1000</v>
      </c>
      <c r="G611" s="35" t="e">
        <f t="shared" si="9"/>
        <v>#REF!</v>
      </c>
      <c r="H611" s="42" t="s">
        <v>84</v>
      </c>
      <c r="I611" s="42" t="s">
        <v>34</v>
      </c>
      <c r="J611" s="42"/>
      <c r="K611" s="36" t="s">
        <v>35</v>
      </c>
      <c r="L611" s="42"/>
    </row>
    <row r="612" spans="1:12" s="29" customFormat="1">
      <c r="A612" s="39">
        <v>43616</v>
      </c>
      <c r="B612" s="42" t="s">
        <v>169</v>
      </c>
      <c r="C612" s="42" t="s">
        <v>20</v>
      </c>
      <c r="D612" s="43" t="s">
        <v>85</v>
      </c>
      <c r="E612" s="44"/>
      <c r="F612" s="44">
        <v>1000</v>
      </c>
      <c r="G612" s="35" t="e">
        <f t="shared" si="9"/>
        <v>#REF!</v>
      </c>
      <c r="H612" s="42" t="s">
        <v>84</v>
      </c>
      <c r="I612" s="42" t="s">
        <v>34</v>
      </c>
      <c r="J612" s="42"/>
      <c r="K612" s="36" t="s">
        <v>35</v>
      </c>
      <c r="L612" s="42"/>
    </row>
    <row r="613" spans="1:12" s="29" customFormat="1">
      <c r="A613" s="39">
        <v>43616</v>
      </c>
      <c r="B613" s="42" t="s">
        <v>170</v>
      </c>
      <c r="C613" s="42" t="s">
        <v>20</v>
      </c>
      <c r="D613" s="43" t="s">
        <v>85</v>
      </c>
      <c r="E613" s="44"/>
      <c r="F613" s="44">
        <v>1000</v>
      </c>
      <c r="G613" s="35" t="e">
        <f t="shared" si="9"/>
        <v>#REF!</v>
      </c>
      <c r="H613" s="42" t="s">
        <v>84</v>
      </c>
      <c r="I613" s="42" t="s">
        <v>34</v>
      </c>
      <c r="J613" s="42"/>
      <c r="K613" s="36" t="s">
        <v>35</v>
      </c>
      <c r="L613" s="42"/>
    </row>
    <row r="614" spans="1:12" s="29" customFormat="1">
      <c r="A614" s="39">
        <v>43616</v>
      </c>
      <c r="B614" s="42" t="s">
        <v>189</v>
      </c>
      <c r="C614" s="42" t="s">
        <v>20</v>
      </c>
      <c r="D614" s="43" t="s">
        <v>85</v>
      </c>
      <c r="E614" s="44"/>
      <c r="F614" s="44">
        <v>1000</v>
      </c>
      <c r="G614" s="35" t="e">
        <f t="shared" si="9"/>
        <v>#REF!</v>
      </c>
      <c r="H614" s="42" t="s">
        <v>84</v>
      </c>
      <c r="I614" s="42" t="s">
        <v>34</v>
      </c>
      <c r="J614" s="42"/>
      <c r="K614" s="36" t="s">
        <v>35</v>
      </c>
      <c r="L614" s="42"/>
    </row>
    <row r="615" spans="1:12" s="29" customFormat="1">
      <c r="A615" s="39">
        <v>43616</v>
      </c>
      <c r="B615" s="42" t="s">
        <v>190</v>
      </c>
      <c r="C615" s="42" t="s">
        <v>20</v>
      </c>
      <c r="D615" s="43" t="s">
        <v>85</v>
      </c>
      <c r="E615" s="44"/>
      <c r="F615" s="44">
        <v>1000</v>
      </c>
      <c r="G615" s="35" t="e">
        <f t="shared" si="9"/>
        <v>#REF!</v>
      </c>
      <c r="H615" s="42" t="s">
        <v>84</v>
      </c>
      <c r="I615" s="42" t="s">
        <v>34</v>
      </c>
      <c r="J615" s="42"/>
      <c r="K615" s="36" t="s">
        <v>35</v>
      </c>
      <c r="L615" s="42"/>
    </row>
    <row r="616" spans="1:12" s="29" customFormat="1">
      <c r="A616" s="39">
        <v>43616</v>
      </c>
      <c r="B616" s="42" t="s">
        <v>191</v>
      </c>
      <c r="C616" s="42" t="s">
        <v>20</v>
      </c>
      <c r="D616" s="43" t="s">
        <v>85</v>
      </c>
      <c r="E616" s="44"/>
      <c r="F616" s="44">
        <v>1000</v>
      </c>
      <c r="G616" s="35" t="e">
        <f t="shared" si="9"/>
        <v>#REF!</v>
      </c>
      <c r="H616" s="42" t="s">
        <v>84</v>
      </c>
      <c r="I616" s="42" t="s">
        <v>34</v>
      </c>
      <c r="J616" s="42"/>
      <c r="K616" s="36" t="s">
        <v>35</v>
      </c>
      <c r="L616" s="42"/>
    </row>
    <row r="617" spans="1:12" s="29" customFormat="1">
      <c r="A617" s="39">
        <v>43616</v>
      </c>
      <c r="B617" s="42" t="s">
        <v>192</v>
      </c>
      <c r="C617" s="42" t="s">
        <v>20</v>
      </c>
      <c r="D617" s="43" t="s">
        <v>85</v>
      </c>
      <c r="E617" s="44"/>
      <c r="F617" s="44">
        <v>1000</v>
      </c>
      <c r="G617" s="35" t="e">
        <f t="shared" si="9"/>
        <v>#REF!</v>
      </c>
      <c r="H617" s="42" t="s">
        <v>84</v>
      </c>
      <c r="I617" s="42" t="s">
        <v>34</v>
      </c>
      <c r="J617" s="42"/>
      <c r="K617" s="36" t="s">
        <v>35</v>
      </c>
      <c r="L617" s="42"/>
    </row>
    <row r="618" spans="1:12" s="29" customFormat="1">
      <c r="A618" s="39">
        <v>43616</v>
      </c>
      <c r="B618" s="42" t="s">
        <v>193</v>
      </c>
      <c r="C618" s="42" t="s">
        <v>20</v>
      </c>
      <c r="D618" s="43" t="s">
        <v>85</v>
      </c>
      <c r="E618" s="44"/>
      <c r="F618" s="44">
        <v>1000</v>
      </c>
      <c r="G618" s="35" t="e">
        <f t="shared" si="9"/>
        <v>#REF!</v>
      </c>
      <c r="H618" s="42" t="s">
        <v>84</v>
      </c>
      <c r="I618" s="42" t="s">
        <v>34</v>
      </c>
      <c r="J618" s="42"/>
      <c r="K618" s="36" t="s">
        <v>35</v>
      </c>
      <c r="L618" s="42"/>
    </row>
    <row r="619" spans="1:12" s="29" customFormat="1">
      <c r="A619" s="39">
        <v>43616</v>
      </c>
      <c r="B619" s="42" t="s">
        <v>194</v>
      </c>
      <c r="C619" s="42" t="s">
        <v>20</v>
      </c>
      <c r="D619" s="43" t="s">
        <v>85</v>
      </c>
      <c r="E619" s="44"/>
      <c r="F619" s="44">
        <v>1000</v>
      </c>
      <c r="G619" s="35" t="e">
        <f t="shared" si="9"/>
        <v>#REF!</v>
      </c>
      <c r="H619" s="42" t="s">
        <v>84</v>
      </c>
      <c r="I619" s="42" t="s">
        <v>34</v>
      </c>
      <c r="J619" s="42"/>
      <c r="K619" s="36" t="s">
        <v>35</v>
      </c>
      <c r="L619" s="42"/>
    </row>
    <row r="620" spans="1:12" s="33" customFormat="1">
      <c r="A620" s="39">
        <v>43586</v>
      </c>
      <c r="B620" s="34" t="s">
        <v>195</v>
      </c>
      <c r="C620" s="34" t="s">
        <v>20</v>
      </c>
      <c r="D620" s="45" t="s">
        <v>21</v>
      </c>
      <c r="E620" s="58"/>
      <c r="F620" s="58">
        <v>2000</v>
      </c>
      <c r="G620" s="35" t="e">
        <f t="shared" si="9"/>
        <v>#REF!</v>
      </c>
      <c r="H620" s="34" t="s">
        <v>99</v>
      </c>
      <c r="I620" s="46" t="s">
        <v>34</v>
      </c>
      <c r="J620" s="38"/>
      <c r="K620" s="36" t="s">
        <v>35</v>
      </c>
      <c r="L620" s="38"/>
    </row>
    <row r="621" spans="1:12" s="33" customFormat="1">
      <c r="A621" s="39">
        <v>43586</v>
      </c>
      <c r="B621" s="34" t="s">
        <v>732</v>
      </c>
      <c r="C621" s="34" t="s">
        <v>196</v>
      </c>
      <c r="D621" s="45" t="s">
        <v>21</v>
      </c>
      <c r="E621" s="58"/>
      <c r="F621" s="58">
        <v>5000</v>
      </c>
      <c r="G621" s="35" t="e">
        <f t="shared" si="9"/>
        <v>#REF!</v>
      </c>
      <c r="H621" s="34" t="s">
        <v>99</v>
      </c>
      <c r="I621" s="46" t="s">
        <v>34</v>
      </c>
      <c r="J621" s="38"/>
      <c r="K621" s="36" t="s">
        <v>35</v>
      </c>
      <c r="L621" s="38"/>
    </row>
    <row r="622" spans="1:12" s="33" customFormat="1">
      <c r="A622" s="39">
        <v>43586</v>
      </c>
      <c r="B622" s="34" t="s">
        <v>197</v>
      </c>
      <c r="C622" s="34" t="s">
        <v>20</v>
      </c>
      <c r="D622" s="45" t="s">
        <v>21</v>
      </c>
      <c r="E622" s="58"/>
      <c r="F622" s="58">
        <v>2000</v>
      </c>
      <c r="G622" s="35" t="e">
        <f t="shared" si="9"/>
        <v>#REF!</v>
      </c>
      <c r="H622" s="34" t="s">
        <v>99</v>
      </c>
      <c r="I622" s="46" t="s">
        <v>34</v>
      </c>
      <c r="J622" s="38"/>
      <c r="K622" s="36" t="s">
        <v>35</v>
      </c>
      <c r="L622" s="38"/>
    </row>
    <row r="623" spans="1:12" s="33" customFormat="1">
      <c r="A623" s="39">
        <v>43586</v>
      </c>
      <c r="B623" s="34" t="s">
        <v>198</v>
      </c>
      <c r="C623" s="34" t="s">
        <v>20</v>
      </c>
      <c r="D623" s="45" t="s">
        <v>21</v>
      </c>
      <c r="E623" s="58"/>
      <c r="F623" s="58">
        <v>2000</v>
      </c>
      <c r="G623" s="35" t="e">
        <f t="shared" si="9"/>
        <v>#REF!</v>
      </c>
      <c r="H623" s="34" t="s">
        <v>99</v>
      </c>
      <c r="I623" s="46" t="s">
        <v>34</v>
      </c>
      <c r="J623" s="38"/>
      <c r="K623" s="36" t="s">
        <v>35</v>
      </c>
      <c r="L623" s="38"/>
    </row>
    <row r="624" spans="1:12" s="33" customFormat="1">
      <c r="A624" s="39">
        <v>43587</v>
      </c>
      <c r="B624" s="34" t="s">
        <v>199</v>
      </c>
      <c r="C624" s="34" t="s">
        <v>20</v>
      </c>
      <c r="D624" s="45" t="s">
        <v>21</v>
      </c>
      <c r="E624" s="58"/>
      <c r="F624" s="58">
        <v>1500</v>
      </c>
      <c r="G624" s="35" t="e">
        <f t="shared" si="9"/>
        <v>#REF!</v>
      </c>
      <c r="H624" s="34" t="s">
        <v>99</v>
      </c>
      <c r="I624" s="46" t="s">
        <v>34</v>
      </c>
      <c r="J624" s="38"/>
      <c r="K624" s="36" t="s">
        <v>35</v>
      </c>
      <c r="L624" s="38"/>
    </row>
    <row r="625" spans="1:12" s="33" customFormat="1">
      <c r="A625" s="39">
        <v>43587</v>
      </c>
      <c r="B625" s="34" t="s">
        <v>200</v>
      </c>
      <c r="C625" s="34" t="s">
        <v>20</v>
      </c>
      <c r="D625" s="45" t="s">
        <v>21</v>
      </c>
      <c r="E625" s="58"/>
      <c r="F625" s="58">
        <v>2000</v>
      </c>
      <c r="G625" s="35" t="e">
        <f t="shared" si="9"/>
        <v>#REF!</v>
      </c>
      <c r="H625" s="34" t="s">
        <v>99</v>
      </c>
      <c r="I625" s="46" t="s">
        <v>34</v>
      </c>
      <c r="J625" s="38"/>
      <c r="K625" s="36" t="s">
        <v>35</v>
      </c>
      <c r="L625" s="38"/>
    </row>
    <row r="626" spans="1:12" s="33" customFormat="1">
      <c r="A626" s="39">
        <v>43587</v>
      </c>
      <c r="B626" s="34" t="s">
        <v>201</v>
      </c>
      <c r="C626" s="34" t="s">
        <v>20</v>
      </c>
      <c r="D626" s="45" t="s">
        <v>21</v>
      </c>
      <c r="E626" s="58"/>
      <c r="F626" s="58">
        <v>1500</v>
      </c>
      <c r="G626" s="35" t="e">
        <f t="shared" si="9"/>
        <v>#REF!</v>
      </c>
      <c r="H626" s="34" t="s">
        <v>99</v>
      </c>
      <c r="I626" s="46" t="s">
        <v>34</v>
      </c>
      <c r="J626" s="38"/>
      <c r="K626" s="36" t="s">
        <v>35</v>
      </c>
      <c r="L626" s="38"/>
    </row>
    <row r="627" spans="1:12" s="33" customFormat="1">
      <c r="A627" s="39">
        <v>43587</v>
      </c>
      <c r="B627" s="34" t="s">
        <v>733</v>
      </c>
      <c r="C627" s="34" t="s">
        <v>20</v>
      </c>
      <c r="D627" s="45" t="s">
        <v>21</v>
      </c>
      <c r="E627" s="58"/>
      <c r="F627" s="58">
        <v>1000</v>
      </c>
      <c r="G627" s="35" t="e">
        <f t="shared" si="9"/>
        <v>#REF!</v>
      </c>
      <c r="H627" s="34" t="s">
        <v>99</v>
      </c>
      <c r="I627" s="46" t="s">
        <v>34</v>
      </c>
      <c r="J627" s="38"/>
      <c r="K627" s="36" t="s">
        <v>35</v>
      </c>
      <c r="L627" s="38"/>
    </row>
    <row r="628" spans="1:12" s="33" customFormat="1">
      <c r="A628" s="39">
        <v>43587</v>
      </c>
      <c r="B628" s="34" t="s">
        <v>202</v>
      </c>
      <c r="C628" s="34" t="s">
        <v>196</v>
      </c>
      <c r="D628" s="45" t="s">
        <v>21</v>
      </c>
      <c r="E628" s="58"/>
      <c r="F628" s="58">
        <v>2000</v>
      </c>
      <c r="G628" s="35" t="e">
        <f t="shared" si="9"/>
        <v>#REF!</v>
      </c>
      <c r="H628" s="34" t="s">
        <v>99</v>
      </c>
      <c r="I628" s="46" t="s">
        <v>34</v>
      </c>
      <c r="J628" s="38"/>
      <c r="K628" s="36" t="s">
        <v>35</v>
      </c>
      <c r="L628" s="38"/>
    </row>
    <row r="629" spans="1:12" s="33" customFormat="1">
      <c r="A629" s="39">
        <v>43588</v>
      </c>
      <c r="B629" s="34" t="s">
        <v>203</v>
      </c>
      <c r="C629" s="34" t="s">
        <v>20</v>
      </c>
      <c r="D629" s="45" t="s">
        <v>21</v>
      </c>
      <c r="E629" s="58"/>
      <c r="F629" s="58">
        <v>1500</v>
      </c>
      <c r="G629" s="35" t="e">
        <f t="shared" si="9"/>
        <v>#REF!</v>
      </c>
      <c r="H629" s="34" t="s">
        <v>99</v>
      </c>
      <c r="I629" s="46" t="s">
        <v>34</v>
      </c>
      <c r="J629" s="38"/>
      <c r="K629" s="36" t="s">
        <v>35</v>
      </c>
      <c r="L629" s="38"/>
    </row>
    <row r="630" spans="1:12" s="33" customFormat="1">
      <c r="A630" s="39">
        <v>43588</v>
      </c>
      <c r="B630" s="34" t="s">
        <v>204</v>
      </c>
      <c r="C630" s="34" t="s">
        <v>20</v>
      </c>
      <c r="D630" s="45" t="s">
        <v>21</v>
      </c>
      <c r="E630" s="58"/>
      <c r="F630" s="58">
        <v>1000</v>
      </c>
      <c r="G630" s="35" t="e">
        <f t="shared" si="9"/>
        <v>#REF!</v>
      </c>
      <c r="H630" s="34" t="s">
        <v>99</v>
      </c>
      <c r="I630" s="46" t="s">
        <v>34</v>
      </c>
      <c r="J630" s="38"/>
      <c r="K630" s="36" t="s">
        <v>35</v>
      </c>
      <c r="L630" s="38"/>
    </row>
    <row r="631" spans="1:12" s="33" customFormat="1">
      <c r="A631" s="39">
        <v>43588</v>
      </c>
      <c r="B631" s="34" t="s">
        <v>205</v>
      </c>
      <c r="C631" s="34" t="s">
        <v>20</v>
      </c>
      <c r="D631" s="45" t="s">
        <v>21</v>
      </c>
      <c r="E631" s="58"/>
      <c r="F631" s="58">
        <v>2000</v>
      </c>
      <c r="G631" s="35" t="e">
        <f t="shared" si="9"/>
        <v>#REF!</v>
      </c>
      <c r="H631" s="34" t="s">
        <v>99</v>
      </c>
      <c r="I631" s="46" t="s">
        <v>34</v>
      </c>
      <c r="J631" s="38"/>
      <c r="K631" s="36" t="s">
        <v>35</v>
      </c>
      <c r="L631" s="38"/>
    </row>
    <row r="632" spans="1:12" s="33" customFormat="1">
      <c r="A632" s="39">
        <v>43588</v>
      </c>
      <c r="B632" s="34" t="s">
        <v>206</v>
      </c>
      <c r="C632" s="34" t="s">
        <v>20</v>
      </c>
      <c r="D632" s="45" t="s">
        <v>21</v>
      </c>
      <c r="E632" s="58"/>
      <c r="F632" s="58">
        <v>2000</v>
      </c>
      <c r="G632" s="35" t="e">
        <f t="shared" si="9"/>
        <v>#REF!</v>
      </c>
      <c r="H632" s="34" t="s">
        <v>99</v>
      </c>
      <c r="I632" s="46" t="s">
        <v>34</v>
      </c>
      <c r="J632" s="38"/>
      <c r="K632" s="36" t="s">
        <v>35</v>
      </c>
      <c r="L632" s="38"/>
    </row>
    <row r="633" spans="1:12" s="33" customFormat="1">
      <c r="A633" s="39">
        <v>43589</v>
      </c>
      <c r="B633" s="34" t="s">
        <v>207</v>
      </c>
      <c r="C633" s="34" t="s">
        <v>20</v>
      </c>
      <c r="D633" s="45" t="s">
        <v>21</v>
      </c>
      <c r="E633" s="58"/>
      <c r="F633" s="58">
        <v>2000</v>
      </c>
      <c r="G633" s="35" t="e">
        <f t="shared" si="9"/>
        <v>#REF!</v>
      </c>
      <c r="H633" s="34" t="s">
        <v>99</v>
      </c>
      <c r="I633" s="46" t="s">
        <v>34</v>
      </c>
      <c r="J633" s="38"/>
      <c r="K633" s="36" t="s">
        <v>35</v>
      </c>
      <c r="L633" s="38"/>
    </row>
    <row r="634" spans="1:12" s="33" customFormat="1">
      <c r="A634" s="39">
        <v>43589</v>
      </c>
      <c r="B634" s="34" t="s">
        <v>208</v>
      </c>
      <c r="C634" s="34" t="s">
        <v>20</v>
      </c>
      <c r="D634" s="45" t="s">
        <v>21</v>
      </c>
      <c r="E634" s="58"/>
      <c r="F634" s="58">
        <v>2000</v>
      </c>
      <c r="G634" s="35" t="e">
        <f t="shared" si="9"/>
        <v>#REF!</v>
      </c>
      <c r="H634" s="34" t="s">
        <v>99</v>
      </c>
      <c r="I634" s="46" t="s">
        <v>34</v>
      </c>
      <c r="J634" s="38"/>
      <c r="K634" s="36" t="s">
        <v>35</v>
      </c>
      <c r="L634" s="38"/>
    </row>
    <row r="635" spans="1:12" s="33" customFormat="1">
      <c r="A635" s="39">
        <v>43589</v>
      </c>
      <c r="B635" s="34" t="s">
        <v>209</v>
      </c>
      <c r="C635" s="34" t="s">
        <v>20</v>
      </c>
      <c r="D635" s="45" t="s">
        <v>21</v>
      </c>
      <c r="E635" s="58"/>
      <c r="F635" s="58">
        <v>2000</v>
      </c>
      <c r="G635" s="35" t="e">
        <f t="shared" si="9"/>
        <v>#REF!</v>
      </c>
      <c r="H635" s="34" t="s">
        <v>99</v>
      </c>
      <c r="I635" s="46" t="s">
        <v>34</v>
      </c>
      <c r="J635" s="38"/>
      <c r="K635" s="36" t="s">
        <v>35</v>
      </c>
      <c r="L635" s="38"/>
    </row>
    <row r="636" spans="1:12" s="82" customFormat="1" hidden="1">
      <c r="A636" s="66">
        <v>43589</v>
      </c>
      <c r="B636" s="80" t="s">
        <v>25</v>
      </c>
      <c r="C636" s="80" t="s">
        <v>28</v>
      </c>
      <c r="D636" s="81" t="s">
        <v>21</v>
      </c>
      <c r="E636" s="72">
        <v>107800</v>
      </c>
      <c r="F636" s="72"/>
      <c r="G636" s="69" t="e">
        <f t="shared" si="9"/>
        <v>#REF!</v>
      </c>
      <c r="H636" s="80" t="s">
        <v>99</v>
      </c>
      <c r="I636" s="71" t="s">
        <v>26</v>
      </c>
      <c r="J636" s="71"/>
      <c r="K636" s="67" t="s">
        <v>35</v>
      </c>
      <c r="L636" s="71"/>
    </row>
    <row r="637" spans="1:12" s="33" customFormat="1">
      <c r="A637" s="39">
        <v>43589</v>
      </c>
      <c r="B637" s="34" t="s">
        <v>210</v>
      </c>
      <c r="C637" s="34" t="s">
        <v>20</v>
      </c>
      <c r="D637" s="45" t="s">
        <v>21</v>
      </c>
      <c r="E637" s="58"/>
      <c r="F637" s="58">
        <v>2000</v>
      </c>
      <c r="G637" s="35" t="e">
        <f t="shared" si="9"/>
        <v>#REF!</v>
      </c>
      <c r="H637" s="34" t="s">
        <v>99</v>
      </c>
      <c r="I637" s="46" t="s">
        <v>34</v>
      </c>
      <c r="J637" s="38"/>
      <c r="K637" s="36" t="s">
        <v>35</v>
      </c>
      <c r="L637" s="38"/>
    </row>
    <row r="638" spans="1:12" s="33" customFormat="1">
      <c r="A638" s="39">
        <v>43589</v>
      </c>
      <c r="B638" s="34" t="s">
        <v>211</v>
      </c>
      <c r="C638" s="34" t="s">
        <v>20</v>
      </c>
      <c r="D638" s="45" t="s">
        <v>21</v>
      </c>
      <c r="E638" s="58"/>
      <c r="F638" s="58">
        <v>2000</v>
      </c>
      <c r="G638" s="35" t="e">
        <f t="shared" si="9"/>
        <v>#REF!</v>
      </c>
      <c r="H638" s="34" t="s">
        <v>99</v>
      </c>
      <c r="I638" s="46" t="s">
        <v>34</v>
      </c>
      <c r="J638" s="38"/>
      <c r="K638" s="36" t="s">
        <v>35</v>
      </c>
      <c r="L638" s="38"/>
    </row>
    <row r="639" spans="1:12" s="33" customFormat="1">
      <c r="A639" s="39">
        <v>43590</v>
      </c>
      <c r="B639" s="34" t="s">
        <v>212</v>
      </c>
      <c r="C639" s="34" t="s">
        <v>20</v>
      </c>
      <c r="D639" s="45" t="s">
        <v>21</v>
      </c>
      <c r="E639" s="58"/>
      <c r="F639" s="58">
        <v>2000</v>
      </c>
      <c r="G639" s="35" t="e">
        <f t="shared" si="9"/>
        <v>#REF!</v>
      </c>
      <c r="H639" s="34" t="s">
        <v>99</v>
      </c>
      <c r="I639" s="46" t="s">
        <v>34</v>
      </c>
      <c r="J639" s="38"/>
      <c r="K639" s="36" t="s">
        <v>35</v>
      </c>
      <c r="L639" s="38"/>
    </row>
    <row r="640" spans="1:12" s="33" customFormat="1">
      <c r="A640" s="39">
        <v>43590</v>
      </c>
      <c r="B640" s="34" t="s">
        <v>213</v>
      </c>
      <c r="C640" s="34" t="s">
        <v>20</v>
      </c>
      <c r="D640" s="45" t="s">
        <v>21</v>
      </c>
      <c r="E640" s="58"/>
      <c r="F640" s="58">
        <v>2000</v>
      </c>
      <c r="G640" s="35" t="e">
        <f t="shared" si="9"/>
        <v>#REF!</v>
      </c>
      <c r="H640" s="34" t="s">
        <v>99</v>
      </c>
      <c r="I640" s="46" t="s">
        <v>34</v>
      </c>
      <c r="J640" s="38"/>
      <c r="K640" s="36" t="s">
        <v>35</v>
      </c>
      <c r="L640" s="38"/>
    </row>
    <row r="641" spans="1:12" s="33" customFormat="1">
      <c r="A641" s="39">
        <v>43590</v>
      </c>
      <c r="B641" s="34" t="s">
        <v>734</v>
      </c>
      <c r="C641" s="34" t="s">
        <v>20</v>
      </c>
      <c r="D641" s="45" t="s">
        <v>21</v>
      </c>
      <c r="E641" s="58"/>
      <c r="F641" s="58">
        <v>1500</v>
      </c>
      <c r="G641" s="35" t="e">
        <f t="shared" si="9"/>
        <v>#REF!</v>
      </c>
      <c r="H641" s="34" t="s">
        <v>99</v>
      </c>
      <c r="I641" s="46" t="s">
        <v>34</v>
      </c>
      <c r="J641" s="38"/>
      <c r="K641" s="36" t="s">
        <v>35</v>
      </c>
      <c r="L641" s="38"/>
    </row>
    <row r="642" spans="1:12" s="33" customFormat="1">
      <c r="A642" s="39">
        <v>43590</v>
      </c>
      <c r="B642" s="34" t="s">
        <v>214</v>
      </c>
      <c r="C642" s="34" t="s">
        <v>196</v>
      </c>
      <c r="D642" s="45" t="s">
        <v>21</v>
      </c>
      <c r="E642" s="58"/>
      <c r="F642" s="58">
        <v>4500</v>
      </c>
      <c r="G642" s="35" t="e">
        <f t="shared" si="9"/>
        <v>#REF!</v>
      </c>
      <c r="H642" s="34" t="s">
        <v>99</v>
      </c>
      <c r="I642" s="46" t="s">
        <v>34</v>
      </c>
      <c r="J642" s="38"/>
      <c r="K642" s="36" t="s">
        <v>35</v>
      </c>
      <c r="L642" s="38"/>
    </row>
    <row r="643" spans="1:12" s="33" customFormat="1">
      <c r="A643" s="39">
        <v>43590</v>
      </c>
      <c r="B643" s="47" t="s">
        <v>215</v>
      </c>
      <c r="C643" s="47" t="s">
        <v>20</v>
      </c>
      <c r="D643" s="48" t="s">
        <v>21</v>
      </c>
      <c r="E643" s="59"/>
      <c r="F643" s="59">
        <v>10000</v>
      </c>
      <c r="G643" s="35" t="e">
        <f t="shared" si="9"/>
        <v>#REF!</v>
      </c>
      <c r="H643" s="47" t="s">
        <v>99</v>
      </c>
      <c r="I643" s="49" t="s">
        <v>26</v>
      </c>
      <c r="J643" s="38"/>
      <c r="K643" s="36" t="s">
        <v>35</v>
      </c>
      <c r="L643" s="38"/>
    </row>
    <row r="644" spans="1:12" s="33" customFormat="1">
      <c r="A644" s="39">
        <v>43591</v>
      </c>
      <c r="B644" s="47" t="s">
        <v>735</v>
      </c>
      <c r="C644" s="47" t="s">
        <v>57</v>
      </c>
      <c r="D644" s="48" t="s">
        <v>21</v>
      </c>
      <c r="E644" s="59"/>
      <c r="F644" s="59">
        <v>90000</v>
      </c>
      <c r="G644" s="35" t="e">
        <f t="shared" si="9"/>
        <v>#REF!</v>
      </c>
      <c r="H644" s="47" t="s">
        <v>99</v>
      </c>
      <c r="I644" s="49" t="s">
        <v>26</v>
      </c>
      <c r="J644" s="38"/>
      <c r="K644" s="36" t="s">
        <v>35</v>
      </c>
      <c r="L644" s="38"/>
    </row>
    <row r="645" spans="1:12" s="33" customFormat="1">
      <c r="A645" s="39">
        <v>43591</v>
      </c>
      <c r="B645" s="34" t="s">
        <v>216</v>
      </c>
      <c r="C645" s="34" t="s">
        <v>20</v>
      </c>
      <c r="D645" s="45" t="s">
        <v>21</v>
      </c>
      <c r="E645" s="58"/>
      <c r="F645" s="58">
        <v>500</v>
      </c>
      <c r="G645" s="35" t="e">
        <f t="shared" si="9"/>
        <v>#REF!</v>
      </c>
      <c r="H645" s="34" t="s">
        <v>99</v>
      </c>
      <c r="I645" s="46" t="s">
        <v>34</v>
      </c>
      <c r="J645" s="38"/>
      <c r="K645" s="36" t="s">
        <v>35</v>
      </c>
      <c r="L645" s="38"/>
    </row>
    <row r="646" spans="1:12" s="33" customFormat="1">
      <c r="A646" s="39">
        <v>43591</v>
      </c>
      <c r="B646" s="34" t="s">
        <v>217</v>
      </c>
      <c r="C646" s="34" t="s">
        <v>20</v>
      </c>
      <c r="D646" s="45" t="s">
        <v>21</v>
      </c>
      <c r="E646" s="58"/>
      <c r="F646" s="58">
        <v>2000</v>
      </c>
      <c r="G646" s="35" t="e">
        <f t="shared" si="9"/>
        <v>#REF!</v>
      </c>
      <c r="H646" s="34" t="s">
        <v>99</v>
      </c>
      <c r="I646" s="46" t="s">
        <v>34</v>
      </c>
      <c r="J646" s="38"/>
      <c r="K646" s="36" t="s">
        <v>35</v>
      </c>
      <c r="L646" s="38"/>
    </row>
    <row r="647" spans="1:12" s="33" customFormat="1">
      <c r="A647" s="39">
        <v>43591</v>
      </c>
      <c r="B647" s="34" t="s">
        <v>736</v>
      </c>
      <c r="C647" s="34" t="s">
        <v>57</v>
      </c>
      <c r="D647" s="45" t="s">
        <v>21</v>
      </c>
      <c r="E647" s="58"/>
      <c r="F647" s="58">
        <v>60000</v>
      </c>
      <c r="G647" s="35" t="e">
        <f t="shared" si="9"/>
        <v>#REF!</v>
      </c>
      <c r="H647" s="34" t="s">
        <v>99</v>
      </c>
      <c r="I647" s="46" t="s">
        <v>34</v>
      </c>
      <c r="J647" s="38"/>
      <c r="K647" s="36" t="s">
        <v>35</v>
      </c>
      <c r="L647" s="38"/>
    </row>
    <row r="648" spans="1:12" s="82" customFormat="1" hidden="1">
      <c r="A648" s="66">
        <v>43593</v>
      </c>
      <c r="B648" s="80" t="s">
        <v>25</v>
      </c>
      <c r="C648" s="80" t="s">
        <v>28</v>
      </c>
      <c r="D648" s="81" t="s">
        <v>21</v>
      </c>
      <c r="E648" s="72">
        <v>20000</v>
      </c>
      <c r="F648" s="72"/>
      <c r="G648" s="69" t="e">
        <f t="shared" si="9"/>
        <v>#REF!</v>
      </c>
      <c r="H648" s="80" t="s">
        <v>99</v>
      </c>
      <c r="I648" s="71" t="s">
        <v>26</v>
      </c>
      <c r="J648" s="71"/>
      <c r="K648" s="67" t="s">
        <v>35</v>
      </c>
      <c r="L648" s="71"/>
    </row>
    <row r="649" spans="1:12" s="33" customFormat="1">
      <c r="A649" s="39">
        <v>43598</v>
      </c>
      <c r="B649" s="34" t="s">
        <v>737</v>
      </c>
      <c r="C649" s="34" t="s">
        <v>20</v>
      </c>
      <c r="D649" s="45" t="s">
        <v>21</v>
      </c>
      <c r="E649" s="58"/>
      <c r="F649" s="58">
        <v>2000</v>
      </c>
      <c r="G649" s="35" t="e">
        <f t="shared" si="9"/>
        <v>#REF!</v>
      </c>
      <c r="H649" s="34" t="s">
        <v>99</v>
      </c>
      <c r="I649" s="46" t="s">
        <v>34</v>
      </c>
      <c r="J649" s="38"/>
      <c r="K649" s="36" t="s">
        <v>35</v>
      </c>
      <c r="L649" s="38"/>
    </row>
    <row r="650" spans="1:12" s="82" customFormat="1" hidden="1">
      <c r="A650" s="66">
        <v>43598</v>
      </c>
      <c r="B650" s="80" t="s">
        <v>25</v>
      </c>
      <c r="C650" s="80" t="s">
        <v>28</v>
      </c>
      <c r="D650" s="81" t="s">
        <v>21</v>
      </c>
      <c r="E650" s="72">
        <v>150000</v>
      </c>
      <c r="F650" s="72"/>
      <c r="G650" s="69" t="e">
        <f t="shared" si="9"/>
        <v>#REF!</v>
      </c>
      <c r="H650" s="80" t="s">
        <v>99</v>
      </c>
      <c r="I650" s="71" t="s">
        <v>26</v>
      </c>
      <c r="J650" s="71"/>
      <c r="K650" s="67" t="s">
        <v>35</v>
      </c>
      <c r="L650" s="71"/>
    </row>
    <row r="651" spans="1:12" s="33" customFormat="1">
      <c r="A651" s="39">
        <v>43599</v>
      </c>
      <c r="B651" s="34" t="s">
        <v>218</v>
      </c>
      <c r="C651" s="34" t="s">
        <v>20</v>
      </c>
      <c r="D651" s="45" t="s">
        <v>21</v>
      </c>
      <c r="E651" s="58"/>
      <c r="F651" s="58">
        <v>2500</v>
      </c>
      <c r="G651" s="35" t="e">
        <f t="shared" si="9"/>
        <v>#REF!</v>
      </c>
      <c r="H651" s="34" t="s">
        <v>99</v>
      </c>
      <c r="I651" s="46" t="s">
        <v>34</v>
      </c>
      <c r="J651" s="38"/>
      <c r="K651" s="36" t="s">
        <v>35</v>
      </c>
      <c r="L651" s="38"/>
    </row>
    <row r="652" spans="1:12" s="33" customFormat="1">
      <c r="A652" s="39">
        <v>43599</v>
      </c>
      <c r="B652" s="47" t="s">
        <v>219</v>
      </c>
      <c r="C652" s="47" t="s">
        <v>20</v>
      </c>
      <c r="D652" s="48" t="s">
        <v>21</v>
      </c>
      <c r="E652" s="59"/>
      <c r="F652" s="59">
        <v>11000</v>
      </c>
      <c r="G652" s="35" t="e">
        <f t="shared" si="9"/>
        <v>#REF!</v>
      </c>
      <c r="H652" s="47" t="s">
        <v>99</v>
      </c>
      <c r="I652" s="49" t="s">
        <v>26</v>
      </c>
      <c r="J652" s="38"/>
      <c r="K652" s="36" t="s">
        <v>35</v>
      </c>
      <c r="L652" s="38"/>
    </row>
    <row r="653" spans="1:12" s="33" customFormat="1">
      <c r="A653" s="39">
        <v>43599</v>
      </c>
      <c r="B653" s="47" t="s">
        <v>740</v>
      </c>
      <c r="C653" s="47" t="s">
        <v>20</v>
      </c>
      <c r="D653" s="48" t="s">
        <v>21</v>
      </c>
      <c r="E653" s="59"/>
      <c r="F653" s="59">
        <v>1200</v>
      </c>
      <c r="G653" s="35" t="e">
        <f t="shared" si="9"/>
        <v>#REF!</v>
      </c>
      <c r="H653" s="47" t="s">
        <v>99</v>
      </c>
      <c r="I653" s="49" t="s">
        <v>26</v>
      </c>
      <c r="J653" s="38"/>
      <c r="K653" s="36" t="s">
        <v>35</v>
      </c>
      <c r="L653" s="38"/>
    </row>
    <row r="654" spans="1:12" s="33" customFormat="1">
      <c r="A654" s="39">
        <v>43599</v>
      </c>
      <c r="B654" s="47" t="s">
        <v>738</v>
      </c>
      <c r="C654" s="47" t="s">
        <v>20</v>
      </c>
      <c r="D654" s="48" t="s">
        <v>21</v>
      </c>
      <c r="E654" s="59"/>
      <c r="F654" s="59">
        <v>200</v>
      </c>
      <c r="G654" s="35" t="e">
        <f t="shared" ref="G654:G717" si="10">G653+E654-F654</f>
        <v>#REF!</v>
      </c>
      <c r="H654" s="47" t="s">
        <v>99</v>
      </c>
      <c r="I654" s="49" t="s">
        <v>26</v>
      </c>
      <c r="J654" s="38"/>
      <c r="K654" s="36" t="s">
        <v>35</v>
      </c>
      <c r="L654" s="38"/>
    </row>
    <row r="655" spans="1:12" s="33" customFormat="1">
      <c r="A655" s="39">
        <v>43599</v>
      </c>
      <c r="B655" s="47" t="s">
        <v>739</v>
      </c>
      <c r="C655" s="47" t="s">
        <v>20</v>
      </c>
      <c r="D655" s="48" t="s">
        <v>21</v>
      </c>
      <c r="E655" s="59"/>
      <c r="F655" s="59">
        <v>2500</v>
      </c>
      <c r="G655" s="35" t="e">
        <f t="shared" si="10"/>
        <v>#REF!</v>
      </c>
      <c r="H655" s="47" t="s">
        <v>99</v>
      </c>
      <c r="I655" s="49" t="s">
        <v>26</v>
      </c>
      <c r="J655" s="38"/>
      <c r="K655" s="36" t="s">
        <v>35</v>
      </c>
      <c r="L655" s="38"/>
    </row>
    <row r="656" spans="1:12" s="33" customFormat="1">
      <c r="A656" s="39">
        <v>43599</v>
      </c>
      <c r="B656" s="47" t="s">
        <v>741</v>
      </c>
      <c r="C656" s="47" t="s">
        <v>20</v>
      </c>
      <c r="D656" s="48" t="s">
        <v>21</v>
      </c>
      <c r="E656" s="59"/>
      <c r="F656" s="59">
        <v>2000</v>
      </c>
      <c r="G656" s="35" t="e">
        <f t="shared" si="10"/>
        <v>#REF!</v>
      </c>
      <c r="H656" s="47" t="s">
        <v>99</v>
      </c>
      <c r="I656" s="49" t="s">
        <v>26</v>
      </c>
      <c r="J656" s="38"/>
      <c r="K656" s="36" t="s">
        <v>35</v>
      </c>
      <c r="L656" s="38"/>
    </row>
    <row r="657" spans="1:12" s="33" customFormat="1">
      <c r="A657" s="39">
        <v>43599</v>
      </c>
      <c r="B657" s="47" t="s">
        <v>742</v>
      </c>
      <c r="C657" s="47" t="s">
        <v>20</v>
      </c>
      <c r="D657" s="48" t="s">
        <v>21</v>
      </c>
      <c r="E657" s="59"/>
      <c r="F657" s="59">
        <v>1000</v>
      </c>
      <c r="G657" s="35" t="e">
        <f t="shared" si="10"/>
        <v>#REF!</v>
      </c>
      <c r="H657" s="47" t="s">
        <v>99</v>
      </c>
      <c r="I657" s="49" t="s">
        <v>26</v>
      </c>
      <c r="J657" s="38"/>
      <c r="K657" s="36" t="s">
        <v>35</v>
      </c>
      <c r="L657" s="38"/>
    </row>
    <row r="658" spans="1:12" s="33" customFormat="1">
      <c r="A658" s="39">
        <v>43599</v>
      </c>
      <c r="B658" s="47" t="s">
        <v>743</v>
      </c>
      <c r="C658" s="47" t="s">
        <v>20</v>
      </c>
      <c r="D658" s="48" t="s">
        <v>21</v>
      </c>
      <c r="E658" s="59"/>
      <c r="F658" s="59">
        <v>1200</v>
      </c>
      <c r="G658" s="35" t="e">
        <f t="shared" si="10"/>
        <v>#REF!</v>
      </c>
      <c r="H658" s="47" t="s">
        <v>99</v>
      </c>
      <c r="I658" s="49" t="s">
        <v>26</v>
      </c>
      <c r="J658" s="38"/>
      <c r="K658" s="36" t="s">
        <v>35</v>
      </c>
      <c r="L658" s="38"/>
    </row>
    <row r="659" spans="1:12" s="33" customFormat="1">
      <c r="A659" s="39">
        <v>43599</v>
      </c>
      <c r="B659" s="47" t="s">
        <v>744</v>
      </c>
      <c r="C659" s="47" t="s">
        <v>20</v>
      </c>
      <c r="D659" s="48" t="s">
        <v>21</v>
      </c>
      <c r="E659" s="59"/>
      <c r="F659" s="59">
        <v>1000</v>
      </c>
      <c r="G659" s="35" t="e">
        <f t="shared" si="10"/>
        <v>#REF!</v>
      </c>
      <c r="H659" s="47" t="s">
        <v>99</v>
      </c>
      <c r="I659" s="49" t="s">
        <v>34</v>
      </c>
      <c r="J659" s="38"/>
      <c r="K659" s="36" t="s">
        <v>35</v>
      </c>
      <c r="L659" s="38"/>
    </row>
    <row r="660" spans="1:12" s="33" customFormat="1">
      <c r="A660" s="39">
        <v>43599</v>
      </c>
      <c r="B660" s="47" t="s">
        <v>220</v>
      </c>
      <c r="C660" s="47" t="s">
        <v>20</v>
      </c>
      <c r="D660" s="48" t="s">
        <v>21</v>
      </c>
      <c r="E660" s="59"/>
      <c r="F660" s="59">
        <v>2000</v>
      </c>
      <c r="G660" s="35" t="e">
        <f t="shared" si="10"/>
        <v>#REF!</v>
      </c>
      <c r="H660" s="47" t="s">
        <v>99</v>
      </c>
      <c r="I660" s="49" t="s">
        <v>26</v>
      </c>
      <c r="J660" s="38"/>
      <c r="K660" s="36" t="s">
        <v>35</v>
      </c>
      <c r="L660" s="38"/>
    </row>
    <row r="661" spans="1:12" s="33" customFormat="1">
      <c r="A661" s="39">
        <v>43599</v>
      </c>
      <c r="B661" s="34" t="s">
        <v>221</v>
      </c>
      <c r="C661" s="34" t="s">
        <v>20</v>
      </c>
      <c r="D661" s="45" t="s">
        <v>21</v>
      </c>
      <c r="E661" s="58"/>
      <c r="F661" s="58">
        <v>2000</v>
      </c>
      <c r="G661" s="35" t="e">
        <f t="shared" si="10"/>
        <v>#REF!</v>
      </c>
      <c r="H661" s="34" t="s">
        <v>99</v>
      </c>
      <c r="I661" s="46" t="s">
        <v>34</v>
      </c>
      <c r="J661" s="38"/>
      <c r="K661" s="36" t="s">
        <v>35</v>
      </c>
      <c r="L661" s="38"/>
    </row>
    <row r="662" spans="1:12" s="33" customFormat="1">
      <c r="A662" s="39">
        <v>43599</v>
      </c>
      <c r="B662" s="34" t="s">
        <v>222</v>
      </c>
      <c r="C662" s="42" t="s">
        <v>879</v>
      </c>
      <c r="D662" s="42" t="s">
        <v>69</v>
      </c>
      <c r="E662" s="58"/>
      <c r="F662" s="58">
        <v>1000</v>
      </c>
      <c r="G662" s="35" t="e">
        <f t="shared" si="10"/>
        <v>#REF!</v>
      </c>
      <c r="H662" s="34" t="s">
        <v>99</v>
      </c>
      <c r="I662" s="46" t="s">
        <v>34</v>
      </c>
      <c r="J662" s="38"/>
      <c r="K662" s="36" t="s">
        <v>35</v>
      </c>
      <c r="L662" s="38"/>
    </row>
    <row r="663" spans="1:12" s="33" customFormat="1">
      <c r="A663" s="39">
        <v>43599</v>
      </c>
      <c r="B663" s="34" t="s">
        <v>223</v>
      </c>
      <c r="C663" s="42" t="s">
        <v>879</v>
      </c>
      <c r="D663" s="42" t="s">
        <v>69</v>
      </c>
      <c r="E663" s="58"/>
      <c r="F663" s="58">
        <v>10000</v>
      </c>
      <c r="G663" s="35" t="e">
        <f t="shared" si="10"/>
        <v>#REF!</v>
      </c>
      <c r="H663" s="34" t="s">
        <v>99</v>
      </c>
      <c r="I663" s="46" t="s">
        <v>34</v>
      </c>
      <c r="J663" s="38"/>
      <c r="K663" s="36" t="s">
        <v>35</v>
      </c>
      <c r="L663" s="38"/>
    </row>
    <row r="664" spans="1:12" s="33" customFormat="1">
      <c r="A664" s="39">
        <v>43599</v>
      </c>
      <c r="B664" s="34" t="s">
        <v>745</v>
      </c>
      <c r="C664" s="42" t="s">
        <v>879</v>
      </c>
      <c r="D664" s="42" t="s">
        <v>69</v>
      </c>
      <c r="E664" s="58"/>
      <c r="F664" s="58">
        <v>6000</v>
      </c>
      <c r="G664" s="35" t="e">
        <f t="shared" si="10"/>
        <v>#REF!</v>
      </c>
      <c r="H664" s="34" t="s">
        <v>99</v>
      </c>
      <c r="I664" s="46" t="s">
        <v>34</v>
      </c>
      <c r="J664" s="38"/>
      <c r="K664" s="36" t="s">
        <v>35</v>
      </c>
      <c r="L664" s="38"/>
    </row>
    <row r="665" spans="1:12" s="33" customFormat="1">
      <c r="A665" s="39">
        <v>43599</v>
      </c>
      <c r="B665" s="34" t="s">
        <v>224</v>
      </c>
      <c r="C665" s="34" t="s">
        <v>20</v>
      </c>
      <c r="D665" s="45" t="s">
        <v>21</v>
      </c>
      <c r="E665" s="58"/>
      <c r="F665" s="58">
        <v>2000</v>
      </c>
      <c r="G665" s="35" t="e">
        <f t="shared" si="10"/>
        <v>#REF!</v>
      </c>
      <c r="H665" s="34" t="s">
        <v>99</v>
      </c>
      <c r="I665" s="46" t="s">
        <v>34</v>
      </c>
      <c r="J665" s="38"/>
      <c r="K665" s="36" t="s">
        <v>35</v>
      </c>
      <c r="L665" s="38"/>
    </row>
    <row r="666" spans="1:12" s="33" customFormat="1">
      <c r="A666" s="39">
        <v>43599</v>
      </c>
      <c r="B666" s="34" t="s">
        <v>225</v>
      </c>
      <c r="C666" s="34" t="s">
        <v>20</v>
      </c>
      <c r="D666" s="45" t="s">
        <v>21</v>
      </c>
      <c r="E666" s="58"/>
      <c r="F666" s="58">
        <v>2000</v>
      </c>
      <c r="G666" s="35" t="e">
        <f t="shared" si="10"/>
        <v>#REF!</v>
      </c>
      <c r="H666" s="34" t="s">
        <v>99</v>
      </c>
      <c r="I666" s="46" t="s">
        <v>34</v>
      </c>
      <c r="J666" s="38"/>
      <c r="K666" s="36" t="s">
        <v>35</v>
      </c>
      <c r="L666" s="38"/>
    </row>
    <row r="667" spans="1:12" s="33" customFormat="1">
      <c r="A667" s="39">
        <v>43599</v>
      </c>
      <c r="B667" s="34" t="s">
        <v>226</v>
      </c>
      <c r="C667" s="34" t="s">
        <v>20</v>
      </c>
      <c r="D667" s="45" t="s">
        <v>21</v>
      </c>
      <c r="E667" s="58"/>
      <c r="F667" s="58">
        <v>2000</v>
      </c>
      <c r="G667" s="35" t="e">
        <f t="shared" si="10"/>
        <v>#REF!</v>
      </c>
      <c r="H667" s="34" t="s">
        <v>99</v>
      </c>
      <c r="I667" s="46" t="s">
        <v>34</v>
      </c>
      <c r="J667" s="38"/>
      <c r="K667" s="36" t="s">
        <v>35</v>
      </c>
      <c r="L667" s="38"/>
    </row>
    <row r="668" spans="1:12" s="33" customFormat="1">
      <c r="A668" s="39">
        <v>43599</v>
      </c>
      <c r="B668" s="34" t="s">
        <v>227</v>
      </c>
      <c r="C668" s="34" t="s">
        <v>20</v>
      </c>
      <c r="D668" s="45" t="s">
        <v>21</v>
      </c>
      <c r="E668" s="58"/>
      <c r="F668" s="58">
        <v>2000</v>
      </c>
      <c r="G668" s="35" t="e">
        <f t="shared" si="10"/>
        <v>#REF!</v>
      </c>
      <c r="H668" s="34" t="s">
        <v>99</v>
      </c>
      <c r="I668" s="46" t="s">
        <v>34</v>
      </c>
      <c r="J668" s="38"/>
      <c r="K668" s="36" t="s">
        <v>35</v>
      </c>
      <c r="L668" s="38"/>
    </row>
    <row r="669" spans="1:12" s="33" customFormat="1">
      <c r="A669" s="39">
        <v>43600</v>
      </c>
      <c r="B669" s="34" t="s">
        <v>228</v>
      </c>
      <c r="C669" s="34" t="s">
        <v>20</v>
      </c>
      <c r="D669" s="45" t="s">
        <v>21</v>
      </c>
      <c r="E669" s="58"/>
      <c r="F669" s="58">
        <v>2000</v>
      </c>
      <c r="G669" s="35" t="e">
        <f t="shared" si="10"/>
        <v>#REF!</v>
      </c>
      <c r="H669" s="34" t="s">
        <v>99</v>
      </c>
      <c r="I669" s="46" t="s">
        <v>34</v>
      </c>
      <c r="J669" s="38"/>
      <c r="K669" s="36" t="s">
        <v>35</v>
      </c>
      <c r="L669" s="38"/>
    </row>
    <row r="670" spans="1:12" s="33" customFormat="1">
      <c r="A670" s="39">
        <v>43600</v>
      </c>
      <c r="B670" s="34" t="s">
        <v>229</v>
      </c>
      <c r="C670" s="34" t="s">
        <v>20</v>
      </c>
      <c r="D670" s="45" t="s">
        <v>21</v>
      </c>
      <c r="E670" s="58"/>
      <c r="F670" s="58">
        <v>3000</v>
      </c>
      <c r="G670" s="35" t="e">
        <f t="shared" si="10"/>
        <v>#REF!</v>
      </c>
      <c r="H670" s="34" t="s">
        <v>99</v>
      </c>
      <c r="I670" s="46" t="s">
        <v>34</v>
      </c>
      <c r="J670" s="38"/>
      <c r="K670" s="36" t="s">
        <v>35</v>
      </c>
      <c r="L670" s="38"/>
    </row>
    <row r="671" spans="1:12" s="33" customFormat="1">
      <c r="A671" s="39">
        <v>43600</v>
      </c>
      <c r="B671" s="34" t="s">
        <v>230</v>
      </c>
      <c r="C671" s="34" t="s">
        <v>20</v>
      </c>
      <c r="D671" s="45" t="s">
        <v>21</v>
      </c>
      <c r="E671" s="58"/>
      <c r="F671" s="58">
        <v>3000</v>
      </c>
      <c r="G671" s="35" t="e">
        <f t="shared" si="10"/>
        <v>#REF!</v>
      </c>
      <c r="H671" s="34" t="s">
        <v>99</v>
      </c>
      <c r="I671" s="46" t="s">
        <v>34</v>
      </c>
      <c r="J671" s="38"/>
      <c r="K671" s="36" t="s">
        <v>35</v>
      </c>
      <c r="L671" s="38"/>
    </row>
    <row r="672" spans="1:12" s="33" customFormat="1">
      <c r="A672" s="39">
        <v>43600</v>
      </c>
      <c r="B672" s="34" t="s">
        <v>231</v>
      </c>
      <c r="C672" s="34" t="s">
        <v>20</v>
      </c>
      <c r="D672" s="45" t="s">
        <v>21</v>
      </c>
      <c r="E672" s="58"/>
      <c r="F672" s="58">
        <v>2500</v>
      </c>
      <c r="G672" s="35" t="e">
        <f t="shared" si="10"/>
        <v>#REF!</v>
      </c>
      <c r="H672" s="34" t="s">
        <v>99</v>
      </c>
      <c r="I672" s="46" t="s">
        <v>34</v>
      </c>
      <c r="J672" s="38"/>
      <c r="K672" s="36" t="s">
        <v>35</v>
      </c>
      <c r="L672" s="38"/>
    </row>
    <row r="673" spans="1:12" s="33" customFormat="1">
      <c r="A673" s="39">
        <v>43600</v>
      </c>
      <c r="B673" s="34" t="s">
        <v>232</v>
      </c>
      <c r="C673" s="34" t="s">
        <v>196</v>
      </c>
      <c r="D673" s="45" t="s">
        <v>21</v>
      </c>
      <c r="E673" s="58"/>
      <c r="F673" s="58">
        <v>7000</v>
      </c>
      <c r="G673" s="35" t="e">
        <f t="shared" si="10"/>
        <v>#REF!</v>
      </c>
      <c r="H673" s="34" t="s">
        <v>99</v>
      </c>
      <c r="I673" s="46" t="s">
        <v>34</v>
      </c>
      <c r="J673" s="38"/>
      <c r="K673" s="36" t="s">
        <v>35</v>
      </c>
      <c r="L673" s="38"/>
    </row>
    <row r="674" spans="1:12" s="33" customFormat="1">
      <c r="A674" s="39">
        <v>43601</v>
      </c>
      <c r="B674" s="34" t="s">
        <v>233</v>
      </c>
      <c r="C674" s="42" t="s">
        <v>879</v>
      </c>
      <c r="D674" s="42" t="s">
        <v>69</v>
      </c>
      <c r="E674" s="58"/>
      <c r="F674" s="58">
        <v>5000</v>
      </c>
      <c r="G674" s="35" t="e">
        <f t="shared" si="10"/>
        <v>#REF!</v>
      </c>
      <c r="H674" s="34" t="s">
        <v>99</v>
      </c>
      <c r="I674" s="46" t="s">
        <v>34</v>
      </c>
      <c r="J674" s="38"/>
      <c r="K674" s="36" t="s">
        <v>35</v>
      </c>
      <c r="L674" s="38"/>
    </row>
    <row r="675" spans="1:12" s="33" customFormat="1">
      <c r="A675" s="39">
        <v>43601</v>
      </c>
      <c r="B675" s="34" t="s">
        <v>234</v>
      </c>
      <c r="C675" s="34" t="s">
        <v>20</v>
      </c>
      <c r="D675" s="45" t="s">
        <v>21</v>
      </c>
      <c r="E675" s="58"/>
      <c r="F675" s="58">
        <v>3000</v>
      </c>
      <c r="G675" s="35" t="e">
        <f t="shared" si="10"/>
        <v>#REF!</v>
      </c>
      <c r="H675" s="34" t="s">
        <v>99</v>
      </c>
      <c r="I675" s="46" t="s">
        <v>34</v>
      </c>
      <c r="J675" s="38"/>
      <c r="K675" s="36" t="s">
        <v>35</v>
      </c>
      <c r="L675" s="38"/>
    </row>
    <row r="676" spans="1:12" s="33" customFormat="1">
      <c r="A676" s="39">
        <v>43601</v>
      </c>
      <c r="B676" s="34" t="s">
        <v>235</v>
      </c>
      <c r="C676" s="34" t="s">
        <v>20</v>
      </c>
      <c r="D676" s="45" t="s">
        <v>21</v>
      </c>
      <c r="E676" s="58"/>
      <c r="F676" s="58">
        <v>2000</v>
      </c>
      <c r="G676" s="35" t="e">
        <f t="shared" si="10"/>
        <v>#REF!</v>
      </c>
      <c r="H676" s="34" t="s">
        <v>99</v>
      </c>
      <c r="I676" s="46" t="s">
        <v>34</v>
      </c>
      <c r="J676" s="38"/>
      <c r="K676" s="36" t="s">
        <v>35</v>
      </c>
      <c r="L676" s="38"/>
    </row>
    <row r="677" spans="1:12" s="33" customFormat="1">
      <c r="A677" s="39">
        <v>43601</v>
      </c>
      <c r="B677" s="34" t="s">
        <v>236</v>
      </c>
      <c r="C677" s="34" t="s">
        <v>20</v>
      </c>
      <c r="D677" s="45" t="s">
        <v>21</v>
      </c>
      <c r="E677" s="58"/>
      <c r="F677" s="58">
        <v>2000</v>
      </c>
      <c r="G677" s="35" t="e">
        <f t="shared" si="10"/>
        <v>#REF!</v>
      </c>
      <c r="H677" s="34" t="s">
        <v>99</v>
      </c>
      <c r="I677" s="46" t="s">
        <v>34</v>
      </c>
      <c r="J677" s="38"/>
      <c r="K677" s="36" t="s">
        <v>35</v>
      </c>
      <c r="L677" s="38"/>
    </row>
    <row r="678" spans="1:12" s="33" customFormat="1">
      <c r="A678" s="39">
        <v>43601</v>
      </c>
      <c r="B678" s="34" t="s">
        <v>237</v>
      </c>
      <c r="C678" s="34" t="s">
        <v>196</v>
      </c>
      <c r="D678" s="45" t="s">
        <v>21</v>
      </c>
      <c r="E678" s="58"/>
      <c r="F678" s="58">
        <v>5000</v>
      </c>
      <c r="G678" s="35" t="e">
        <f t="shared" si="10"/>
        <v>#REF!</v>
      </c>
      <c r="H678" s="34" t="s">
        <v>99</v>
      </c>
      <c r="I678" s="46" t="s">
        <v>34</v>
      </c>
      <c r="J678" s="38"/>
      <c r="K678" s="36" t="s">
        <v>35</v>
      </c>
      <c r="L678" s="38"/>
    </row>
    <row r="679" spans="1:12" s="33" customFormat="1">
      <c r="A679" s="39">
        <v>43601</v>
      </c>
      <c r="B679" s="34" t="s">
        <v>238</v>
      </c>
      <c r="C679" s="34" t="s">
        <v>20</v>
      </c>
      <c r="D679" s="45" t="s">
        <v>21</v>
      </c>
      <c r="E679" s="58"/>
      <c r="F679" s="58">
        <v>2000</v>
      </c>
      <c r="G679" s="35" t="e">
        <f t="shared" si="10"/>
        <v>#REF!</v>
      </c>
      <c r="H679" s="34" t="s">
        <v>99</v>
      </c>
      <c r="I679" s="46" t="s">
        <v>34</v>
      </c>
      <c r="J679" s="38"/>
      <c r="K679" s="36" t="s">
        <v>35</v>
      </c>
      <c r="L679" s="38"/>
    </row>
    <row r="680" spans="1:12" s="82" customFormat="1" hidden="1">
      <c r="A680" s="66">
        <v>43601</v>
      </c>
      <c r="B680" s="80" t="s">
        <v>25</v>
      </c>
      <c r="C680" s="80" t="s">
        <v>28</v>
      </c>
      <c r="D680" s="81" t="s">
        <v>21</v>
      </c>
      <c r="E680" s="72">
        <v>155000</v>
      </c>
      <c r="F680" s="72"/>
      <c r="G680" s="69" t="e">
        <f t="shared" si="10"/>
        <v>#REF!</v>
      </c>
      <c r="H680" s="80" t="s">
        <v>99</v>
      </c>
      <c r="I680" s="71" t="s">
        <v>26</v>
      </c>
      <c r="J680" s="71"/>
      <c r="K680" s="67" t="s">
        <v>35</v>
      </c>
      <c r="L680" s="71"/>
    </row>
    <row r="681" spans="1:12" s="33" customFormat="1">
      <c r="A681" s="39">
        <v>43601</v>
      </c>
      <c r="B681" s="34" t="s">
        <v>239</v>
      </c>
      <c r="C681" s="34" t="s">
        <v>20</v>
      </c>
      <c r="D681" s="45" t="s">
        <v>21</v>
      </c>
      <c r="E681" s="58"/>
      <c r="F681" s="58">
        <v>1000</v>
      </c>
      <c r="G681" s="35" t="e">
        <f t="shared" si="10"/>
        <v>#REF!</v>
      </c>
      <c r="H681" s="34" t="s">
        <v>99</v>
      </c>
      <c r="I681" s="46" t="s">
        <v>34</v>
      </c>
      <c r="J681" s="38"/>
      <c r="K681" s="36" t="s">
        <v>35</v>
      </c>
      <c r="L681" s="38"/>
    </row>
    <row r="682" spans="1:12" s="33" customFormat="1">
      <c r="A682" s="39">
        <v>43602</v>
      </c>
      <c r="B682" s="34" t="s">
        <v>240</v>
      </c>
      <c r="C682" s="34" t="s">
        <v>20</v>
      </c>
      <c r="D682" s="45" t="s">
        <v>21</v>
      </c>
      <c r="E682" s="58"/>
      <c r="F682" s="58">
        <v>3000</v>
      </c>
      <c r="G682" s="35" t="e">
        <f t="shared" si="10"/>
        <v>#REF!</v>
      </c>
      <c r="H682" s="34" t="s">
        <v>99</v>
      </c>
      <c r="I682" s="46" t="s">
        <v>34</v>
      </c>
      <c r="J682" s="38"/>
      <c r="K682" s="36" t="s">
        <v>35</v>
      </c>
      <c r="L682" s="38"/>
    </row>
    <row r="683" spans="1:12" s="33" customFormat="1">
      <c r="A683" s="39">
        <v>43602</v>
      </c>
      <c r="B683" s="34" t="s">
        <v>241</v>
      </c>
      <c r="C683" s="34" t="s">
        <v>20</v>
      </c>
      <c r="D683" s="45" t="s">
        <v>21</v>
      </c>
      <c r="E683" s="58"/>
      <c r="F683" s="58">
        <v>2000</v>
      </c>
      <c r="G683" s="35" t="e">
        <f t="shared" si="10"/>
        <v>#REF!</v>
      </c>
      <c r="H683" s="34" t="s">
        <v>99</v>
      </c>
      <c r="I683" s="46" t="s">
        <v>34</v>
      </c>
      <c r="J683" s="38"/>
      <c r="K683" s="36" t="s">
        <v>35</v>
      </c>
      <c r="L683" s="38"/>
    </row>
    <row r="684" spans="1:12" s="33" customFormat="1">
      <c r="A684" s="39">
        <v>43602</v>
      </c>
      <c r="B684" s="34" t="s">
        <v>242</v>
      </c>
      <c r="C684" s="34" t="s">
        <v>20</v>
      </c>
      <c r="D684" s="45" t="s">
        <v>21</v>
      </c>
      <c r="E684" s="58"/>
      <c r="F684" s="58">
        <v>2000</v>
      </c>
      <c r="G684" s="35" t="e">
        <f t="shared" si="10"/>
        <v>#REF!</v>
      </c>
      <c r="H684" s="34" t="s">
        <v>99</v>
      </c>
      <c r="I684" s="46" t="s">
        <v>34</v>
      </c>
      <c r="J684" s="38"/>
      <c r="K684" s="36" t="s">
        <v>35</v>
      </c>
      <c r="L684" s="38"/>
    </row>
    <row r="685" spans="1:12" s="33" customFormat="1">
      <c r="A685" s="39">
        <v>43602</v>
      </c>
      <c r="B685" s="34" t="s">
        <v>746</v>
      </c>
      <c r="C685" s="34" t="s">
        <v>20</v>
      </c>
      <c r="D685" s="45" t="s">
        <v>21</v>
      </c>
      <c r="E685" s="58"/>
      <c r="F685" s="58">
        <v>2000</v>
      </c>
      <c r="G685" s="35" t="e">
        <f t="shared" si="10"/>
        <v>#REF!</v>
      </c>
      <c r="H685" s="34" t="s">
        <v>99</v>
      </c>
      <c r="I685" s="46" t="s">
        <v>34</v>
      </c>
      <c r="J685" s="38"/>
      <c r="K685" s="36" t="s">
        <v>35</v>
      </c>
      <c r="L685" s="38"/>
    </row>
    <row r="686" spans="1:12" s="33" customFormat="1">
      <c r="A686" s="39">
        <v>43602</v>
      </c>
      <c r="B686" s="34" t="s">
        <v>243</v>
      </c>
      <c r="C686" s="34" t="s">
        <v>20</v>
      </c>
      <c r="D686" s="45" t="s">
        <v>21</v>
      </c>
      <c r="E686" s="58"/>
      <c r="F686" s="58">
        <v>3000</v>
      </c>
      <c r="G686" s="35" t="e">
        <f t="shared" si="10"/>
        <v>#REF!</v>
      </c>
      <c r="H686" s="34" t="s">
        <v>99</v>
      </c>
      <c r="I686" s="46" t="s">
        <v>34</v>
      </c>
      <c r="J686" s="38"/>
      <c r="K686" s="36" t="s">
        <v>35</v>
      </c>
      <c r="L686" s="38"/>
    </row>
    <row r="687" spans="1:12" s="33" customFormat="1">
      <c r="A687" s="39">
        <v>43602</v>
      </c>
      <c r="B687" s="34" t="s">
        <v>244</v>
      </c>
      <c r="C687" s="34" t="s">
        <v>20</v>
      </c>
      <c r="D687" s="45" t="s">
        <v>21</v>
      </c>
      <c r="E687" s="58"/>
      <c r="F687" s="58">
        <v>3000</v>
      </c>
      <c r="G687" s="35" t="e">
        <f t="shared" si="10"/>
        <v>#REF!</v>
      </c>
      <c r="H687" s="34" t="s">
        <v>99</v>
      </c>
      <c r="I687" s="46" t="s">
        <v>34</v>
      </c>
      <c r="J687" s="38"/>
      <c r="K687" s="36" t="s">
        <v>35</v>
      </c>
      <c r="L687" s="38"/>
    </row>
    <row r="688" spans="1:12" s="33" customFormat="1">
      <c r="A688" s="39">
        <v>43602</v>
      </c>
      <c r="B688" s="34" t="s">
        <v>239</v>
      </c>
      <c r="C688" s="34" t="s">
        <v>20</v>
      </c>
      <c r="D688" s="45" t="s">
        <v>21</v>
      </c>
      <c r="E688" s="58"/>
      <c r="F688" s="58">
        <v>1000</v>
      </c>
      <c r="G688" s="35" t="e">
        <f t="shared" si="10"/>
        <v>#REF!</v>
      </c>
      <c r="H688" s="34" t="s">
        <v>99</v>
      </c>
      <c r="I688" s="46" t="s">
        <v>34</v>
      </c>
      <c r="J688" s="38"/>
      <c r="K688" s="36" t="s">
        <v>35</v>
      </c>
      <c r="L688" s="38"/>
    </row>
    <row r="689" spans="1:12" s="33" customFormat="1">
      <c r="A689" s="39">
        <v>43602</v>
      </c>
      <c r="B689" s="34" t="s">
        <v>245</v>
      </c>
      <c r="C689" s="34" t="s">
        <v>196</v>
      </c>
      <c r="D689" s="45" t="s">
        <v>21</v>
      </c>
      <c r="E689" s="58"/>
      <c r="F689" s="58">
        <v>5000</v>
      </c>
      <c r="G689" s="35" t="e">
        <f t="shared" si="10"/>
        <v>#REF!</v>
      </c>
      <c r="H689" s="34" t="s">
        <v>99</v>
      </c>
      <c r="I689" s="46" t="s">
        <v>34</v>
      </c>
      <c r="J689" s="38"/>
      <c r="K689" s="36" t="s">
        <v>35</v>
      </c>
      <c r="L689" s="38"/>
    </row>
    <row r="690" spans="1:12" s="33" customFormat="1">
      <c r="A690" s="39">
        <v>43603</v>
      </c>
      <c r="B690" s="34" t="s">
        <v>246</v>
      </c>
      <c r="C690" s="34" t="s">
        <v>20</v>
      </c>
      <c r="D690" s="45" t="s">
        <v>21</v>
      </c>
      <c r="E690" s="58"/>
      <c r="F690" s="58">
        <v>2000</v>
      </c>
      <c r="G690" s="35" t="e">
        <f t="shared" si="10"/>
        <v>#REF!</v>
      </c>
      <c r="H690" s="34" t="s">
        <v>99</v>
      </c>
      <c r="I690" s="46" t="s">
        <v>34</v>
      </c>
      <c r="J690" s="38"/>
      <c r="K690" s="36" t="s">
        <v>35</v>
      </c>
      <c r="L690" s="38"/>
    </row>
    <row r="691" spans="1:12" s="33" customFormat="1">
      <c r="A691" s="39">
        <v>43603</v>
      </c>
      <c r="B691" s="34" t="s">
        <v>247</v>
      </c>
      <c r="C691" s="34" t="s">
        <v>20</v>
      </c>
      <c r="D691" s="45" t="s">
        <v>21</v>
      </c>
      <c r="E691" s="58"/>
      <c r="F691" s="58">
        <v>2000</v>
      </c>
      <c r="G691" s="35" t="e">
        <f t="shared" si="10"/>
        <v>#REF!</v>
      </c>
      <c r="H691" s="34" t="s">
        <v>99</v>
      </c>
      <c r="I691" s="46" t="s">
        <v>34</v>
      </c>
      <c r="J691" s="38"/>
      <c r="K691" s="36" t="s">
        <v>35</v>
      </c>
      <c r="L691" s="38"/>
    </row>
    <row r="692" spans="1:12" s="33" customFormat="1">
      <c r="A692" s="39">
        <v>43603</v>
      </c>
      <c r="B692" s="34" t="s">
        <v>248</v>
      </c>
      <c r="C692" s="34" t="s">
        <v>20</v>
      </c>
      <c r="D692" s="45" t="s">
        <v>21</v>
      </c>
      <c r="E692" s="58"/>
      <c r="F692" s="58">
        <v>2000</v>
      </c>
      <c r="G692" s="35" t="e">
        <f t="shared" si="10"/>
        <v>#REF!</v>
      </c>
      <c r="H692" s="34" t="s">
        <v>99</v>
      </c>
      <c r="I692" s="46" t="s">
        <v>34</v>
      </c>
      <c r="J692" s="38"/>
      <c r="K692" s="36" t="s">
        <v>35</v>
      </c>
      <c r="L692" s="38"/>
    </row>
    <row r="693" spans="1:12" s="33" customFormat="1">
      <c r="A693" s="39">
        <v>43603</v>
      </c>
      <c r="B693" s="34" t="s">
        <v>249</v>
      </c>
      <c r="C693" s="34" t="s">
        <v>20</v>
      </c>
      <c r="D693" s="45" t="s">
        <v>21</v>
      </c>
      <c r="E693" s="58"/>
      <c r="F693" s="58">
        <v>2000</v>
      </c>
      <c r="G693" s="35" t="e">
        <f t="shared" si="10"/>
        <v>#REF!</v>
      </c>
      <c r="H693" s="34" t="s">
        <v>99</v>
      </c>
      <c r="I693" s="46" t="s">
        <v>34</v>
      </c>
      <c r="J693" s="38"/>
      <c r="K693" s="36" t="s">
        <v>35</v>
      </c>
      <c r="L693" s="38"/>
    </row>
    <row r="694" spans="1:12" s="33" customFormat="1">
      <c r="A694" s="39">
        <v>43603</v>
      </c>
      <c r="B694" s="34" t="s">
        <v>747</v>
      </c>
      <c r="C694" s="34" t="s">
        <v>20</v>
      </c>
      <c r="D694" s="45" t="s">
        <v>21</v>
      </c>
      <c r="E694" s="58"/>
      <c r="F694" s="58">
        <v>3000</v>
      </c>
      <c r="G694" s="35" t="e">
        <f t="shared" si="10"/>
        <v>#REF!</v>
      </c>
      <c r="H694" s="34" t="s">
        <v>99</v>
      </c>
      <c r="I694" s="46" t="s">
        <v>34</v>
      </c>
      <c r="J694" s="38"/>
      <c r="K694" s="36" t="s">
        <v>35</v>
      </c>
      <c r="L694" s="38"/>
    </row>
    <row r="695" spans="1:12" s="33" customFormat="1">
      <c r="A695" s="39">
        <v>43604</v>
      </c>
      <c r="B695" s="34" t="s">
        <v>250</v>
      </c>
      <c r="C695" s="42" t="s">
        <v>879</v>
      </c>
      <c r="D695" s="42" t="s">
        <v>69</v>
      </c>
      <c r="E695" s="58"/>
      <c r="F695" s="58">
        <v>3000</v>
      </c>
      <c r="G695" s="35" t="e">
        <f t="shared" si="10"/>
        <v>#REF!</v>
      </c>
      <c r="H695" s="34" t="s">
        <v>99</v>
      </c>
      <c r="I695" s="46" t="s">
        <v>34</v>
      </c>
      <c r="J695" s="38"/>
      <c r="K695" s="36" t="s">
        <v>35</v>
      </c>
      <c r="L695" s="38"/>
    </row>
    <row r="696" spans="1:12" s="33" customFormat="1">
      <c r="A696" s="39">
        <v>43604</v>
      </c>
      <c r="B696" s="34" t="s">
        <v>748</v>
      </c>
      <c r="C696" s="34" t="s">
        <v>20</v>
      </c>
      <c r="D696" s="45" t="s">
        <v>21</v>
      </c>
      <c r="E696" s="58"/>
      <c r="F696" s="58">
        <v>2500</v>
      </c>
      <c r="G696" s="35" t="e">
        <f t="shared" si="10"/>
        <v>#REF!</v>
      </c>
      <c r="H696" s="34" t="s">
        <v>99</v>
      </c>
      <c r="I696" s="46" t="s">
        <v>34</v>
      </c>
      <c r="J696" s="38"/>
      <c r="K696" s="36" t="s">
        <v>35</v>
      </c>
      <c r="L696" s="38"/>
    </row>
    <row r="697" spans="1:12" s="33" customFormat="1">
      <c r="A697" s="39">
        <v>43604</v>
      </c>
      <c r="B697" s="34" t="s">
        <v>749</v>
      </c>
      <c r="C697" s="34" t="s">
        <v>20</v>
      </c>
      <c r="D697" s="45" t="s">
        <v>21</v>
      </c>
      <c r="E697" s="58"/>
      <c r="F697" s="58">
        <v>2000</v>
      </c>
      <c r="G697" s="35" t="e">
        <f t="shared" si="10"/>
        <v>#REF!</v>
      </c>
      <c r="H697" s="34" t="s">
        <v>99</v>
      </c>
      <c r="I697" s="46" t="s">
        <v>34</v>
      </c>
      <c r="J697" s="38"/>
      <c r="K697" s="36" t="s">
        <v>35</v>
      </c>
      <c r="L697" s="38"/>
    </row>
    <row r="698" spans="1:12" s="33" customFormat="1">
      <c r="A698" s="39">
        <v>43604</v>
      </c>
      <c r="B698" s="34" t="s">
        <v>239</v>
      </c>
      <c r="C698" s="34" t="s">
        <v>20</v>
      </c>
      <c r="D698" s="45" t="s">
        <v>21</v>
      </c>
      <c r="E698" s="58"/>
      <c r="F698" s="58">
        <v>1000</v>
      </c>
      <c r="G698" s="35" t="e">
        <f t="shared" si="10"/>
        <v>#REF!</v>
      </c>
      <c r="H698" s="34" t="s">
        <v>99</v>
      </c>
      <c r="I698" s="46" t="s">
        <v>34</v>
      </c>
      <c r="J698" s="38"/>
      <c r="K698" s="36" t="s">
        <v>35</v>
      </c>
      <c r="L698" s="38"/>
    </row>
    <row r="699" spans="1:12" s="33" customFormat="1">
      <c r="A699" s="39">
        <v>43604</v>
      </c>
      <c r="B699" s="34" t="s">
        <v>750</v>
      </c>
      <c r="C699" s="34" t="s">
        <v>196</v>
      </c>
      <c r="D699" s="45" t="s">
        <v>21</v>
      </c>
      <c r="E699" s="58"/>
      <c r="F699" s="58">
        <v>5000</v>
      </c>
      <c r="G699" s="35" t="e">
        <f t="shared" si="10"/>
        <v>#REF!</v>
      </c>
      <c r="H699" s="34" t="s">
        <v>99</v>
      </c>
      <c r="I699" s="46" t="s">
        <v>34</v>
      </c>
      <c r="J699" s="38"/>
      <c r="K699" s="36" t="s">
        <v>35</v>
      </c>
      <c r="L699" s="38"/>
    </row>
    <row r="700" spans="1:12" s="33" customFormat="1">
      <c r="A700" s="39">
        <v>43605</v>
      </c>
      <c r="B700" s="47" t="s">
        <v>751</v>
      </c>
      <c r="C700" s="47" t="s">
        <v>57</v>
      </c>
      <c r="D700" s="48" t="s">
        <v>21</v>
      </c>
      <c r="E700" s="59"/>
      <c r="F700" s="59">
        <v>153600</v>
      </c>
      <c r="G700" s="35" t="e">
        <f t="shared" si="10"/>
        <v>#REF!</v>
      </c>
      <c r="H700" s="47" t="s">
        <v>99</v>
      </c>
      <c r="I700" s="49" t="s">
        <v>26</v>
      </c>
      <c r="J700" s="38"/>
      <c r="K700" s="36" t="s">
        <v>35</v>
      </c>
      <c r="L700" s="38"/>
    </row>
    <row r="701" spans="1:12" s="33" customFormat="1">
      <c r="A701" s="39">
        <v>43605</v>
      </c>
      <c r="B701" s="34" t="s">
        <v>251</v>
      </c>
      <c r="C701" s="34" t="s">
        <v>20</v>
      </c>
      <c r="D701" s="45" t="s">
        <v>21</v>
      </c>
      <c r="E701" s="58"/>
      <c r="F701" s="58">
        <v>2000</v>
      </c>
      <c r="G701" s="35" t="e">
        <f t="shared" si="10"/>
        <v>#REF!</v>
      </c>
      <c r="H701" s="34" t="s">
        <v>99</v>
      </c>
      <c r="I701" s="46" t="s">
        <v>34</v>
      </c>
      <c r="J701" s="38"/>
      <c r="K701" s="36" t="s">
        <v>35</v>
      </c>
      <c r="L701" s="38"/>
    </row>
    <row r="702" spans="1:12" s="33" customFormat="1">
      <c r="A702" s="39">
        <v>43605</v>
      </c>
      <c r="B702" s="47" t="s">
        <v>252</v>
      </c>
      <c r="C702" s="47" t="s">
        <v>20</v>
      </c>
      <c r="D702" s="48" t="s">
        <v>21</v>
      </c>
      <c r="E702" s="59"/>
      <c r="F702" s="59">
        <v>15000</v>
      </c>
      <c r="G702" s="35" t="e">
        <f t="shared" si="10"/>
        <v>#REF!</v>
      </c>
      <c r="H702" s="47" t="s">
        <v>99</v>
      </c>
      <c r="I702" s="49" t="s">
        <v>26</v>
      </c>
      <c r="J702" s="38"/>
      <c r="K702" s="36" t="s">
        <v>35</v>
      </c>
      <c r="L702" s="38"/>
    </row>
    <row r="703" spans="1:12" s="33" customFormat="1">
      <c r="A703" s="39">
        <v>43605</v>
      </c>
      <c r="B703" s="47" t="s">
        <v>752</v>
      </c>
      <c r="C703" s="47" t="s">
        <v>20</v>
      </c>
      <c r="D703" s="48" t="s">
        <v>21</v>
      </c>
      <c r="E703" s="59"/>
      <c r="F703" s="59">
        <v>1200</v>
      </c>
      <c r="G703" s="35" t="e">
        <f t="shared" si="10"/>
        <v>#REF!</v>
      </c>
      <c r="H703" s="47" t="s">
        <v>99</v>
      </c>
      <c r="I703" s="49" t="s">
        <v>26</v>
      </c>
      <c r="J703" s="38"/>
      <c r="K703" s="36" t="s">
        <v>35</v>
      </c>
      <c r="L703" s="38"/>
    </row>
    <row r="704" spans="1:12" s="33" customFormat="1">
      <c r="A704" s="39">
        <v>43605</v>
      </c>
      <c r="B704" s="47" t="s">
        <v>253</v>
      </c>
      <c r="C704" s="47" t="s">
        <v>20</v>
      </c>
      <c r="D704" s="48" t="s">
        <v>21</v>
      </c>
      <c r="E704" s="59"/>
      <c r="F704" s="59">
        <v>2000</v>
      </c>
      <c r="G704" s="35" t="e">
        <f t="shared" si="10"/>
        <v>#REF!</v>
      </c>
      <c r="H704" s="47" t="s">
        <v>99</v>
      </c>
      <c r="I704" s="49" t="s">
        <v>26</v>
      </c>
      <c r="J704" s="38"/>
      <c r="K704" s="36" t="s">
        <v>35</v>
      </c>
      <c r="L704" s="38"/>
    </row>
    <row r="705" spans="1:12" s="33" customFormat="1">
      <c r="A705" s="39">
        <v>43605</v>
      </c>
      <c r="B705" s="47" t="s">
        <v>254</v>
      </c>
      <c r="C705" s="47" t="s">
        <v>20</v>
      </c>
      <c r="D705" s="48" t="s">
        <v>21</v>
      </c>
      <c r="E705" s="59"/>
      <c r="F705" s="59">
        <v>1200</v>
      </c>
      <c r="G705" s="35" t="e">
        <f t="shared" si="10"/>
        <v>#REF!</v>
      </c>
      <c r="H705" s="47" t="s">
        <v>99</v>
      </c>
      <c r="I705" s="49" t="s">
        <v>26</v>
      </c>
      <c r="J705" s="38"/>
      <c r="K705" s="36" t="s">
        <v>35</v>
      </c>
      <c r="L705" s="38"/>
    </row>
    <row r="706" spans="1:12" s="33" customFormat="1">
      <c r="A706" s="39">
        <v>43605</v>
      </c>
      <c r="B706" s="47" t="s">
        <v>753</v>
      </c>
      <c r="C706" s="47" t="s">
        <v>20</v>
      </c>
      <c r="D706" s="48" t="s">
        <v>21</v>
      </c>
      <c r="E706" s="59"/>
      <c r="F706" s="59">
        <v>1000</v>
      </c>
      <c r="G706" s="35" t="e">
        <f t="shared" si="10"/>
        <v>#REF!</v>
      </c>
      <c r="H706" s="47" t="s">
        <v>99</v>
      </c>
      <c r="I706" s="49" t="s">
        <v>26</v>
      </c>
      <c r="J706" s="38"/>
      <c r="K706" s="36" t="s">
        <v>35</v>
      </c>
      <c r="L706" s="38"/>
    </row>
    <row r="707" spans="1:12" s="33" customFormat="1">
      <c r="A707" s="39">
        <v>43605</v>
      </c>
      <c r="B707" s="47" t="s">
        <v>255</v>
      </c>
      <c r="C707" s="47" t="s">
        <v>20</v>
      </c>
      <c r="D707" s="48" t="s">
        <v>21</v>
      </c>
      <c r="E707" s="59"/>
      <c r="F707" s="59">
        <v>2000</v>
      </c>
      <c r="G707" s="35" t="e">
        <f t="shared" si="10"/>
        <v>#REF!</v>
      </c>
      <c r="H707" s="47" t="s">
        <v>99</v>
      </c>
      <c r="I707" s="49" t="s">
        <v>26</v>
      </c>
      <c r="J707" s="38"/>
      <c r="K707" s="36" t="s">
        <v>35</v>
      </c>
      <c r="L707" s="38"/>
    </row>
    <row r="708" spans="1:12" s="33" customFormat="1">
      <c r="A708" s="39">
        <v>43605</v>
      </c>
      <c r="B708" s="34" t="s">
        <v>256</v>
      </c>
      <c r="C708" s="34" t="s">
        <v>20</v>
      </c>
      <c r="D708" s="45" t="s">
        <v>21</v>
      </c>
      <c r="E708" s="58"/>
      <c r="F708" s="58">
        <v>1000</v>
      </c>
      <c r="G708" s="35" t="e">
        <f t="shared" si="10"/>
        <v>#REF!</v>
      </c>
      <c r="H708" s="34" t="s">
        <v>99</v>
      </c>
      <c r="I708" s="46" t="s">
        <v>34</v>
      </c>
      <c r="J708" s="38"/>
      <c r="K708" s="36" t="s">
        <v>35</v>
      </c>
      <c r="L708" s="38"/>
    </row>
    <row r="709" spans="1:12" s="33" customFormat="1">
      <c r="A709" s="39">
        <v>43605</v>
      </c>
      <c r="B709" s="34" t="s">
        <v>754</v>
      </c>
      <c r="C709" s="34" t="s">
        <v>20</v>
      </c>
      <c r="D709" s="45" t="s">
        <v>21</v>
      </c>
      <c r="E709" s="58"/>
      <c r="F709" s="58">
        <v>2500</v>
      </c>
      <c r="G709" s="35" t="e">
        <f t="shared" si="10"/>
        <v>#REF!</v>
      </c>
      <c r="H709" s="34" t="s">
        <v>99</v>
      </c>
      <c r="I709" s="46" t="s">
        <v>34</v>
      </c>
      <c r="J709" s="38"/>
      <c r="K709" s="36" t="s">
        <v>35</v>
      </c>
      <c r="L709" s="38"/>
    </row>
    <row r="710" spans="1:12" s="33" customFormat="1">
      <c r="A710" s="39">
        <v>43605</v>
      </c>
      <c r="B710" s="34" t="s">
        <v>257</v>
      </c>
      <c r="C710" s="34" t="s">
        <v>57</v>
      </c>
      <c r="D710" s="45" t="s">
        <v>21</v>
      </c>
      <c r="E710" s="58"/>
      <c r="F710" s="58">
        <v>60000</v>
      </c>
      <c r="G710" s="35" t="e">
        <f t="shared" si="10"/>
        <v>#REF!</v>
      </c>
      <c r="H710" s="34" t="s">
        <v>99</v>
      </c>
      <c r="I710" s="46" t="s">
        <v>34</v>
      </c>
      <c r="J710" s="38"/>
      <c r="K710" s="36" t="s">
        <v>35</v>
      </c>
      <c r="L710" s="38"/>
    </row>
    <row r="711" spans="1:12" s="82" customFormat="1" hidden="1">
      <c r="A711" s="66">
        <v>43609</v>
      </c>
      <c r="B711" s="80" t="s">
        <v>25</v>
      </c>
      <c r="C711" s="80" t="s">
        <v>28</v>
      </c>
      <c r="D711" s="81" t="s">
        <v>21</v>
      </c>
      <c r="E711" s="72">
        <v>100000</v>
      </c>
      <c r="F711" s="72"/>
      <c r="G711" s="69" t="e">
        <f t="shared" si="10"/>
        <v>#REF!</v>
      </c>
      <c r="H711" s="80" t="s">
        <v>99</v>
      </c>
      <c r="I711" s="71" t="s">
        <v>26</v>
      </c>
      <c r="J711" s="71"/>
      <c r="K711" s="67" t="s">
        <v>35</v>
      </c>
      <c r="L711" s="71"/>
    </row>
    <row r="712" spans="1:12" s="33" customFormat="1">
      <c r="A712" s="39">
        <v>43610</v>
      </c>
      <c r="B712" s="34" t="s">
        <v>258</v>
      </c>
      <c r="C712" s="34" t="s">
        <v>20</v>
      </c>
      <c r="D712" s="45" t="s">
        <v>21</v>
      </c>
      <c r="E712" s="58"/>
      <c r="F712" s="58">
        <v>1500</v>
      </c>
      <c r="G712" s="35" t="e">
        <f t="shared" si="10"/>
        <v>#REF!</v>
      </c>
      <c r="H712" s="34" t="s">
        <v>99</v>
      </c>
      <c r="I712" s="46" t="s">
        <v>34</v>
      </c>
      <c r="J712" s="38"/>
      <c r="K712" s="36" t="s">
        <v>35</v>
      </c>
      <c r="L712" s="38"/>
    </row>
    <row r="713" spans="1:12" s="33" customFormat="1">
      <c r="A713" s="39">
        <v>43610</v>
      </c>
      <c r="B713" s="34" t="s">
        <v>755</v>
      </c>
      <c r="C713" s="34" t="s">
        <v>20</v>
      </c>
      <c r="D713" s="45" t="s">
        <v>21</v>
      </c>
      <c r="E713" s="58"/>
      <c r="F713" s="58">
        <v>1500</v>
      </c>
      <c r="G713" s="35" t="e">
        <f t="shared" si="10"/>
        <v>#REF!</v>
      </c>
      <c r="H713" s="34" t="s">
        <v>99</v>
      </c>
      <c r="I713" s="46" t="s">
        <v>34</v>
      </c>
      <c r="J713" s="38"/>
      <c r="K713" s="36" t="s">
        <v>35</v>
      </c>
      <c r="L713" s="38"/>
    </row>
    <row r="714" spans="1:12" s="33" customFormat="1">
      <c r="A714" s="39">
        <v>43610</v>
      </c>
      <c r="B714" s="34" t="s">
        <v>259</v>
      </c>
      <c r="C714" s="34" t="s">
        <v>20</v>
      </c>
      <c r="D714" s="45" t="s">
        <v>21</v>
      </c>
      <c r="E714" s="58"/>
      <c r="F714" s="58">
        <v>1000</v>
      </c>
      <c r="G714" s="35" t="e">
        <f t="shared" si="10"/>
        <v>#REF!</v>
      </c>
      <c r="H714" s="34" t="s">
        <v>99</v>
      </c>
      <c r="I714" s="46" t="s">
        <v>34</v>
      </c>
      <c r="J714" s="38"/>
      <c r="K714" s="36" t="s">
        <v>35</v>
      </c>
      <c r="L714" s="38"/>
    </row>
    <row r="715" spans="1:12" s="33" customFormat="1">
      <c r="A715" s="39">
        <v>43610</v>
      </c>
      <c r="B715" s="34" t="s">
        <v>260</v>
      </c>
      <c r="C715" s="34" t="s">
        <v>196</v>
      </c>
      <c r="D715" s="45" t="s">
        <v>21</v>
      </c>
      <c r="E715" s="58"/>
      <c r="F715" s="58">
        <v>2500</v>
      </c>
      <c r="G715" s="35" t="e">
        <f t="shared" si="10"/>
        <v>#REF!</v>
      </c>
      <c r="H715" s="34" t="s">
        <v>99</v>
      </c>
      <c r="I715" s="46" t="s">
        <v>34</v>
      </c>
      <c r="J715" s="38"/>
      <c r="K715" s="36" t="s">
        <v>35</v>
      </c>
      <c r="L715" s="38"/>
    </row>
    <row r="716" spans="1:12" s="33" customFormat="1">
      <c r="A716" s="39">
        <v>43611</v>
      </c>
      <c r="B716" s="34" t="s">
        <v>261</v>
      </c>
      <c r="C716" s="34" t="s">
        <v>20</v>
      </c>
      <c r="D716" s="45" t="s">
        <v>21</v>
      </c>
      <c r="E716" s="58"/>
      <c r="F716" s="58">
        <v>1000</v>
      </c>
      <c r="G716" s="35" t="e">
        <f t="shared" si="10"/>
        <v>#REF!</v>
      </c>
      <c r="H716" s="34" t="s">
        <v>99</v>
      </c>
      <c r="I716" s="46" t="s">
        <v>34</v>
      </c>
      <c r="J716" s="38"/>
      <c r="K716" s="36" t="s">
        <v>35</v>
      </c>
      <c r="L716" s="38"/>
    </row>
    <row r="717" spans="1:12" s="33" customFormat="1">
      <c r="A717" s="39">
        <v>43611</v>
      </c>
      <c r="B717" s="34" t="s">
        <v>262</v>
      </c>
      <c r="C717" s="34" t="s">
        <v>20</v>
      </c>
      <c r="D717" s="45" t="s">
        <v>21</v>
      </c>
      <c r="E717" s="58"/>
      <c r="F717" s="58">
        <v>1000</v>
      </c>
      <c r="G717" s="35" t="e">
        <f t="shared" si="10"/>
        <v>#REF!</v>
      </c>
      <c r="H717" s="34" t="s">
        <v>99</v>
      </c>
      <c r="I717" s="46" t="s">
        <v>34</v>
      </c>
      <c r="J717" s="38"/>
      <c r="K717" s="36" t="s">
        <v>35</v>
      </c>
      <c r="L717" s="38"/>
    </row>
    <row r="718" spans="1:12" s="33" customFormat="1">
      <c r="A718" s="39">
        <v>43611</v>
      </c>
      <c r="B718" s="34" t="s">
        <v>263</v>
      </c>
      <c r="C718" s="34" t="s">
        <v>20</v>
      </c>
      <c r="D718" s="45" t="s">
        <v>21</v>
      </c>
      <c r="E718" s="58"/>
      <c r="F718" s="58">
        <v>500</v>
      </c>
      <c r="G718" s="35" t="e">
        <f t="shared" ref="G718:G781" si="11">G717+E718-F718</f>
        <v>#REF!</v>
      </c>
      <c r="H718" s="34" t="s">
        <v>99</v>
      </c>
      <c r="I718" s="46" t="s">
        <v>34</v>
      </c>
      <c r="J718" s="38"/>
      <c r="K718" s="36" t="s">
        <v>35</v>
      </c>
      <c r="L718" s="38"/>
    </row>
    <row r="719" spans="1:12" s="33" customFormat="1">
      <c r="A719" s="39">
        <v>43612</v>
      </c>
      <c r="B719" s="34" t="s">
        <v>264</v>
      </c>
      <c r="C719" s="34" t="s">
        <v>20</v>
      </c>
      <c r="D719" s="45" t="s">
        <v>21</v>
      </c>
      <c r="E719" s="58"/>
      <c r="F719" s="58">
        <v>1000</v>
      </c>
      <c r="G719" s="35" t="e">
        <f t="shared" si="11"/>
        <v>#REF!</v>
      </c>
      <c r="H719" s="34" t="s">
        <v>99</v>
      </c>
      <c r="I719" s="46" t="s">
        <v>34</v>
      </c>
      <c r="J719" s="38"/>
      <c r="K719" s="36" t="s">
        <v>35</v>
      </c>
      <c r="L719" s="38"/>
    </row>
    <row r="720" spans="1:12" s="33" customFormat="1">
      <c r="A720" s="39">
        <v>43612</v>
      </c>
      <c r="B720" s="34" t="s">
        <v>265</v>
      </c>
      <c r="C720" s="34" t="s">
        <v>20</v>
      </c>
      <c r="D720" s="45" t="s">
        <v>21</v>
      </c>
      <c r="E720" s="58"/>
      <c r="F720" s="58">
        <v>1000</v>
      </c>
      <c r="G720" s="35" t="e">
        <f t="shared" si="11"/>
        <v>#REF!</v>
      </c>
      <c r="H720" s="34" t="s">
        <v>99</v>
      </c>
      <c r="I720" s="46" t="s">
        <v>34</v>
      </c>
      <c r="J720" s="38"/>
      <c r="K720" s="36" t="s">
        <v>35</v>
      </c>
      <c r="L720" s="38"/>
    </row>
    <row r="721" spans="1:12" s="33" customFormat="1">
      <c r="A721" s="39">
        <v>43612</v>
      </c>
      <c r="B721" s="34" t="s">
        <v>756</v>
      </c>
      <c r="C721" s="34" t="s">
        <v>20</v>
      </c>
      <c r="D721" s="45" t="s">
        <v>21</v>
      </c>
      <c r="E721" s="58"/>
      <c r="F721" s="58">
        <v>1000</v>
      </c>
      <c r="G721" s="35" t="e">
        <f t="shared" si="11"/>
        <v>#REF!</v>
      </c>
      <c r="H721" s="34" t="s">
        <v>99</v>
      </c>
      <c r="I721" s="46" t="s">
        <v>34</v>
      </c>
      <c r="J721" s="38"/>
      <c r="K721" s="36" t="s">
        <v>35</v>
      </c>
      <c r="L721" s="38"/>
    </row>
    <row r="722" spans="1:12" s="33" customFormat="1">
      <c r="A722" s="39">
        <v>43612</v>
      </c>
      <c r="B722" s="34" t="s">
        <v>263</v>
      </c>
      <c r="C722" s="34" t="s">
        <v>20</v>
      </c>
      <c r="D722" s="45" t="s">
        <v>21</v>
      </c>
      <c r="E722" s="58"/>
      <c r="F722" s="58">
        <v>500</v>
      </c>
      <c r="G722" s="35" t="e">
        <f t="shared" si="11"/>
        <v>#REF!</v>
      </c>
      <c r="H722" s="34" t="s">
        <v>99</v>
      </c>
      <c r="I722" s="46" t="s">
        <v>34</v>
      </c>
      <c r="J722" s="38"/>
      <c r="K722" s="36" t="s">
        <v>35</v>
      </c>
      <c r="L722" s="38"/>
    </row>
    <row r="723" spans="1:12" s="33" customFormat="1">
      <c r="A723" s="39">
        <v>43612</v>
      </c>
      <c r="B723" s="34" t="s">
        <v>202</v>
      </c>
      <c r="C723" s="34" t="s">
        <v>196</v>
      </c>
      <c r="D723" s="45" t="s">
        <v>21</v>
      </c>
      <c r="E723" s="58"/>
      <c r="F723" s="58">
        <v>2500</v>
      </c>
      <c r="G723" s="35" t="e">
        <f t="shared" si="11"/>
        <v>#REF!</v>
      </c>
      <c r="H723" s="34" t="s">
        <v>99</v>
      </c>
      <c r="I723" s="46" t="s">
        <v>34</v>
      </c>
      <c r="J723" s="38"/>
      <c r="K723" s="36" t="s">
        <v>35</v>
      </c>
      <c r="L723" s="38"/>
    </row>
    <row r="724" spans="1:12" s="33" customFormat="1">
      <c r="A724" s="39">
        <v>43613</v>
      </c>
      <c r="B724" s="34" t="s">
        <v>266</v>
      </c>
      <c r="C724" s="34" t="s">
        <v>20</v>
      </c>
      <c r="D724" s="45" t="s">
        <v>21</v>
      </c>
      <c r="E724" s="58"/>
      <c r="F724" s="58">
        <v>1000</v>
      </c>
      <c r="G724" s="35" t="e">
        <f t="shared" si="11"/>
        <v>#REF!</v>
      </c>
      <c r="H724" s="34" t="s">
        <v>99</v>
      </c>
      <c r="I724" s="46" t="s">
        <v>34</v>
      </c>
      <c r="J724" s="38"/>
      <c r="K724" s="36" t="s">
        <v>35</v>
      </c>
      <c r="L724" s="38"/>
    </row>
    <row r="725" spans="1:12" s="33" customFormat="1">
      <c r="A725" s="39">
        <v>43613</v>
      </c>
      <c r="B725" s="34" t="s">
        <v>757</v>
      </c>
      <c r="C725" s="34" t="s">
        <v>20</v>
      </c>
      <c r="D725" s="45" t="s">
        <v>21</v>
      </c>
      <c r="E725" s="58"/>
      <c r="F725" s="58">
        <v>1000</v>
      </c>
      <c r="G725" s="35" t="e">
        <f t="shared" si="11"/>
        <v>#REF!</v>
      </c>
      <c r="H725" s="34" t="s">
        <v>99</v>
      </c>
      <c r="I725" s="46" t="s">
        <v>34</v>
      </c>
      <c r="J725" s="38"/>
      <c r="K725" s="36" t="s">
        <v>35</v>
      </c>
      <c r="L725" s="38"/>
    </row>
    <row r="726" spans="1:12" s="33" customFormat="1">
      <c r="A726" s="39">
        <v>43613</v>
      </c>
      <c r="B726" s="34" t="s">
        <v>267</v>
      </c>
      <c r="C726" s="34" t="s">
        <v>196</v>
      </c>
      <c r="D726" s="45" t="s">
        <v>21</v>
      </c>
      <c r="E726" s="58"/>
      <c r="F726" s="58">
        <v>4500</v>
      </c>
      <c r="G726" s="35" t="e">
        <f t="shared" si="11"/>
        <v>#REF!</v>
      </c>
      <c r="H726" s="34" t="s">
        <v>99</v>
      </c>
      <c r="I726" s="46" t="s">
        <v>34</v>
      </c>
      <c r="J726" s="38"/>
      <c r="K726" s="36" t="s">
        <v>35</v>
      </c>
      <c r="L726" s="38"/>
    </row>
    <row r="727" spans="1:12" s="33" customFormat="1">
      <c r="A727" s="39">
        <v>43613</v>
      </c>
      <c r="B727" s="34" t="s">
        <v>268</v>
      </c>
      <c r="C727" s="34" t="s">
        <v>20</v>
      </c>
      <c r="D727" s="45" t="s">
        <v>21</v>
      </c>
      <c r="E727" s="58"/>
      <c r="F727" s="58">
        <v>1000</v>
      </c>
      <c r="G727" s="35" t="e">
        <f t="shared" si="11"/>
        <v>#REF!</v>
      </c>
      <c r="H727" s="34" t="s">
        <v>99</v>
      </c>
      <c r="I727" s="46" t="s">
        <v>34</v>
      </c>
      <c r="J727" s="38"/>
      <c r="K727" s="36" t="s">
        <v>35</v>
      </c>
      <c r="L727" s="38"/>
    </row>
    <row r="728" spans="1:12" s="82" customFormat="1" hidden="1">
      <c r="A728" s="66">
        <v>43613</v>
      </c>
      <c r="B728" s="80" t="s">
        <v>25</v>
      </c>
      <c r="C728" s="80" t="s">
        <v>28</v>
      </c>
      <c r="D728" s="81" t="s">
        <v>21</v>
      </c>
      <c r="E728" s="72">
        <v>113800</v>
      </c>
      <c r="F728" s="72"/>
      <c r="G728" s="69" t="e">
        <f t="shared" si="11"/>
        <v>#REF!</v>
      </c>
      <c r="H728" s="80" t="s">
        <v>99</v>
      </c>
      <c r="I728" s="71" t="s">
        <v>26</v>
      </c>
      <c r="J728" s="71"/>
      <c r="K728" s="67" t="s">
        <v>35</v>
      </c>
      <c r="L728" s="71"/>
    </row>
    <row r="729" spans="1:12" s="33" customFormat="1">
      <c r="A729" s="39">
        <v>43613</v>
      </c>
      <c r="B729" s="34" t="s">
        <v>269</v>
      </c>
      <c r="C729" s="34" t="s">
        <v>20</v>
      </c>
      <c r="D729" s="45" t="s">
        <v>21</v>
      </c>
      <c r="E729" s="58"/>
      <c r="F729" s="58">
        <v>1500</v>
      </c>
      <c r="G729" s="35" t="e">
        <f t="shared" si="11"/>
        <v>#REF!</v>
      </c>
      <c r="H729" s="34" t="s">
        <v>99</v>
      </c>
      <c r="I729" s="46" t="s">
        <v>34</v>
      </c>
      <c r="J729" s="38"/>
      <c r="K729" s="36" t="s">
        <v>35</v>
      </c>
      <c r="L729" s="38"/>
    </row>
    <row r="730" spans="1:12" s="33" customFormat="1">
      <c r="A730" s="39">
        <v>43614</v>
      </c>
      <c r="B730" s="34" t="s">
        <v>270</v>
      </c>
      <c r="C730" s="34" t="s">
        <v>20</v>
      </c>
      <c r="D730" s="45" t="s">
        <v>21</v>
      </c>
      <c r="E730" s="58"/>
      <c r="F730" s="58">
        <v>1500</v>
      </c>
      <c r="G730" s="35" t="e">
        <f t="shared" si="11"/>
        <v>#REF!</v>
      </c>
      <c r="H730" s="34" t="s">
        <v>99</v>
      </c>
      <c r="I730" s="46" t="s">
        <v>34</v>
      </c>
      <c r="J730" s="38"/>
      <c r="K730" s="36" t="s">
        <v>35</v>
      </c>
      <c r="L730" s="38"/>
    </row>
    <row r="731" spans="1:12" s="33" customFormat="1">
      <c r="A731" s="39">
        <v>43614</v>
      </c>
      <c r="B731" s="34" t="s">
        <v>271</v>
      </c>
      <c r="C731" s="34" t="s">
        <v>20</v>
      </c>
      <c r="D731" s="45" t="s">
        <v>21</v>
      </c>
      <c r="E731" s="58"/>
      <c r="F731" s="58">
        <v>1000</v>
      </c>
      <c r="G731" s="35" t="e">
        <f t="shared" si="11"/>
        <v>#REF!</v>
      </c>
      <c r="H731" s="34" t="s">
        <v>99</v>
      </c>
      <c r="I731" s="46" t="s">
        <v>34</v>
      </c>
      <c r="J731" s="38"/>
      <c r="K731" s="36" t="s">
        <v>35</v>
      </c>
      <c r="L731" s="38"/>
    </row>
    <row r="732" spans="1:12" s="33" customFormat="1">
      <c r="A732" s="39">
        <v>43614</v>
      </c>
      <c r="B732" s="34" t="s">
        <v>272</v>
      </c>
      <c r="C732" s="34" t="s">
        <v>20</v>
      </c>
      <c r="D732" s="45" t="s">
        <v>21</v>
      </c>
      <c r="E732" s="58"/>
      <c r="F732" s="58">
        <v>1000</v>
      </c>
      <c r="G732" s="35" t="e">
        <f t="shared" si="11"/>
        <v>#REF!</v>
      </c>
      <c r="H732" s="34" t="s">
        <v>99</v>
      </c>
      <c r="I732" s="46" t="s">
        <v>34</v>
      </c>
      <c r="J732" s="38"/>
      <c r="K732" s="36" t="s">
        <v>35</v>
      </c>
      <c r="L732" s="38"/>
    </row>
    <row r="733" spans="1:12" s="33" customFormat="1">
      <c r="A733" s="39">
        <v>43615</v>
      </c>
      <c r="B733" s="34" t="s">
        <v>273</v>
      </c>
      <c r="C733" s="34" t="s">
        <v>20</v>
      </c>
      <c r="D733" s="45" t="s">
        <v>21</v>
      </c>
      <c r="E733" s="58"/>
      <c r="F733" s="58">
        <v>1500</v>
      </c>
      <c r="G733" s="35" t="e">
        <f t="shared" si="11"/>
        <v>#REF!</v>
      </c>
      <c r="H733" s="34" t="s">
        <v>99</v>
      </c>
      <c r="I733" s="46" t="s">
        <v>34</v>
      </c>
      <c r="J733" s="38"/>
      <c r="K733" s="36" t="s">
        <v>35</v>
      </c>
      <c r="L733" s="38"/>
    </row>
    <row r="734" spans="1:12" s="33" customFormat="1">
      <c r="A734" s="39">
        <v>43615</v>
      </c>
      <c r="B734" s="34" t="s">
        <v>274</v>
      </c>
      <c r="C734" s="34" t="s">
        <v>20</v>
      </c>
      <c r="D734" s="45" t="s">
        <v>21</v>
      </c>
      <c r="E734" s="58"/>
      <c r="F734" s="58">
        <v>1000</v>
      </c>
      <c r="G734" s="35" t="e">
        <f t="shared" si="11"/>
        <v>#REF!</v>
      </c>
      <c r="H734" s="34" t="s">
        <v>99</v>
      </c>
      <c r="I734" s="46" t="s">
        <v>34</v>
      </c>
      <c r="J734" s="38"/>
      <c r="K734" s="36" t="s">
        <v>35</v>
      </c>
      <c r="L734" s="38"/>
    </row>
    <row r="735" spans="1:12" s="33" customFormat="1">
      <c r="A735" s="39">
        <v>43615</v>
      </c>
      <c r="B735" s="47" t="s">
        <v>758</v>
      </c>
      <c r="C735" s="47" t="s">
        <v>20</v>
      </c>
      <c r="D735" s="48" t="s">
        <v>21</v>
      </c>
      <c r="E735" s="59"/>
      <c r="F735" s="59">
        <v>15000</v>
      </c>
      <c r="G735" s="35" t="e">
        <f t="shared" si="11"/>
        <v>#REF!</v>
      </c>
      <c r="H735" s="47" t="s">
        <v>99</v>
      </c>
      <c r="I735" s="49" t="s">
        <v>26</v>
      </c>
      <c r="J735" s="38"/>
      <c r="K735" s="36" t="s">
        <v>35</v>
      </c>
      <c r="L735" s="38"/>
    </row>
    <row r="736" spans="1:12" s="33" customFormat="1">
      <c r="A736" s="39">
        <v>43616</v>
      </c>
      <c r="B736" s="47" t="s">
        <v>759</v>
      </c>
      <c r="C736" s="47" t="s">
        <v>57</v>
      </c>
      <c r="D736" s="48" t="s">
        <v>21</v>
      </c>
      <c r="E736" s="59"/>
      <c r="F736" s="59">
        <v>90000</v>
      </c>
      <c r="G736" s="35" t="e">
        <f t="shared" si="11"/>
        <v>#REF!</v>
      </c>
      <c r="H736" s="47" t="s">
        <v>99</v>
      </c>
      <c r="I736" s="49" t="s">
        <v>26</v>
      </c>
      <c r="J736" s="38"/>
      <c r="K736" s="36" t="s">
        <v>35</v>
      </c>
      <c r="L736" s="38"/>
    </row>
    <row r="737" spans="1:12" s="33" customFormat="1">
      <c r="A737" s="39">
        <v>43616</v>
      </c>
      <c r="B737" s="34" t="s">
        <v>275</v>
      </c>
      <c r="C737" s="34" t="s">
        <v>20</v>
      </c>
      <c r="D737" s="45" t="s">
        <v>21</v>
      </c>
      <c r="E737" s="58"/>
      <c r="F737" s="58">
        <v>500</v>
      </c>
      <c r="G737" s="35" t="e">
        <f t="shared" si="11"/>
        <v>#REF!</v>
      </c>
      <c r="H737" s="34" t="s">
        <v>99</v>
      </c>
      <c r="I737" s="46" t="s">
        <v>34</v>
      </c>
      <c r="J737" s="38"/>
      <c r="K737" s="36" t="s">
        <v>35</v>
      </c>
      <c r="L737" s="38"/>
    </row>
    <row r="738" spans="1:12" s="33" customFormat="1">
      <c r="A738" s="39">
        <v>43616</v>
      </c>
      <c r="B738" s="34" t="s">
        <v>276</v>
      </c>
      <c r="C738" s="34" t="s">
        <v>20</v>
      </c>
      <c r="D738" s="45" t="s">
        <v>21</v>
      </c>
      <c r="E738" s="58"/>
      <c r="F738" s="58">
        <v>1500</v>
      </c>
      <c r="G738" s="35" t="e">
        <f t="shared" si="11"/>
        <v>#REF!</v>
      </c>
      <c r="H738" s="34" t="s">
        <v>99</v>
      </c>
      <c r="I738" s="46" t="s">
        <v>34</v>
      </c>
      <c r="J738" s="38"/>
      <c r="K738" s="36" t="s">
        <v>35</v>
      </c>
      <c r="L738" s="38"/>
    </row>
    <row r="739" spans="1:12" s="33" customFormat="1">
      <c r="A739" s="39">
        <v>43616</v>
      </c>
      <c r="B739" s="34" t="s">
        <v>277</v>
      </c>
      <c r="C739" s="34" t="s">
        <v>57</v>
      </c>
      <c r="D739" s="45" t="s">
        <v>21</v>
      </c>
      <c r="E739" s="58"/>
      <c r="F739" s="58">
        <v>60000</v>
      </c>
      <c r="G739" s="35" t="e">
        <f t="shared" si="11"/>
        <v>#REF!</v>
      </c>
      <c r="H739" s="34" t="s">
        <v>99</v>
      </c>
      <c r="I739" s="46" t="s">
        <v>34</v>
      </c>
      <c r="J739" s="38"/>
      <c r="K739" s="36" t="s">
        <v>35</v>
      </c>
      <c r="L739" s="38"/>
    </row>
    <row r="740" spans="1:12" s="24" customFormat="1">
      <c r="A740" s="39">
        <v>43587</v>
      </c>
      <c r="B740" s="38" t="s">
        <v>278</v>
      </c>
      <c r="C740" s="38" t="s">
        <v>279</v>
      </c>
      <c r="D740" s="50" t="s">
        <v>32</v>
      </c>
      <c r="E740" s="51"/>
      <c r="F740" s="51">
        <v>1000</v>
      </c>
      <c r="G740" s="35" t="e">
        <f t="shared" si="11"/>
        <v>#REF!</v>
      </c>
      <c r="H740" s="50" t="s">
        <v>280</v>
      </c>
      <c r="I740" s="50" t="s">
        <v>34</v>
      </c>
      <c r="J740" s="38"/>
      <c r="K740" s="36" t="s">
        <v>35</v>
      </c>
      <c r="L740" s="38"/>
    </row>
    <row r="741" spans="1:12" s="24" customFormat="1">
      <c r="A741" s="39">
        <v>43587</v>
      </c>
      <c r="B741" s="38" t="s">
        <v>281</v>
      </c>
      <c r="C741" s="38" t="s">
        <v>279</v>
      </c>
      <c r="D741" s="50" t="s">
        <v>32</v>
      </c>
      <c r="E741" s="51"/>
      <c r="F741" s="51">
        <v>1000</v>
      </c>
      <c r="G741" s="35" t="e">
        <f t="shared" si="11"/>
        <v>#REF!</v>
      </c>
      <c r="H741" s="50" t="s">
        <v>280</v>
      </c>
      <c r="I741" s="50" t="s">
        <v>34</v>
      </c>
      <c r="J741" s="38"/>
      <c r="K741" s="36" t="s">
        <v>35</v>
      </c>
      <c r="L741" s="38"/>
    </row>
    <row r="742" spans="1:12" s="24" customFormat="1">
      <c r="A742" s="39">
        <v>43587</v>
      </c>
      <c r="B742" s="38" t="s">
        <v>760</v>
      </c>
      <c r="C742" s="38" t="s">
        <v>279</v>
      </c>
      <c r="D742" s="50" t="s">
        <v>32</v>
      </c>
      <c r="E742" s="51"/>
      <c r="F742" s="51">
        <v>1000</v>
      </c>
      <c r="G742" s="35" t="e">
        <f t="shared" si="11"/>
        <v>#REF!</v>
      </c>
      <c r="H742" s="50" t="s">
        <v>280</v>
      </c>
      <c r="I742" s="50" t="s">
        <v>34</v>
      </c>
      <c r="J742" s="38"/>
      <c r="K742" s="36" t="s">
        <v>35</v>
      </c>
      <c r="L742" s="38"/>
    </row>
    <row r="743" spans="1:12" s="24" customFormat="1">
      <c r="A743" s="39">
        <v>43587</v>
      </c>
      <c r="B743" s="38" t="s">
        <v>282</v>
      </c>
      <c r="C743" s="38" t="s">
        <v>279</v>
      </c>
      <c r="D743" s="50" t="s">
        <v>32</v>
      </c>
      <c r="E743" s="51"/>
      <c r="F743" s="51">
        <v>1000</v>
      </c>
      <c r="G743" s="35" t="e">
        <f t="shared" si="11"/>
        <v>#REF!</v>
      </c>
      <c r="H743" s="50" t="s">
        <v>280</v>
      </c>
      <c r="I743" s="50" t="s">
        <v>34</v>
      </c>
      <c r="J743" s="38"/>
      <c r="K743" s="36" t="s">
        <v>35</v>
      </c>
      <c r="L743" s="38"/>
    </row>
    <row r="744" spans="1:12" s="24" customFormat="1">
      <c r="A744" s="39">
        <v>43588</v>
      </c>
      <c r="B744" s="38" t="s">
        <v>283</v>
      </c>
      <c r="C744" s="38" t="s">
        <v>279</v>
      </c>
      <c r="D744" s="50" t="s">
        <v>32</v>
      </c>
      <c r="E744" s="51"/>
      <c r="F744" s="51">
        <v>1000</v>
      </c>
      <c r="G744" s="35" t="e">
        <f t="shared" si="11"/>
        <v>#REF!</v>
      </c>
      <c r="H744" s="50" t="s">
        <v>280</v>
      </c>
      <c r="I744" s="50" t="s">
        <v>34</v>
      </c>
      <c r="J744" s="38"/>
      <c r="K744" s="36" t="s">
        <v>35</v>
      </c>
      <c r="L744" s="38"/>
    </row>
    <row r="745" spans="1:12" s="24" customFormat="1">
      <c r="A745" s="39">
        <v>43588</v>
      </c>
      <c r="B745" s="38" t="s">
        <v>284</v>
      </c>
      <c r="C745" s="38" t="s">
        <v>279</v>
      </c>
      <c r="D745" s="50" t="s">
        <v>32</v>
      </c>
      <c r="E745" s="51"/>
      <c r="F745" s="51">
        <v>1000</v>
      </c>
      <c r="G745" s="35" t="e">
        <f t="shared" si="11"/>
        <v>#REF!</v>
      </c>
      <c r="H745" s="50" t="s">
        <v>280</v>
      </c>
      <c r="I745" s="50" t="s">
        <v>34</v>
      </c>
      <c r="J745" s="38"/>
      <c r="K745" s="36" t="s">
        <v>35</v>
      </c>
      <c r="L745" s="38"/>
    </row>
    <row r="746" spans="1:12" s="24" customFormat="1">
      <c r="A746" s="39">
        <v>43588</v>
      </c>
      <c r="B746" s="38" t="s">
        <v>761</v>
      </c>
      <c r="C746" s="38" t="s">
        <v>279</v>
      </c>
      <c r="D746" s="50" t="s">
        <v>32</v>
      </c>
      <c r="E746" s="51"/>
      <c r="F746" s="51">
        <v>1000</v>
      </c>
      <c r="G746" s="35" t="e">
        <f t="shared" si="11"/>
        <v>#REF!</v>
      </c>
      <c r="H746" s="50" t="s">
        <v>280</v>
      </c>
      <c r="I746" s="50" t="s">
        <v>34</v>
      </c>
      <c r="J746" s="38"/>
      <c r="K746" s="36" t="s">
        <v>35</v>
      </c>
      <c r="L746" s="38"/>
    </row>
    <row r="747" spans="1:12" s="24" customFormat="1">
      <c r="A747" s="39">
        <v>43598</v>
      </c>
      <c r="B747" s="38" t="s">
        <v>285</v>
      </c>
      <c r="C747" s="38" t="s">
        <v>279</v>
      </c>
      <c r="D747" s="50" t="s">
        <v>32</v>
      </c>
      <c r="E747" s="51"/>
      <c r="F747" s="51">
        <v>1000</v>
      </c>
      <c r="G747" s="35" t="e">
        <f t="shared" si="11"/>
        <v>#REF!</v>
      </c>
      <c r="H747" s="50" t="s">
        <v>280</v>
      </c>
      <c r="I747" s="50" t="s">
        <v>34</v>
      </c>
      <c r="J747" s="38"/>
      <c r="K747" s="36" t="s">
        <v>35</v>
      </c>
      <c r="L747" s="38"/>
    </row>
    <row r="748" spans="1:12" s="24" customFormat="1">
      <c r="A748" s="39">
        <v>43598</v>
      </c>
      <c r="B748" s="38" t="s">
        <v>286</v>
      </c>
      <c r="C748" s="38" t="s">
        <v>279</v>
      </c>
      <c r="D748" s="50" t="s">
        <v>32</v>
      </c>
      <c r="E748" s="51"/>
      <c r="F748" s="51">
        <v>1000</v>
      </c>
      <c r="G748" s="35" t="e">
        <f t="shared" si="11"/>
        <v>#REF!</v>
      </c>
      <c r="H748" s="50" t="s">
        <v>280</v>
      </c>
      <c r="I748" s="50" t="s">
        <v>34</v>
      </c>
      <c r="J748" s="38"/>
      <c r="K748" s="36" t="s">
        <v>35</v>
      </c>
      <c r="L748" s="38"/>
    </row>
    <row r="749" spans="1:12" s="74" customFormat="1" hidden="1">
      <c r="A749" s="66">
        <v>43601</v>
      </c>
      <c r="B749" s="71" t="s">
        <v>25</v>
      </c>
      <c r="C749" s="71" t="s">
        <v>28</v>
      </c>
      <c r="D749" s="80" t="s">
        <v>32</v>
      </c>
      <c r="E749" s="84">
        <v>10000</v>
      </c>
      <c r="F749" s="84"/>
      <c r="G749" s="69" t="e">
        <f t="shared" si="11"/>
        <v>#REF!</v>
      </c>
      <c r="H749" s="80" t="s">
        <v>280</v>
      </c>
      <c r="I749" s="80" t="s">
        <v>34</v>
      </c>
      <c r="J749" s="71"/>
      <c r="K749" s="67" t="s">
        <v>35</v>
      </c>
      <c r="L749" s="71"/>
    </row>
    <row r="750" spans="1:12" s="24" customFormat="1">
      <c r="A750" s="39">
        <v>43601</v>
      </c>
      <c r="B750" s="38" t="s">
        <v>762</v>
      </c>
      <c r="C750" s="38" t="s">
        <v>20</v>
      </c>
      <c r="D750" s="50" t="s">
        <v>32</v>
      </c>
      <c r="E750" s="51"/>
      <c r="F750" s="51">
        <v>1000</v>
      </c>
      <c r="G750" s="35" t="e">
        <f t="shared" si="11"/>
        <v>#REF!</v>
      </c>
      <c r="H750" s="50" t="s">
        <v>280</v>
      </c>
      <c r="I750" s="50" t="s">
        <v>34</v>
      </c>
      <c r="J750" s="38"/>
      <c r="K750" s="36" t="s">
        <v>35</v>
      </c>
      <c r="L750" s="38"/>
    </row>
    <row r="751" spans="1:12" s="24" customFormat="1">
      <c r="A751" s="39">
        <v>43601</v>
      </c>
      <c r="B751" s="38" t="s">
        <v>287</v>
      </c>
      <c r="C751" s="38" t="s">
        <v>45</v>
      </c>
      <c r="D751" s="50" t="s">
        <v>32</v>
      </c>
      <c r="E751" s="51"/>
      <c r="F751" s="51">
        <v>7000</v>
      </c>
      <c r="G751" s="35" t="e">
        <f t="shared" si="11"/>
        <v>#REF!</v>
      </c>
      <c r="H751" s="50" t="s">
        <v>280</v>
      </c>
      <c r="I751" s="50" t="s">
        <v>34</v>
      </c>
      <c r="J751" s="38"/>
      <c r="K751" s="36" t="s">
        <v>35</v>
      </c>
      <c r="L751" s="38"/>
    </row>
    <row r="752" spans="1:12" s="24" customFormat="1">
      <c r="A752" s="39">
        <v>43601</v>
      </c>
      <c r="B752" s="38" t="s">
        <v>763</v>
      </c>
      <c r="C752" s="38" t="s">
        <v>279</v>
      </c>
      <c r="D752" s="50" t="s">
        <v>32</v>
      </c>
      <c r="E752" s="51"/>
      <c r="F752" s="51">
        <v>1000</v>
      </c>
      <c r="G752" s="35" t="e">
        <f t="shared" si="11"/>
        <v>#REF!</v>
      </c>
      <c r="H752" s="50" t="s">
        <v>280</v>
      </c>
      <c r="I752" s="50" t="s">
        <v>34</v>
      </c>
      <c r="J752" s="38"/>
      <c r="K752" s="36" t="s">
        <v>35</v>
      </c>
      <c r="L752" s="38"/>
    </row>
    <row r="753" spans="1:12" s="24" customFormat="1">
      <c r="A753" s="39">
        <v>43607</v>
      </c>
      <c r="B753" s="38" t="s">
        <v>764</v>
      </c>
      <c r="C753" s="38" t="s">
        <v>279</v>
      </c>
      <c r="D753" s="50" t="s">
        <v>32</v>
      </c>
      <c r="E753" s="51"/>
      <c r="F753" s="51">
        <v>1000</v>
      </c>
      <c r="G753" s="35" t="e">
        <f t="shared" si="11"/>
        <v>#REF!</v>
      </c>
      <c r="H753" s="50" t="s">
        <v>280</v>
      </c>
      <c r="I753" s="50" t="s">
        <v>34</v>
      </c>
      <c r="J753" s="38"/>
      <c r="K753" s="36" t="s">
        <v>35</v>
      </c>
      <c r="L753" s="38"/>
    </row>
    <row r="754" spans="1:12" s="24" customFormat="1">
      <c r="A754" s="39">
        <v>43607</v>
      </c>
      <c r="B754" s="38" t="s">
        <v>288</v>
      </c>
      <c r="C754" s="38" t="s">
        <v>279</v>
      </c>
      <c r="D754" s="50" t="s">
        <v>32</v>
      </c>
      <c r="E754" s="51"/>
      <c r="F754" s="51">
        <v>1000</v>
      </c>
      <c r="G754" s="35" t="e">
        <f t="shared" si="11"/>
        <v>#REF!</v>
      </c>
      <c r="H754" s="50" t="s">
        <v>280</v>
      </c>
      <c r="I754" s="50" t="s">
        <v>34</v>
      </c>
      <c r="J754" s="38"/>
      <c r="K754" s="36" t="s">
        <v>35</v>
      </c>
      <c r="L754" s="38"/>
    </row>
    <row r="755" spans="1:12" s="24" customFormat="1">
      <c r="A755" s="39">
        <v>43609</v>
      </c>
      <c r="B755" s="38" t="s">
        <v>289</v>
      </c>
      <c r="C755" s="38" t="s">
        <v>279</v>
      </c>
      <c r="D755" s="50" t="s">
        <v>32</v>
      </c>
      <c r="E755" s="51"/>
      <c r="F755" s="51">
        <v>1000</v>
      </c>
      <c r="G755" s="35" t="e">
        <f t="shared" si="11"/>
        <v>#REF!</v>
      </c>
      <c r="H755" s="50" t="s">
        <v>280</v>
      </c>
      <c r="I755" s="50" t="s">
        <v>34</v>
      </c>
      <c r="J755" s="38"/>
      <c r="K755" s="36" t="s">
        <v>35</v>
      </c>
      <c r="L755" s="38"/>
    </row>
    <row r="756" spans="1:12" s="24" customFormat="1">
      <c r="A756" s="39">
        <v>43609</v>
      </c>
      <c r="B756" s="38" t="s">
        <v>290</v>
      </c>
      <c r="C756" s="38" t="s">
        <v>279</v>
      </c>
      <c r="D756" s="50" t="s">
        <v>32</v>
      </c>
      <c r="E756" s="51"/>
      <c r="F756" s="51">
        <v>1000</v>
      </c>
      <c r="G756" s="35" t="e">
        <f t="shared" si="11"/>
        <v>#REF!</v>
      </c>
      <c r="H756" s="50" t="s">
        <v>280</v>
      </c>
      <c r="I756" s="50" t="s">
        <v>34</v>
      </c>
      <c r="J756" s="38"/>
      <c r="K756" s="36" t="s">
        <v>35</v>
      </c>
      <c r="L756" s="38"/>
    </row>
    <row r="757" spans="1:12" s="24" customFormat="1">
      <c r="A757" s="39">
        <v>43612</v>
      </c>
      <c r="B757" s="38" t="s">
        <v>291</v>
      </c>
      <c r="C757" s="38" t="s">
        <v>279</v>
      </c>
      <c r="D757" s="50" t="s">
        <v>32</v>
      </c>
      <c r="E757" s="51"/>
      <c r="F757" s="51">
        <v>1000</v>
      </c>
      <c r="G757" s="35" t="e">
        <f t="shared" si="11"/>
        <v>#REF!</v>
      </c>
      <c r="H757" s="50" t="s">
        <v>280</v>
      </c>
      <c r="I757" s="50" t="s">
        <v>34</v>
      </c>
      <c r="J757" s="38"/>
      <c r="K757" s="36" t="s">
        <v>35</v>
      </c>
      <c r="L757" s="38"/>
    </row>
    <row r="758" spans="1:12" s="24" customFormat="1">
      <c r="A758" s="39">
        <v>43612</v>
      </c>
      <c r="B758" s="38" t="s">
        <v>292</v>
      </c>
      <c r="C758" s="38" t="s">
        <v>279</v>
      </c>
      <c r="D758" s="50" t="s">
        <v>32</v>
      </c>
      <c r="E758" s="51"/>
      <c r="F758" s="51">
        <v>1000</v>
      </c>
      <c r="G758" s="35" t="e">
        <f t="shared" si="11"/>
        <v>#REF!</v>
      </c>
      <c r="H758" s="50" t="s">
        <v>280</v>
      </c>
      <c r="I758" s="50" t="s">
        <v>34</v>
      </c>
      <c r="J758" s="38"/>
      <c r="K758" s="36" t="s">
        <v>35</v>
      </c>
      <c r="L758" s="38"/>
    </row>
    <row r="759" spans="1:12" s="74" customFormat="1" hidden="1">
      <c r="A759" s="66">
        <v>43613</v>
      </c>
      <c r="B759" s="71" t="s">
        <v>25</v>
      </c>
      <c r="C759" s="71" t="s">
        <v>28</v>
      </c>
      <c r="D759" s="80" t="s">
        <v>32</v>
      </c>
      <c r="E759" s="84">
        <v>20000</v>
      </c>
      <c r="F759" s="84"/>
      <c r="G759" s="69" t="e">
        <f t="shared" si="11"/>
        <v>#REF!</v>
      </c>
      <c r="H759" s="80" t="s">
        <v>280</v>
      </c>
      <c r="I759" s="80" t="s">
        <v>34</v>
      </c>
      <c r="J759" s="71"/>
      <c r="K759" s="67" t="s">
        <v>35</v>
      </c>
      <c r="L759" s="71"/>
    </row>
    <row r="760" spans="1:12" s="24" customFormat="1">
      <c r="A760" s="39">
        <v>43613</v>
      </c>
      <c r="B760" s="38" t="s">
        <v>293</v>
      </c>
      <c r="C760" s="38" t="s">
        <v>20</v>
      </c>
      <c r="D760" s="50" t="s">
        <v>32</v>
      </c>
      <c r="E760" s="51"/>
      <c r="F760" s="51">
        <v>1000</v>
      </c>
      <c r="G760" s="35" t="e">
        <f t="shared" si="11"/>
        <v>#REF!</v>
      </c>
      <c r="H760" s="50" t="s">
        <v>280</v>
      </c>
      <c r="I760" s="50" t="s">
        <v>34</v>
      </c>
      <c r="J760" s="38"/>
      <c r="K760" s="36" t="s">
        <v>35</v>
      </c>
      <c r="L760" s="38"/>
    </row>
    <row r="761" spans="1:12" s="24" customFormat="1">
      <c r="A761" s="39">
        <v>43613</v>
      </c>
      <c r="B761" s="38" t="s">
        <v>294</v>
      </c>
      <c r="C761" s="38" t="s">
        <v>20</v>
      </c>
      <c r="D761" s="50" t="s">
        <v>32</v>
      </c>
      <c r="E761" s="51"/>
      <c r="F761" s="51">
        <v>1000</v>
      </c>
      <c r="G761" s="35" t="e">
        <f t="shared" si="11"/>
        <v>#REF!</v>
      </c>
      <c r="H761" s="50" t="s">
        <v>280</v>
      </c>
      <c r="I761" s="50" t="s">
        <v>34</v>
      </c>
      <c r="J761" s="38"/>
      <c r="K761" s="36" t="s">
        <v>35</v>
      </c>
      <c r="L761" s="38"/>
    </row>
    <row r="762" spans="1:12" s="24" customFormat="1">
      <c r="A762" s="39">
        <v>43613</v>
      </c>
      <c r="B762" s="38" t="s">
        <v>295</v>
      </c>
      <c r="C762" s="38" t="s">
        <v>39</v>
      </c>
      <c r="D762" s="32" t="s">
        <v>69</v>
      </c>
      <c r="E762" s="51"/>
      <c r="F762" s="51">
        <v>10000</v>
      </c>
      <c r="G762" s="35" t="e">
        <f t="shared" si="11"/>
        <v>#REF!</v>
      </c>
      <c r="H762" s="50" t="s">
        <v>280</v>
      </c>
      <c r="I762" s="50" t="s">
        <v>34</v>
      </c>
      <c r="J762" s="38"/>
      <c r="K762" s="36" t="s">
        <v>35</v>
      </c>
      <c r="L762" s="38"/>
    </row>
    <row r="763" spans="1:12" s="24" customFormat="1">
      <c r="A763" s="39">
        <v>43614</v>
      </c>
      <c r="B763" s="38" t="s">
        <v>765</v>
      </c>
      <c r="C763" s="38" t="s">
        <v>20</v>
      </c>
      <c r="D763" s="50" t="s">
        <v>32</v>
      </c>
      <c r="E763" s="51"/>
      <c r="F763" s="51">
        <v>1000</v>
      </c>
      <c r="G763" s="35" t="e">
        <f t="shared" si="11"/>
        <v>#REF!</v>
      </c>
      <c r="H763" s="50" t="s">
        <v>280</v>
      </c>
      <c r="I763" s="50" t="s">
        <v>34</v>
      </c>
      <c r="J763" s="38"/>
      <c r="K763" s="36" t="s">
        <v>35</v>
      </c>
      <c r="L763" s="38"/>
    </row>
    <row r="764" spans="1:12" s="24" customFormat="1">
      <c r="A764" s="39">
        <v>43614</v>
      </c>
      <c r="B764" s="38" t="s">
        <v>296</v>
      </c>
      <c r="C764" s="38" t="s">
        <v>20</v>
      </c>
      <c r="D764" s="50" t="s">
        <v>32</v>
      </c>
      <c r="E764" s="51"/>
      <c r="F764" s="51">
        <v>1000</v>
      </c>
      <c r="G764" s="35" t="e">
        <f t="shared" si="11"/>
        <v>#REF!</v>
      </c>
      <c r="H764" s="50" t="s">
        <v>280</v>
      </c>
      <c r="I764" s="50" t="s">
        <v>34</v>
      </c>
      <c r="J764" s="38"/>
      <c r="K764" s="36" t="s">
        <v>35</v>
      </c>
      <c r="L764" s="38"/>
    </row>
    <row r="765" spans="1:12" s="24" customFormat="1">
      <c r="A765" s="39">
        <v>43606</v>
      </c>
      <c r="B765" s="38" t="s">
        <v>766</v>
      </c>
      <c r="C765" s="38" t="s">
        <v>20</v>
      </c>
      <c r="D765" s="38" t="s">
        <v>32</v>
      </c>
      <c r="E765" s="56"/>
      <c r="F765" s="56">
        <v>1000</v>
      </c>
      <c r="G765" s="35" t="e">
        <f t="shared" si="11"/>
        <v>#REF!</v>
      </c>
      <c r="H765" s="50" t="s">
        <v>114</v>
      </c>
      <c r="I765" s="52" t="s">
        <v>34</v>
      </c>
      <c r="J765" s="38"/>
      <c r="K765" s="36" t="s">
        <v>35</v>
      </c>
      <c r="L765" s="38"/>
    </row>
    <row r="766" spans="1:12" s="24" customFormat="1">
      <c r="A766" s="39">
        <v>43606</v>
      </c>
      <c r="B766" s="38" t="s">
        <v>298</v>
      </c>
      <c r="C766" s="38" t="s">
        <v>20</v>
      </c>
      <c r="D766" s="38" t="s">
        <v>297</v>
      </c>
      <c r="E766" s="56"/>
      <c r="F766" s="56">
        <v>1000</v>
      </c>
      <c r="G766" s="35" t="e">
        <f t="shared" si="11"/>
        <v>#REF!</v>
      </c>
      <c r="H766" s="50" t="s">
        <v>114</v>
      </c>
      <c r="I766" s="52" t="s">
        <v>34</v>
      </c>
      <c r="J766" s="38"/>
      <c r="K766" s="36" t="s">
        <v>35</v>
      </c>
      <c r="L766" s="38"/>
    </row>
    <row r="767" spans="1:12" s="24" customFormat="1">
      <c r="A767" s="39">
        <v>43608</v>
      </c>
      <c r="B767" s="38" t="s">
        <v>767</v>
      </c>
      <c r="C767" s="38" t="s">
        <v>20</v>
      </c>
      <c r="D767" s="38" t="s">
        <v>297</v>
      </c>
      <c r="E767" s="56"/>
      <c r="F767" s="56">
        <v>1000</v>
      </c>
      <c r="G767" s="35" t="e">
        <f t="shared" si="11"/>
        <v>#REF!</v>
      </c>
      <c r="H767" s="50" t="s">
        <v>114</v>
      </c>
      <c r="I767" s="52" t="s">
        <v>34</v>
      </c>
      <c r="J767" s="38"/>
      <c r="K767" s="36" t="s">
        <v>35</v>
      </c>
      <c r="L767" s="38"/>
    </row>
    <row r="768" spans="1:12" s="24" customFormat="1">
      <c r="A768" s="39">
        <v>43608</v>
      </c>
      <c r="B768" s="38" t="s">
        <v>298</v>
      </c>
      <c r="C768" s="38" t="s">
        <v>20</v>
      </c>
      <c r="D768" s="38" t="s">
        <v>297</v>
      </c>
      <c r="E768" s="56"/>
      <c r="F768" s="56">
        <v>1000</v>
      </c>
      <c r="G768" s="35" t="e">
        <f t="shared" si="11"/>
        <v>#REF!</v>
      </c>
      <c r="H768" s="50" t="s">
        <v>114</v>
      </c>
      <c r="I768" s="52" t="s">
        <v>34</v>
      </c>
      <c r="J768" s="38"/>
      <c r="K768" s="36" t="s">
        <v>35</v>
      </c>
      <c r="L768" s="38"/>
    </row>
    <row r="769" spans="1:12" s="24" customFormat="1">
      <c r="A769" s="39">
        <v>43609</v>
      </c>
      <c r="B769" s="38" t="s">
        <v>768</v>
      </c>
      <c r="C769" s="38" t="s">
        <v>20</v>
      </c>
      <c r="D769" s="38" t="s">
        <v>297</v>
      </c>
      <c r="E769" s="56"/>
      <c r="F769" s="56">
        <v>1000</v>
      </c>
      <c r="G769" s="35" t="e">
        <f t="shared" si="11"/>
        <v>#REF!</v>
      </c>
      <c r="H769" s="50" t="s">
        <v>114</v>
      </c>
      <c r="I769" s="52" t="s">
        <v>34</v>
      </c>
      <c r="J769" s="38"/>
      <c r="K769" s="36" t="s">
        <v>35</v>
      </c>
      <c r="L769" s="38"/>
    </row>
    <row r="770" spans="1:12" s="24" customFormat="1">
      <c r="A770" s="39">
        <v>43609</v>
      </c>
      <c r="B770" s="38" t="s">
        <v>299</v>
      </c>
      <c r="C770" s="38" t="s">
        <v>20</v>
      </c>
      <c r="D770" s="38" t="s">
        <v>297</v>
      </c>
      <c r="E770" s="56"/>
      <c r="F770" s="56">
        <v>1500</v>
      </c>
      <c r="G770" s="35" t="e">
        <f t="shared" si="11"/>
        <v>#REF!</v>
      </c>
      <c r="H770" s="50" t="s">
        <v>114</v>
      </c>
      <c r="I770" s="52" t="s">
        <v>34</v>
      </c>
      <c r="J770" s="38"/>
      <c r="K770" s="36" t="s">
        <v>35</v>
      </c>
      <c r="L770" s="38"/>
    </row>
    <row r="771" spans="1:12" s="24" customFormat="1">
      <c r="A771" s="39">
        <v>43609</v>
      </c>
      <c r="B771" s="38" t="s">
        <v>300</v>
      </c>
      <c r="C771" s="38" t="s">
        <v>20</v>
      </c>
      <c r="D771" s="38" t="s">
        <v>297</v>
      </c>
      <c r="E771" s="56"/>
      <c r="F771" s="56">
        <v>1000</v>
      </c>
      <c r="G771" s="35" t="e">
        <f t="shared" si="11"/>
        <v>#REF!</v>
      </c>
      <c r="H771" s="50" t="s">
        <v>114</v>
      </c>
      <c r="I771" s="52" t="s">
        <v>34</v>
      </c>
      <c r="J771" s="38"/>
      <c r="K771" s="36" t="s">
        <v>35</v>
      </c>
      <c r="L771" s="38"/>
    </row>
    <row r="772" spans="1:12" s="74" customFormat="1" hidden="1">
      <c r="A772" s="66">
        <v>43609</v>
      </c>
      <c r="B772" s="71" t="s">
        <v>25</v>
      </c>
      <c r="C772" s="71" t="s">
        <v>28</v>
      </c>
      <c r="D772" s="71" t="s">
        <v>297</v>
      </c>
      <c r="E772" s="72">
        <v>10000</v>
      </c>
      <c r="F772" s="72"/>
      <c r="G772" s="69" t="e">
        <f t="shared" si="11"/>
        <v>#REF!</v>
      </c>
      <c r="H772" s="80" t="s">
        <v>114</v>
      </c>
      <c r="I772" s="71" t="s">
        <v>40</v>
      </c>
      <c r="J772" s="71"/>
      <c r="K772" s="67" t="s">
        <v>35</v>
      </c>
      <c r="L772" s="71"/>
    </row>
    <row r="773" spans="1:12" s="74" customFormat="1" hidden="1">
      <c r="A773" s="66">
        <v>43612</v>
      </c>
      <c r="B773" s="71" t="s">
        <v>25</v>
      </c>
      <c r="C773" s="71" t="s">
        <v>28</v>
      </c>
      <c r="D773" s="71" t="s">
        <v>32</v>
      </c>
      <c r="E773" s="72">
        <v>112000</v>
      </c>
      <c r="F773" s="72"/>
      <c r="G773" s="69" t="e">
        <f t="shared" si="11"/>
        <v>#REF!</v>
      </c>
      <c r="H773" s="80" t="s">
        <v>114</v>
      </c>
      <c r="I773" s="71" t="s">
        <v>158</v>
      </c>
      <c r="J773" s="71"/>
      <c r="K773" s="67" t="s">
        <v>35</v>
      </c>
      <c r="L773" s="71"/>
    </row>
    <row r="774" spans="1:12" s="24" customFormat="1">
      <c r="A774" s="39">
        <v>43613</v>
      </c>
      <c r="B774" s="38" t="s">
        <v>301</v>
      </c>
      <c r="C774" s="38" t="s">
        <v>279</v>
      </c>
      <c r="D774" s="38" t="s">
        <v>32</v>
      </c>
      <c r="E774" s="56"/>
      <c r="F774" s="56">
        <v>1500</v>
      </c>
      <c r="G774" s="35" t="e">
        <f t="shared" si="11"/>
        <v>#REF!</v>
      </c>
      <c r="H774" s="50" t="s">
        <v>114</v>
      </c>
      <c r="I774" s="52" t="s">
        <v>34</v>
      </c>
      <c r="J774" s="38"/>
      <c r="K774" s="36" t="s">
        <v>35</v>
      </c>
      <c r="L774" s="38"/>
    </row>
    <row r="775" spans="1:12" s="24" customFormat="1">
      <c r="A775" s="39">
        <v>43613</v>
      </c>
      <c r="B775" s="38" t="s">
        <v>302</v>
      </c>
      <c r="C775" s="38" t="s">
        <v>279</v>
      </c>
      <c r="D775" s="38" t="s">
        <v>32</v>
      </c>
      <c r="E775" s="56"/>
      <c r="F775" s="56">
        <v>500</v>
      </c>
      <c r="G775" s="35" t="e">
        <f t="shared" si="11"/>
        <v>#REF!</v>
      </c>
      <c r="H775" s="50" t="s">
        <v>114</v>
      </c>
      <c r="I775" s="52" t="s">
        <v>34</v>
      </c>
      <c r="J775" s="38"/>
      <c r="K775" s="36" t="s">
        <v>35</v>
      </c>
      <c r="L775" s="38"/>
    </row>
    <row r="776" spans="1:12" s="24" customFormat="1">
      <c r="A776" s="39">
        <v>43613</v>
      </c>
      <c r="B776" s="38" t="s">
        <v>303</v>
      </c>
      <c r="C776" s="38" t="s">
        <v>20</v>
      </c>
      <c r="D776" s="38" t="s">
        <v>297</v>
      </c>
      <c r="E776" s="56"/>
      <c r="F776" s="56">
        <v>500</v>
      </c>
      <c r="G776" s="35" t="e">
        <f t="shared" si="11"/>
        <v>#REF!</v>
      </c>
      <c r="H776" s="50" t="s">
        <v>114</v>
      </c>
      <c r="I776" s="52" t="s">
        <v>34</v>
      </c>
      <c r="J776" s="38"/>
      <c r="K776" s="36" t="s">
        <v>35</v>
      </c>
      <c r="L776" s="38"/>
    </row>
    <row r="777" spans="1:12" s="24" customFormat="1">
      <c r="A777" s="39">
        <v>43613</v>
      </c>
      <c r="B777" s="38" t="s">
        <v>304</v>
      </c>
      <c r="C777" s="38" t="s">
        <v>279</v>
      </c>
      <c r="D777" s="38" t="s">
        <v>32</v>
      </c>
      <c r="E777" s="56"/>
      <c r="F777" s="56">
        <v>500</v>
      </c>
      <c r="G777" s="35" t="e">
        <f t="shared" si="11"/>
        <v>#REF!</v>
      </c>
      <c r="H777" s="50" t="s">
        <v>114</v>
      </c>
      <c r="I777" s="52" t="s">
        <v>34</v>
      </c>
      <c r="J777" s="38"/>
      <c r="K777" s="36" t="s">
        <v>35</v>
      </c>
      <c r="L777" s="38"/>
    </row>
    <row r="778" spans="1:12" s="24" customFormat="1">
      <c r="A778" s="39">
        <v>43613</v>
      </c>
      <c r="B778" s="38" t="s">
        <v>305</v>
      </c>
      <c r="C778" s="38" t="s">
        <v>279</v>
      </c>
      <c r="D778" s="38" t="s">
        <v>32</v>
      </c>
      <c r="E778" s="56"/>
      <c r="F778" s="56">
        <v>500</v>
      </c>
      <c r="G778" s="35" t="e">
        <f t="shared" si="11"/>
        <v>#REF!</v>
      </c>
      <c r="H778" s="50" t="s">
        <v>114</v>
      </c>
      <c r="I778" s="52" t="s">
        <v>34</v>
      </c>
      <c r="J778" s="38"/>
      <c r="K778" s="36" t="s">
        <v>35</v>
      </c>
      <c r="L778" s="38"/>
    </row>
    <row r="779" spans="1:12" s="24" customFormat="1">
      <c r="A779" s="39">
        <v>43613</v>
      </c>
      <c r="B779" s="38" t="s">
        <v>769</v>
      </c>
      <c r="C779" s="38" t="s">
        <v>279</v>
      </c>
      <c r="D779" s="38" t="s">
        <v>32</v>
      </c>
      <c r="E779" s="56"/>
      <c r="F779" s="56">
        <v>500</v>
      </c>
      <c r="G779" s="35" t="e">
        <f t="shared" si="11"/>
        <v>#REF!</v>
      </c>
      <c r="H779" s="50" t="s">
        <v>114</v>
      </c>
      <c r="I779" s="52" t="s">
        <v>34</v>
      </c>
      <c r="J779" s="38"/>
      <c r="K779" s="36" t="s">
        <v>35</v>
      </c>
      <c r="L779" s="38"/>
    </row>
    <row r="780" spans="1:12" s="24" customFormat="1">
      <c r="A780" s="39">
        <v>43613</v>
      </c>
      <c r="B780" s="38" t="s">
        <v>770</v>
      </c>
      <c r="C780" s="38" t="s">
        <v>279</v>
      </c>
      <c r="D780" s="38" t="s">
        <v>32</v>
      </c>
      <c r="E780" s="56"/>
      <c r="F780" s="56">
        <v>500</v>
      </c>
      <c r="G780" s="35" t="e">
        <f t="shared" si="11"/>
        <v>#REF!</v>
      </c>
      <c r="H780" s="50" t="s">
        <v>114</v>
      </c>
      <c r="I780" s="52" t="s">
        <v>34</v>
      </c>
      <c r="J780" s="38"/>
      <c r="K780" s="36" t="s">
        <v>35</v>
      </c>
      <c r="L780" s="38"/>
    </row>
    <row r="781" spans="1:12" s="24" customFormat="1">
      <c r="A781" s="39">
        <v>43613</v>
      </c>
      <c r="B781" s="38" t="s">
        <v>771</v>
      </c>
      <c r="C781" s="38" t="s">
        <v>306</v>
      </c>
      <c r="D781" s="38" t="s">
        <v>32</v>
      </c>
      <c r="E781" s="56"/>
      <c r="F781" s="56">
        <v>2300</v>
      </c>
      <c r="G781" s="35" t="e">
        <f t="shared" si="11"/>
        <v>#REF!</v>
      </c>
      <c r="H781" s="50" t="s">
        <v>114</v>
      </c>
      <c r="I781" s="52" t="s">
        <v>34</v>
      </c>
      <c r="J781" s="38"/>
      <c r="K781" s="36" t="s">
        <v>35</v>
      </c>
      <c r="L781" s="38"/>
    </row>
    <row r="782" spans="1:12" s="24" customFormat="1">
      <c r="A782" s="39">
        <v>43614</v>
      </c>
      <c r="B782" s="38" t="s">
        <v>772</v>
      </c>
      <c r="C782" s="38" t="s">
        <v>307</v>
      </c>
      <c r="D782" s="38" t="s">
        <v>32</v>
      </c>
      <c r="E782" s="56"/>
      <c r="F782" s="56">
        <v>500</v>
      </c>
      <c r="G782" s="35" t="e">
        <f t="shared" ref="G782:G845" si="12">G781+E782-F782</f>
        <v>#REF!</v>
      </c>
      <c r="H782" s="50" t="s">
        <v>114</v>
      </c>
      <c r="I782" s="52" t="s">
        <v>34</v>
      </c>
      <c r="J782" s="38"/>
      <c r="K782" s="36" t="s">
        <v>35</v>
      </c>
      <c r="L782" s="38"/>
    </row>
    <row r="783" spans="1:12" s="24" customFormat="1">
      <c r="A783" s="39">
        <v>43614</v>
      </c>
      <c r="B783" s="38" t="s">
        <v>308</v>
      </c>
      <c r="C783" s="38" t="s">
        <v>279</v>
      </c>
      <c r="D783" s="38" t="s">
        <v>32</v>
      </c>
      <c r="E783" s="56"/>
      <c r="F783" s="56">
        <v>4000</v>
      </c>
      <c r="G783" s="35" t="e">
        <f t="shared" si="12"/>
        <v>#REF!</v>
      </c>
      <c r="H783" s="50" t="s">
        <v>114</v>
      </c>
      <c r="I783" s="52" t="s">
        <v>34</v>
      </c>
      <c r="J783" s="38"/>
      <c r="K783" s="36" t="s">
        <v>35</v>
      </c>
      <c r="L783" s="38"/>
    </row>
    <row r="784" spans="1:12" s="24" customFormat="1">
      <c r="A784" s="39">
        <v>43614</v>
      </c>
      <c r="B784" s="38" t="s">
        <v>309</v>
      </c>
      <c r="C784" s="38" t="s">
        <v>279</v>
      </c>
      <c r="D784" s="38" t="s">
        <v>32</v>
      </c>
      <c r="E784" s="56"/>
      <c r="F784" s="56">
        <v>300</v>
      </c>
      <c r="G784" s="35" t="e">
        <f t="shared" si="12"/>
        <v>#REF!</v>
      </c>
      <c r="H784" s="50" t="s">
        <v>114</v>
      </c>
      <c r="I784" s="52" t="s">
        <v>34</v>
      </c>
      <c r="J784" s="38"/>
      <c r="K784" s="36" t="s">
        <v>35</v>
      </c>
      <c r="L784" s="38"/>
    </row>
    <row r="785" spans="1:12" s="24" customFormat="1">
      <c r="A785" s="39">
        <v>43614</v>
      </c>
      <c r="B785" s="38" t="s">
        <v>310</v>
      </c>
      <c r="C785" s="38" t="s">
        <v>279</v>
      </c>
      <c r="D785" s="38" t="s">
        <v>32</v>
      </c>
      <c r="E785" s="56"/>
      <c r="F785" s="56">
        <v>300</v>
      </c>
      <c r="G785" s="35" t="e">
        <f t="shared" si="12"/>
        <v>#REF!</v>
      </c>
      <c r="H785" s="50" t="s">
        <v>114</v>
      </c>
      <c r="I785" s="52" t="s">
        <v>34</v>
      </c>
      <c r="J785" s="38"/>
      <c r="K785" s="36" t="s">
        <v>35</v>
      </c>
      <c r="L785" s="38"/>
    </row>
    <row r="786" spans="1:12" s="24" customFormat="1">
      <c r="A786" s="39">
        <v>43614</v>
      </c>
      <c r="B786" s="38" t="s">
        <v>311</v>
      </c>
      <c r="C786" s="38" t="s">
        <v>279</v>
      </c>
      <c r="D786" s="38" t="s">
        <v>32</v>
      </c>
      <c r="E786" s="56"/>
      <c r="F786" s="56">
        <v>300</v>
      </c>
      <c r="G786" s="35" t="e">
        <f t="shared" si="12"/>
        <v>#REF!</v>
      </c>
      <c r="H786" s="50" t="s">
        <v>114</v>
      </c>
      <c r="I786" s="52" t="s">
        <v>34</v>
      </c>
      <c r="J786" s="38"/>
      <c r="K786" s="36" t="s">
        <v>35</v>
      </c>
      <c r="L786" s="38"/>
    </row>
    <row r="787" spans="1:12" s="24" customFormat="1">
      <c r="A787" s="39">
        <v>43614</v>
      </c>
      <c r="B787" s="38" t="s">
        <v>312</v>
      </c>
      <c r="C787" s="38" t="s">
        <v>279</v>
      </c>
      <c r="D787" s="38" t="s">
        <v>32</v>
      </c>
      <c r="E787" s="56"/>
      <c r="F787" s="56">
        <v>300</v>
      </c>
      <c r="G787" s="35" t="e">
        <f t="shared" si="12"/>
        <v>#REF!</v>
      </c>
      <c r="H787" s="50" t="s">
        <v>114</v>
      </c>
      <c r="I787" s="52" t="s">
        <v>34</v>
      </c>
      <c r="J787" s="38"/>
      <c r="K787" s="36" t="s">
        <v>35</v>
      </c>
      <c r="L787" s="38"/>
    </row>
    <row r="788" spans="1:12" s="24" customFormat="1">
      <c r="A788" s="39">
        <v>43614</v>
      </c>
      <c r="B788" s="38" t="s">
        <v>313</v>
      </c>
      <c r="C788" s="38" t="s">
        <v>279</v>
      </c>
      <c r="D788" s="38" t="s">
        <v>32</v>
      </c>
      <c r="E788" s="56"/>
      <c r="F788" s="56">
        <v>300</v>
      </c>
      <c r="G788" s="35" t="e">
        <f t="shared" si="12"/>
        <v>#REF!</v>
      </c>
      <c r="H788" s="50" t="s">
        <v>114</v>
      </c>
      <c r="I788" s="52" t="s">
        <v>34</v>
      </c>
      <c r="J788" s="38"/>
      <c r="K788" s="36" t="s">
        <v>35</v>
      </c>
      <c r="L788" s="38"/>
    </row>
    <row r="789" spans="1:12" s="24" customFormat="1">
      <c r="A789" s="39">
        <v>43614</v>
      </c>
      <c r="B789" s="38" t="s">
        <v>314</v>
      </c>
      <c r="C789" s="38" t="s">
        <v>279</v>
      </c>
      <c r="D789" s="38" t="s">
        <v>32</v>
      </c>
      <c r="E789" s="56"/>
      <c r="F789" s="56">
        <v>300</v>
      </c>
      <c r="G789" s="35" t="e">
        <f t="shared" si="12"/>
        <v>#REF!</v>
      </c>
      <c r="H789" s="50" t="s">
        <v>114</v>
      </c>
      <c r="I789" s="52" t="s">
        <v>34</v>
      </c>
      <c r="J789" s="38"/>
      <c r="K789" s="36" t="s">
        <v>35</v>
      </c>
      <c r="L789" s="38"/>
    </row>
    <row r="790" spans="1:12" s="24" customFormat="1">
      <c r="A790" s="39">
        <v>43614</v>
      </c>
      <c r="B790" s="38" t="s">
        <v>315</v>
      </c>
      <c r="C790" s="38" t="s">
        <v>279</v>
      </c>
      <c r="D790" s="38" t="s">
        <v>32</v>
      </c>
      <c r="E790" s="56"/>
      <c r="F790" s="56">
        <v>300</v>
      </c>
      <c r="G790" s="35" t="e">
        <f t="shared" si="12"/>
        <v>#REF!</v>
      </c>
      <c r="H790" s="50" t="s">
        <v>114</v>
      </c>
      <c r="I790" s="52" t="s">
        <v>34</v>
      </c>
      <c r="J790" s="38"/>
      <c r="K790" s="36" t="s">
        <v>35</v>
      </c>
      <c r="L790" s="38"/>
    </row>
    <row r="791" spans="1:12" s="24" customFormat="1">
      <c r="A791" s="39">
        <v>43614</v>
      </c>
      <c r="B791" s="38" t="s">
        <v>773</v>
      </c>
      <c r="C791" s="38" t="s">
        <v>279</v>
      </c>
      <c r="D791" s="38" t="s">
        <v>297</v>
      </c>
      <c r="E791" s="56"/>
      <c r="F791" s="56">
        <v>300</v>
      </c>
      <c r="G791" s="35" t="e">
        <f t="shared" si="12"/>
        <v>#REF!</v>
      </c>
      <c r="H791" s="50" t="s">
        <v>114</v>
      </c>
      <c r="I791" s="52" t="s">
        <v>34</v>
      </c>
      <c r="J791" s="38"/>
      <c r="K791" s="36" t="s">
        <v>35</v>
      </c>
      <c r="L791" s="38"/>
    </row>
    <row r="792" spans="1:12" s="24" customFormat="1">
      <c r="A792" s="39">
        <v>43614</v>
      </c>
      <c r="B792" s="38" t="s">
        <v>774</v>
      </c>
      <c r="C792" s="38" t="s">
        <v>279</v>
      </c>
      <c r="D792" s="38" t="s">
        <v>32</v>
      </c>
      <c r="E792" s="56"/>
      <c r="F792" s="56">
        <v>300</v>
      </c>
      <c r="G792" s="35" t="e">
        <f t="shared" si="12"/>
        <v>#REF!</v>
      </c>
      <c r="H792" s="50" t="s">
        <v>114</v>
      </c>
      <c r="I792" s="52" t="s">
        <v>34</v>
      </c>
      <c r="J792" s="38"/>
      <c r="K792" s="36" t="s">
        <v>35</v>
      </c>
      <c r="L792" s="38"/>
    </row>
    <row r="793" spans="1:12" s="24" customFormat="1">
      <c r="A793" s="39">
        <v>43615</v>
      </c>
      <c r="B793" s="38" t="s">
        <v>316</v>
      </c>
      <c r="C793" s="38" t="s">
        <v>279</v>
      </c>
      <c r="D793" s="38" t="s">
        <v>32</v>
      </c>
      <c r="E793" s="56"/>
      <c r="F793" s="56">
        <v>300</v>
      </c>
      <c r="G793" s="35" t="e">
        <f t="shared" si="12"/>
        <v>#REF!</v>
      </c>
      <c r="H793" s="50" t="s">
        <v>114</v>
      </c>
      <c r="I793" s="52" t="s">
        <v>34</v>
      </c>
      <c r="J793" s="38"/>
      <c r="K793" s="36" t="s">
        <v>35</v>
      </c>
      <c r="L793" s="38"/>
    </row>
    <row r="794" spans="1:12" s="24" customFormat="1">
      <c r="A794" s="39">
        <v>43615</v>
      </c>
      <c r="B794" s="38" t="s">
        <v>317</v>
      </c>
      <c r="C794" s="38" t="s">
        <v>279</v>
      </c>
      <c r="D794" s="38" t="s">
        <v>32</v>
      </c>
      <c r="E794" s="56"/>
      <c r="F794" s="56">
        <v>300</v>
      </c>
      <c r="G794" s="35" t="e">
        <f t="shared" si="12"/>
        <v>#REF!</v>
      </c>
      <c r="H794" s="50" t="s">
        <v>114</v>
      </c>
      <c r="I794" s="52" t="s">
        <v>34</v>
      </c>
      <c r="J794" s="38"/>
      <c r="K794" s="36" t="s">
        <v>35</v>
      </c>
      <c r="L794" s="38"/>
    </row>
    <row r="795" spans="1:12" s="24" customFormat="1">
      <c r="A795" s="39">
        <v>43615</v>
      </c>
      <c r="B795" s="38" t="s">
        <v>318</v>
      </c>
      <c r="C795" s="38" t="s">
        <v>279</v>
      </c>
      <c r="D795" s="38" t="s">
        <v>32</v>
      </c>
      <c r="E795" s="56"/>
      <c r="F795" s="56">
        <v>300</v>
      </c>
      <c r="G795" s="35" t="e">
        <f t="shared" si="12"/>
        <v>#REF!</v>
      </c>
      <c r="H795" s="50" t="s">
        <v>114</v>
      </c>
      <c r="I795" s="52" t="s">
        <v>34</v>
      </c>
      <c r="J795" s="38"/>
      <c r="K795" s="36" t="s">
        <v>35</v>
      </c>
      <c r="L795" s="38"/>
    </row>
    <row r="796" spans="1:12" s="24" customFormat="1">
      <c r="A796" s="39">
        <v>43615</v>
      </c>
      <c r="B796" s="38" t="s">
        <v>314</v>
      </c>
      <c r="C796" s="38" t="s">
        <v>279</v>
      </c>
      <c r="D796" s="38" t="s">
        <v>32</v>
      </c>
      <c r="E796" s="56"/>
      <c r="F796" s="56">
        <v>300</v>
      </c>
      <c r="G796" s="35" t="e">
        <f t="shared" si="12"/>
        <v>#REF!</v>
      </c>
      <c r="H796" s="50" t="s">
        <v>114</v>
      </c>
      <c r="I796" s="52" t="s">
        <v>34</v>
      </c>
      <c r="J796" s="38"/>
      <c r="K796" s="36" t="s">
        <v>35</v>
      </c>
      <c r="L796" s="38"/>
    </row>
    <row r="797" spans="1:12" s="24" customFormat="1">
      <c r="A797" s="39">
        <v>43615</v>
      </c>
      <c r="B797" s="38" t="s">
        <v>315</v>
      </c>
      <c r="C797" s="38" t="s">
        <v>279</v>
      </c>
      <c r="D797" s="38" t="s">
        <v>32</v>
      </c>
      <c r="E797" s="56"/>
      <c r="F797" s="56">
        <v>300</v>
      </c>
      <c r="G797" s="35" t="e">
        <f t="shared" si="12"/>
        <v>#REF!</v>
      </c>
      <c r="H797" s="50" t="s">
        <v>114</v>
      </c>
      <c r="I797" s="52" t="s">
        <v>34</v>
      </c>
      <c r="J797" s="38"/>
      <c r="K797" s="36" t="s">
        <v>35</v>
      </c>
      <c r="L797" s="38"/>
    </row>
    <row r="798" spans="1:12" s="24" customFormat="1">
      <c r="A798" s="39">
        <v>43616</v>
      </c>
      <c r="B798" s="38" t="s">
        <v>319</v>
      </c>
      <c r="C798" s="38" t="s">
        <v>279</v>
      </c>
      <c r="D798" s="38" t="s">
        <v>32</v>
      </c>
      <c r="E798" s="56"/>
      <c r="F798" s="56">
        <v>300</v>
      </c>
      <c r="G798" s="35" t="e">
        <f t="shared" si="12"/>
        <v>#REF!</v>
      </c>
      <c r="H798" s="50" t="s">
        <v>114</v>
      </c>
      <c r="I798" s="52" t="s">
        <v>34</v>
      </c>
      <c r="J798" s="38"/>
      <c r="K798" s="36" t="s">
        <v>35</v>
      </c>
      <c r="L798" s="38"/>
    </row>
    <row r="799" spans="1:12" s="24" customFormat="1">
      <c r="A799" s="39">
        <v>43616</v>
      </c>
      <c r="B799" s="38" t="s">
        <v>320</v>
      </c>
      <c r="C799" s="38" t="s">
        <v>279</v>
      </c>
      <c r="D799" s="38" t="s">
        <v>32</v>
      </c>
      <c r="E799" s="56"/>
      <c r="F799" s="56">
        <v>300</v>
      </c>
      <c r="G799" s="35" t="e">
        <f t="shared" si="12"/>
        <v>#REF!</v>
      </c>
      <c r="H799" s="50" t="s">
        <v>114</v>
      </c>
      <c r="I799" s="52" t="s">
        <v>34</v>
      </c>
      <c r="J799" s="38"/>
      <c r="K799" s="36" t="s">
        <v>35</v>
      </c>
      <c r="L799" s="38"/>
    </row>
    <row r="800" spans="1:12" s="24" customFormat="1">
      <c r="A800" s="39">
        <v>43616</v>
      </c>
      <c r="B800" s="38" t="s">
        <v>321</v>
      </c>
      <c r="C800" s="38" t="s">
        <v>279</v>
      </c>
      <c r="D800" s="38" t="s">
        <v>32</v>
      </c>
      <c r="E800" s="56"/>
      <c r="F800" s="56">
        <v>300</v>
      </c>
      <c r="G800" s="35" t="e">
        <f t="shared" si="12"/>
        <v>#REF!</v>
      </c>
      <c r="H800" s="50" t="s">
        <v>114</v>
      </c>
      <c r="I800" s="52" t="s">
        <v>34</v>
      </c>
      <c r="J800" s="38"/>
      <c r="K800" s="36" t="s">
        <v>35</v>
      </c>
      <c r="L800" s="38"/>
    </row>
    <row r="801" spans="1:12" s="24" customFormat="1">
      <c r="A801" s="39">
        <v>43616</v>
      </c>
      <c r="B801" s="38" t="s">
        <v>775</v>
      </c>
      <c r="C801" s="38" t="s">
        <v>279</v>
      </c>
      <c r="D801" s="38" t="s">
        <v>297</v>
      </c>
      <c r="E801" s="56"/>
      <c r="F801" s="56">
        <v>4000</v>
      </c>
      <c r="G801" s="35" t="e">
        <f t="shared" si="12"/>
        <v>#REF!</v>
      </c>
      <c r="H801" s="50" t="s">
        <v>114</v>
      </c>
      <c r="I801" s="52" t="s">
        <v>34</v>
      </c>
      <c r="J801" s="38"/>
      <c r="K801" s="36" t="s">
        <v>35</v>
      </c>
      <c r="L801" s="38"/>
    </row>
    <row r="802" spans="1:12" s="24" customFormat="1">
      <c r="A802" s="39">
        <v>43616</v>
      </c>
      <c r="B802" s="38" t="s">
        <v>776</v>
      </c>
      <c r="C802" s="38" t="s">
        <v>279</v>
      </c>
      <c r="D802" s="38" t="s">
        <v>32</v>
      </c>
      <c r="E802" s="56"/>
      <c r="F802" s="56">
        <v>500</v>
      </c>
      <c r="G802" s="35" t="e">
        <f t="shared" si="12"/>
        <v>#REF!</v>
      </c>
      <c r="H802" s="50" t="s">
        <v>114</v>
      </c>
      <c r="I802" s="52" t="s">
        <v>34</v>
      </c>
      <c r="J802" s="38"/>
      <c r="K802" s="36" t="s">
        <v>35</v>
      </c>
      <c r="L802" s="38"/>
    </row>
    <row r="803" spans="1:12" s="24" customFormat="1">
      <c r="A803" s="39">
        <v>43616</v>
      </c>
      <c r="B803" s="38" t="s">
        <v>322</v>
      </c>
      <c r="C803" s="38" t="s">
        <v>279</v>
      </c>
      <c r="D803" s="38" t="s">
        <v>32</v>
      </c>
      <c r="E803" s="56"/>
      <c r="F803" s="56">
        <v>500</v>
      </c>
      <c r="G803" s="35" t="e">
        <f t="shared" si="12"/>
        <v>#REF!</v>
      </c>
      <c r="H803" s="50" t="s">
        <v>114</v>
      </c>
      <c r="I803" s="52" t="s">
        <v>34</v>
      </c>
      <c r="J803" s="38"/>
      <c r="K803" s="36" t="s">
        <v>35</v>
      </c>
      <c r="L803" s="38"/>
    </row>
    <row r="804" spans="1:12" s="24" customFormat="1">
      <c r="A804" s="39">
        <v>43616</v>
      </c>
      <c r="B804" s="38" t="s">
        <v>323</v>
      </c>
      <c r="C804" s="38" t="s">
        <v>279</v>
      </c>
      <c r="D804" s="38" t="s">
        <v>32</v>
      </c>
      <c r="E804" s="56"/>
      <c r="F804" s="56">
        <v>500</v>
      </c>
      <c r="G804" s="35" t="e">
        <f t="shared" si="12"/>
        <v>#REF!</v>
      </c>
      <c r="H804" s="50" t="s">
        <v>114</v>
      </c>
      <c r="I804" s="52" t="s">
        <v>34</v>
      </c>
      <c r="J804" s="38"/>
      <c r="K804" s="36" t="s">
        <v>35</v>
      </c>
      <c r="L804" s="38"/>
    </row>
    <row r="805" spans="1:12" s="24" customFormat="1">
      <c r="A805" s="39">
        <v>43616</v>
      </c>
      <c r="B805" s="38" t="s">
        <v>324</v>
      </c>
      <c r="C805" s="38" t="s">
        <v>279</v>
      </c>
      <c r="D805" s="38" t="s">
        <v>32</v>
      </c>
      <c r="E805" s="56"/>
      <c r="F805" s="56">
        <v>500</v>
      </c>
      <c r="G805" s="35" t="e">
        <f t="shared" si="12"/>
        <v>#REF!</v>
      </c>
      <c r="H805" s="50" t="s">
        <v>114</v>
      </c>
      <c r="I805" s="52" t="s">
        <v>34</v>
      </c>
      <c r="J805" s="38"/>
      <c r="K805" s="36" t="s">
        <v>35</v>
      </c>
      <c r="L805" s="38"/>
    </row>
    <row r="806" spans="1:12" s="24" customFormat="1">
      <c r="A806" s="39">
        <v>43616</v>
      </c>
      <c r="B806" s="38" t="s">
        <v>325</v>
      </c>
      <c r="C806" s="38" t="s">
        <v>279</v>
      </c>
      <c r="D806" s="38" t="s">
        <v>32</v>
      </c>
      <c r="E806" s="56"/>
      <c r="F806" s="56">
        <v>500</v>
      </c>
      <c r="G806" s="35" t="e">
        <f t="shared" si="12"/>
        <v>#REF!</v>
      </c>
      <c r="H806" s="50" t="s">
        <v>114</v>
      </c>
      <c r="I806" s="52" t="s">
        <v>34</v>
      </c>
      <c r="J806" s="38"/>
      <c r="K806" s="36" t="s">
        <v>35</v>
      </c>
      <c r="L806" s="38"/>
    </row>
    <row r="807" spans="1:12" s="24" customFormat="1">
      <c r="A807" s="39">
        <v>43616</v>
      </c>
      <c r="B807" s="38" t="s">
        <v>777</v>
      </c>
      <c r="C807" s="38" t="s">
        <v>279</v>
      </c>
      <c r="D807" s="38" t="s">
        <v>32</v>
      </c>
      <c r="E807" s="56"/>
      <c r="F807" s="56">
        <v>500</v>
      </c>
      <c r="G807" s="35" t="e">
        <f t="shared" si="12"/>
        <v>#REF!</v>
      </c>
      <c r="H807" s="50" t="s">
        <v>114</v>
      </c>
      <c r="I807" s="52" t="s">
        <v>34</v>
      </c>
      <c r="J807" s="38"/>
      <c r="K807" s="36" t="s">
        <v>35</v>
      </c>
      <c r="L807" s="38"/>
    </row>
    <row r="808" spans="1:12" s="24" customFormat="1">
      <c r="A808" s="39">
        <v>43616</v>
      </c>
      <c r="B808" s="38" t="s">
        <v>778</v>
      </c>
      <c r="C808" s="38" t="s">
        <v>279</v>
      </c>
      <c r="D808" s="38" t="s">
        <v>32</v>
      </c>
      <c r="E808" s="56"/>
      <c r="F808" s="56">
        <v>500</v>
      </c>
      <c r="G808" s="35" t="e">
        <f t="shared" si="12"/>
        <v>#REF!</v>
      </c>
      <c r="H808" s="50" t="s">
        <v>114</v>
      </c>
      <c r="I808" s="52" t="s">
        <v>34</v>
      </c>
      <c r="J808" s="38"/>
      <c r="K808" s="36" t="s">
        <v>35</v>
      </c>
      <c r="L808" s="38"/>
    </row>
    <row r="809" spans="1:12" s="24" customFormat="1">
      <c r="A809" s="39">
        <v>43616</v>
      </c>
      <c r="B809" s="38" t="s">
        <v>779</v>
      </c>
      <c r="C809" s="38" t="s">
        <v>882</v>
      </c>
      <c r="D809" s="38" t="s">
        <v>297</v>
      </c>
      <c r="E809" s="56"/>
      <c r="F809" s="56">
        <v>30000</v>
      </c>
      <c r="G809" s="35" t="e">
        <f t="shared" si="12"/>
        <v>#REF!</v>
      </c>
      <c r="H809" s="50" t="s">
        <v>114</v>
      </c>
      <c r="I809" s="52" t="s">
        <v>34</v>
      </c>
      <c r="J809" s="38"/>
      <c r="K809" s="36" t="s">
        <v>35</v>
      </c>
      <c r="L809" s="38"/>
    </row>
    <row r="810" spans="1:12" s="24" customFormat="1">
      <c r="A810" s="39">
        <v>43616</v>
      </c>
      <c r="B810" s="38" t="s">
        <v>780</v>
      </c>
      <c r="C810" s="38" t="s">
        <v>882</v>
      </c>
      <c r="D810" s="38" t="s">
        <v>32</v>
      </c>
      <c r="E810" s="56"/>
      <c r="F810" s="56">
        <v>20000</v>
      </c>
      <c r="G810" s="35" t="e">
        <f t="shared" si="12"/>
        <v>#REF!</v>
      </c>
      <c r="H810" s="50" t="s">
        <v>114</v>
      </c>
      <c r="I810" s="52" t="s">
        <v>34</v>
      </c>
      <c r="J810" s="38"/>
      <c r="K810" s="36" t="s">
        <v>35</v>
      </c>
      <c r="L810" s="38"/>
    </row>
    <row r="811" spans="1:12" s="24" customFormat="1">
      <c r="A811" s="39">
        <v>43616</v>
      </c>
      <c r="B811" s="38" t="s">
        <v>781</v>
      </c>
      <c r="C811" s="38" t="s">
        <v>306</v>
      </c>
      <c r="D811" s="38" t="s">
        <v>32</v>
      </c>
      <c r="E811" s="56"/>
      <c r="F811" s="56">
        <v>12000</v>
      </c>
      <c r="G811" s="35" t="e">
        <f t="shared" si="12"/>
        <v>#REF!</v>
      </c>
      <c r="H811" s="50" t="s">
        <v>114</v>
      </c>
      <c r="I811" s="52" t="s">
        <v>34</v>
      </c>
      <c r="J811" s="38"/>
      <c r="K811" s="36" t="s">
        <v>35</v>
      </c>
      <c r="L811" s="38"/>
    </row>
    <row r="812" spans="1:12" s="74" customFormat="1" hidden="1">
      <c r="A812" s="66">
        <v>43616</v>
      </c>
      <c r="B812" s="71" t="s">
        <v>25</v>
      </c>
      <c r="C812" s="71" t="s">
        <v>28</v>
      </c>
      <c r="D812" s="71" t="s">
        <v>32</v>
      </c>
      <c r="E812" s="72">
        <v>30000</v>
      </c>
      <c r="F812" s="72"/>
      <c r="G812" s="69" t="e">
        <f t="shared" si="12"/>
        <v>#REF!</v>
      </c>
      <c r="H812" s="80" t="s">
        <v>114</v>
      </c>
      <c r="I812" s="71" t="s">
        <v>26</v>
      </c>
      <c r="J812" s="71"/>
      <c r="K812" s="67" t="s">
        <v>35</v>
      </c>
      <c r="L812" s="71"/>
    </row>
    <row r="813" spans="1:12" s="24" customFormat="1">
      <c r="A813" s="39">
        <v>43616</v>
      </c>
      <c r="B813" s="38" t="s">
        <v>326</v>
      </c>
      <c r="C813" s="38" t="s">
        <v>279</v>
      </c>
      <c r="D813" s="38" t="s">
        <v>32</v>
      </c>
      <c r="E813" s="56"/>
      <c r="F813" s="56">
        <v>10000</v>
      </c>
      <c r="G813" s="35" t="e">
        <f t="shared" si="12"/>
        <v>#REF!</v>
      </c>
      <c r="H813" s="50" t="s">
        <v>114</v>
      </c>
      <c r="I813" s="52" t="s">
        <v>34</v>
      </c>
      <c r="J813" s="38"/>
      <c r="K813" s="36" t="s">
        <v>35</v>
      </c>
      <c r="L813" s="38"/>
    </row>
    <row r="814" spans="1:12" s="24" customFormat="1">
      <c r="A814" s="39">
        <v>43616</v>
      </c>
      <c r="B814" s="38" t="s">
        <v>327</v>
      </c>
      <c r="C814" s="38" t="s">
        <v>306</v>
      </c>
      <c r="D814" s="38" t="s">
        <v>32</v>
      </c>
      <c r="E814" s="56"/>
      <c r="F814" s="56">
        <v>3700</v>
      </c>
      <c r="G814" s="35" t="e">
        <f t="shared" si="12"/>
        <v>#REF!</v>
      </c>
      <c r="H814" s="50" t="s">
        <v>114</v>
      </c>
      <c r="I814" s="52" t="s">
        <v>34</v>
      </c>
      <c r="J814" s="38"/>
      <c r="K814" s="36" t="s">
        <v>35</v>
      </c>
      <c r="L814" s="38"/>
    </row>
    <row r="815" spans="1:12" s="24" customFormat="1">
      <c r="A815" s="39">
        <v>43616</v>
      </c>
      <c r="B815" s="38" t="s">
        <v>782</v>
      </c>
      <c r="C815" s="38" t="s">
        <v>882</v>
      </c>
      <c r="D815" s="38" t="s">
        <v>32</v>
      </c>
      <c r="E815" s="56"/>
      <c r="F815" s="56">
        <v>15000</v>
      </c>
      <c r="G815" s="35" t="e">
        <f t="shared" si="12"/>
        <v>#REF!</v>
      </c>
      <c r="H815" s="50" t="s">
        <v>114</v>
      </c>
      <c r="I815" s="52" t="s">
        <v>34</v>
      </c>
      <c r="J815" s="38"/>
      <c r="K815" s="36" t="s">
        <v>35</v>
      </c>
      <c r="L815" s="38"/>
    </row>
    <row r="816" spans="1:12" s="24" customFormat="1">
      <c r="A816" s="39">
        <v>43616</v>
      </c>
      <c r="B816" s="38" t="s">
        <v>783</v>
      </c>
      <c r="C816" s="38" t="s">
        <v>882</v>
      </c>
      <c r="D816" s="38" t="s">
        <v>32</v>
      </c>
      <c r="E816" s="56"/>
      <c r="F816" s="56">
        <v>15000</v>
      </c>
      <c r="G816" s="35" t="e">
        <f t="shared" si="12"/>
        <v>#REF!</v>
      </c>
      <c r="H816" s="50" t="s">
        <v>114</v>
      </c>
      <c r="I816" s="52" t="s">
        <v>34</v>
      </c>
      <c r="J816" s="38"/>
      <c r="K816" s="36" t="s">
        <v>35</v>
      </c>
      <c r="L816" s="38"/>
    </row>
    <row r="817" spans="1:12" s="24" customFormat="1">
      <c r="A817" s="39">
        <v>43616</v>
      </c>
      <c r="B817" s="38" t="s">
        <v>784</v>
      </c>
      <c r="C817" s="38" t="s">
        <v>882</v>
      </c>
      <c r="D817" s="38" t="s">
        <v>32</v>
      </c>
      <c r="E817" s="56"/>
      <c r="F817" s="56">
        <v>10000</v>
      </c>
      <c r="G817" s="35" t="e">
        <f t="shared" si="12"/>
        <v>#REF!</v>
      </c>
      <c r="H817" s="50" t="s">
        <v>114</v>
      </c>
      <c r="I817" s="52" t="s">
        <v>34</v>
      </c>
      <c r="J817" s="38"/>
      <c r="K817" s="36" t="s">
        <v>35</v>
      </c>
      <c r="L817" s="38"/>
    </row>
    <row r="818" spans="1:12" s="24" customFormat="1">
      <c r="A818" s="39">
        <v>43616</v>
      </c>
      <c r="B818" s="38" t="s">
        <v>785</v>
      </c>
      <c r="C818" s="38" t="s">
        <v>882</v>
      </c>
      <c r="D818" s="38" t="s">
        <v>32</v>
      </c>
      <c r="E818" s="56"/>
      <c r="F818" s="56">
        <v>10000</v>
      </c>
      <c r="G818" s="35" t="e">
        <f t="shared" si="12"/>
        <v>#REF!</v>
      </c>
      <c r="H818" s="50" t="s">
        <v>114</v>
      </c>
      <c r="I818" s="52" t="s">
        <v>34</v>
      </c>
      <c r="J818" s="38"/>
      <c r="K818" s="36" t="s">
        <v>35</v>
      </c>
      <c r="L818" s="38"/>
    </row>
    <row r="819" spans="1:12">
      <c r="A819" s="39">
        <v>43587</v>
      </c>
      <c r="B819" s="38" t="s">
        <v>786</v>
      </c>
      <c r="C819" s="42" t="s">
        <v>20</v>
      </c>
      <c r="D819" s="42" t="s">
        <v>32</v>
      </c>
      <c r="E819" s="44"/>
      <c r="F819" s="44">
        <v>1000</v>
      </c>
      <c r="G819" s="35" t="e">
        <f t="shared" si="12"/>
        <v>#REF!</v>
      </c>
      <c r="H819" s="50" t="s">
        <v>78</v>
      </c>
      <c r="I819" s="38" t="s">
        <v>34</v>
      </c>
      <c r="J819" s="42"/>
      <c r="K819" s="36" t="s">
        <v>35</v>
      </c>
      <c r="L819" s="42"/>
    </row>
    <row r="820" spans="1:12">
      <c r="A820" s="39">
        <v>43587</v>
      </c>
      <c r="B820" s="38" t="s">
        <v>787</v>
      </c>
      <c r="C820" s="42" t="s">
        <v>20</v>
      </c>
      <c r="D820" s="42" t="s">
        <v>32</v>
      </c>
      <c r="E820" s="44"/>
      <c r="F820" s="44">
        <v>1000</v>
      </c>
      <c r="G820" s="35" t="e">
        <f t="shared" si="12"/>
        <v>#REF!</v>
      </c>
      <c r="H820" s="50" t="s">
        <v>78</v>
      </c>
      <c r="I820" s="38" t="s">
        <v>34</v>
      </c>
      <c r="J820" s="42"/>
      <c r="K820" s="36" t="s">
        <v>35</v>
      </c>
      <c r="L820" s="42"/>
    </row>
    <row r="821" spans="1:12" s="79" customFormat="1" hidden="1">
      <c r="A821" s="66">
        <v>43588</v>
      </c>
      <c r="B821" s="71" t="s">
        <v>33</v>
      </c>
      <c r="C821" s="67" t="s">
        <v>28</v>
      </c>
      <c r="D821" s="67" t="s">
        <v>32</v>
      </c>
      <c r="E821" s="68">
        <v>30000</v>
      </c>
      <c r="F821" s="68"/>
      <c r="G821" s="69" t="e">
        <f t="shared" si="12"/>
        <v>#REF!</v>
      </c>
      <c r="H821" s="80" t="s">
        <v>78</v>
      </c>
      <c r="I821" s="71" t="s">
        <v>40</v>
      </c>
      <c r="J821" s="67"/>
      <c r="K821" s="67" t="s">
        <v>35</v>
      </c>
      <c r="L821" s="67"/>
    </row>
    <row r="822" spans="1:12" hidden="1">
      <c r="A822" s="39">
        <v>43588</v>
      </c>
      <c r="B822" s="38" t="s">
        <v>25</v>
      </c>
      <c r="C822" s="42" t="s">
        <v>28</v>
      </c>
      <c r="D822" s="42" t="s">
        <v>32</v>
      </c>
      <c r="E822" s="44">
        <v>120000</v>
      </c>
      <c r="F822" s="44"/>
      <c r="G822" s="35" t="e">
        <f t="shared" si="12"/>
        <v>#REF!</v>
      </c>
      <c r="H822" s="50" t="s">
        <v>78</v>
      </c>
      <c r="I822" s="38" t="s">
        <v>40</v>
      </c>
      <c r="J822" s="42"/>
      <c r="K822" s="36" t="s">
        <v>35</v>
      </c>
      <c r="L822" s="42"/>
    </row>
    <row r="823" spans="1:12" s="79" customFormat="1" hidden="1">
      <c r="A823" s="66">
        <v>43588</v>
      </c>
      <c r="B823" s="71" t="s">
        <v>25</v>
      </c>
      <c r="C823" s="67" t="s">
        <v>28</v>
      </c>
      <c r="D823" s="67" t="s">
        <v>32</v>
      </c>
      <c r="E823" s="68">
        <v>100000</v>
      </c>
      <c r="F823" s="68"/>
      <c r="G823" s="69" t="e">
        <f t="shared" si="12"/>
        <v>#REF!</v>
      </c>
      <c r="H823" s="80" t="s">
        <v>78</v>
      </c>
      <c r="I823" s="71" t="s">
        <v>40</v>
      </c>
      <c r="J823" s="67"/>
      <c r="K823" s="67" t="s">
        <v>35</v>
      </c>
      <c r="L823" s="67"/>
    </row>
    <row r="824" spans="1:12">
      <c r="A824" s="39">
        <v>43588</v>
      </c>
      <c r="B824" s="38" t="s">
        <v>328</v>
      </c>
      <c r="C824" s="42" t="s">
        <v>20</v>
      </c>
      <c r="D824" s="42" t="s">
        <v>32</v>
      </c>
      <c r="E824" s="44"/>
      <c r="F824" s="44">
        <v>1000</v>
      </c>
      <c r="G824" s="35" t="e">
        <f t="shared" si="12"/>
        <v>#REF!</v>
      </c>
      <c r="H824" s="50" t="s">
        <v>78</v>
      </c>
      <c r="I824" s="38" t="s">
        <v>34</v>
      </c>
      <c r="J824" s="42"/>
      <c r="K824" s="36" t="s">
        <v>35</v>
      </c>
      <c r="L824" s="42"/>
    </row>
    <row r="825" spans="1:12">
      <c r="A825" s="39">
        <v>43588</v>
      </c>
      <c r="B825" s="38" t="s">
        <v>329</v>
      </c>
      <c r="C825" s="42" t="s">
        <v>67</v>
      </c>
      <c r="D825" s="42" t="s">
        <v>32</v>
      </c>
      <c r="E825" s="44"/>
      <c r="F825" s="44">
        <v>120000</v>
      </c>
      <c r="G825" s="35" t="e">
        <f t="shared" si="12"/>
        <v>#REF!</v>
      </c>
      <c r="H825" s="50" t="s">
        <v>78</v>
      </c>
      <c r="I825" s="38" t="s">
        <v>34</v>
      </c>
      <c r="J825" s="42"/>
      <c r="K825" s="36" t="s">
        <v>35</v>
      </c>
      <c r="L825" s="42"/>
    </row>
    <row r="826" spans="1:12">
      <c r="A826" s="39">
        <v>43588</v>
      </c>
      <c r="B826" s="38" t="s">
        <v>330</v>
      </c>
      <c r="C826" s="42" t="s">
        <v>20</v>
      </c>
      <c r="D826" s="42" t="s">
        <v>32</v>
      </c>
      <c r="E826" s="44"/>
      <c r="F826" s="44">
        <v>1000</v>
      </c>
      <c r="G826" s="35" t="e">
        <f t="shared" si="12"/>
        <v>#REF!</v>
      </c>
      <c r="H826" s="50" t="s">
        <v>78</v>
      </c>
      <c r="I826" s="38" t="s">
        <v>34</v>
      </c>
      <c r="J826" s="42"/>
      <c r="K826" s="36" t="s">
        <v>35</v>
      </c>
      <c r="L826" s="42"/>
    </row>
    <row r="827" spans="1:12">
      <c r="A827" s="39">
        <v>43589</v>
      </c>
      <c r="B827" s="38" t="s">
        <v>331</v>
      </c>
      <c r="C827" s="42" t="s">
        <v>20</v>
      </c>
      <c r="D827" s="42" t="s">
        <v>32</v>
      </c>
      <c r="E827" s="44"/>
      <c r="F827" s="44">
        <v>1000</v>
      </c>
      <c r="G827" s="35" t="e">
        <f t="shared" si="12"/>
        <v>#REF!</v>
      </c>
      <c r="H827" s="50" t="s">
        <v>78</v>
      </c>
      <c r="I827" s="38" t="s">
        <v>34</v>
      </c>
      <c r="J827" s="42"/>
      <c r="K827" s="36" t="s">
        <v>35</v>
      </c>
      <c r="L827" s="42"/>
    </row>
    <row r="828" spans="1:12">
      <c r="A828" s="39">
        <v>43589</v>
      </c>
      <c r="B828" s="38" t="s">
        <v>788</v>
      </c>
      <c r="C828" s="42" t="s">
        <v>20</v>
      </c>
      <c r="D828" s="42" t="s">
        <v>32</v>
      </c>
      <c r="E828" s="44"/>
      <c r="F828" s="44">
        <v>500</v>
      </c>
      <c r="G828" s="35" t="e">
        <f t="shared" si="12"/>
        <v>#REF!</v>
      </c>
      <c r="H828" s="50" t="s">
        <v>78</v>
      </c>
      <c r="I828" s="38" t="s">
        <v>34</v>
      </c>
      <c r="J828" s="42"/>
      <c r="K828" s="36" t="s">
        <v>35</v>
      </c>
      <c r="L828" s="42"/>
    </row>
    <row r="829" spans="1:12">
      <c r="A829" s="39">
        <v>43589</v>
      </c>
      <c r="B829" s="38" t="s">
        <v>789</v>
      </c>
      <c r="C829" s="42" t="s">
        <v>20</v>
      </c>
      <c r="D829" s="42" t="s">
        <v>32</v>
      </c>
      <c r="E829" s="44"/>
      <c r="F829" s="44">
        <v>500</v>
      </c>
      <c r="G829" s="35" t="e">
        <f t="shared" si="12"/>
        <v>#REF!</v>
      </c>
      <c r="H829" s="50" t="s">
        <v>78</v>
      </c>
      <c r="I829" s="38" t="s">
        <v>34</v>
      </c>
      <c r="J829" s="42"/>
      <c r="K829" s="36" t="s">
        <v>35</v>
      </c>
      <c r="L829" s="42"/>
    </row>
    <row r="830" spans="1:12">
      <c r="A830" s="39">
        <v>43589</v>
      </c>
      <c r="B830" s="38" t="s">
        <v>790</v>
      </c>
      <c r="C830" s="42" t="s">
        <v>20</v>
      </c>
      <c r="D830" s="42" t="s">
        <v>32</v>
      </c>
      <c r="E830" s="44"/>
      <c r="F830" s="44">
        <v>500</v>
      </c>
      <c r="G830" s="35" t="e">
        <f t="shared" si="12"/>
        <v>#REF!</v>
      </c>
      <c r="H830" s="50" t="s">
        <v>78</v>
      </c>
      <c r="I830" s="38" t="s">
        <v>34</v>
      </c>
      <c r="J830" s="42"/>
      <c r="K830" s="36" t="s">
        <v>35</v>
      </c>
      <c r="L830" s="42"/>
    </row>
    <row r="831" spans="1:12">
      <c r="A831" s="39">
        <v>43589</v>
      </c>
      <c r="B831" s="38" t="s">
        <v>791</v>
      </c>
      <c r="C831" s="42" t="s">
        <v>20</v>
      </c>
      <c r="D831" s="42" t="s">
        <v>32</v>
      </c>
      <c r="E831" s="44"/>
      <c r="F831" s="44">
        <v>500</v>
      </c>
      <c r="G831" s="35" t="e">
        <f t="shared" si="12"/>
        <v>#REF!</v>
      </c>
      <c r="H831" s="50" t="s">
        <v>78</v>
      </c>
      <c r="I831" s="38" t="s">
        <v>34</v>
      </c>
      <c r="J831" s="42"/>
      <c r="K831" s="36" t="s">
        <v>35</v>
      </c>
      <c r="L831" s="42"/>
    </row>
    <row r="832" spans="1:12">
      <c r="A832" s="39">
        <v>43589</v>
      </c>
      <c r="B832" s="38" t="s">
        <v>792</v>
      </c>
      <c r="C832" s="42" t="s">
        <v>20</v>
      </c>
      <c r="D832" s="42" t="s">
        <v>32</v>
      </c>
      <c r="E832" s="44"/>
      <c r="F832" s="44">
        <v>500</v>
      </c>
      <c r="G832" s="35" t="e">
        <f t="shared" si="12"/>
        <v>#REF!</v>
      </c>
      <c r="H832" s="50" t="s">
        <v>78</v>
      </c>
      <c r="I832" s="38" t="s">
        <v>34</v>
      </c>
      <c r="J832" s="42"/>
      <c r="K832" s="36" t="s">
        <v>35</v>
      </c>
      <c r="L832" s="42"/>
    </row>
    <row r="833" spans="1:12">
      <c r="A833" s="39">
        <v>43590</v>
      </c>
      <c r="B833" s="38" t="s">
        <v>793</v>
      </c>
      <c r="C833" s="42" t="s">
        <v>20</v>
      </c>
      <c r="D833" s="42" t="s">
        <v>32</v>
      </c>
      <c r="E833" s="44"/>
      <c r="F833" s="44">
        <v>500</v>
      </c>
      <c r="G833" s="35" t="e">
        <f t="shared" si="12"/>
        <v>#REF!</v>
      </c>
      <c r="H833" s="50" t="s">
        <v>78</v>
      </c>
      <c r="I833" s="38" t="s">
        <v>34</v>
      </c>
      <c r="J833" s="42"/>
      <c r="K833" s="36" t="s">
        <v>35</v>
      </c>
      <c r="L833" s="42"/>
    </row>
    <row r="834" spans="1:12">
      <c r="A834" s="39">
        <v>43590</v>
      </c>
      <c r="B834" s="38" t="s">
        <v>794</v>
      </c>
      <c r="C834" s="42" t="s">
        <v>20</v>
      </c>
      <c r="D834" s="42" t="s">
        <v>32</v>
      </c>
      <c r="E834" s="44"/>
      <c r="F834" s="44">
        <v>500</v>
      </c>
      <c r="G834" s="35" t="e">
        <f t="shared" si="12"/>
        <v>#REF!</v>
      </c>
      <c r="H834" s="50" t="s">
        <v>78</v>
      </c>
      <c r="I834" s="38" t="s">
        <v>34</v>
      </c>
      <c r="J834" s="42"/>
      <c r="K834" s="36" t="s">
        <v>35</v>
      </c>
      <c r="L834" s="42"/>
    </row>
    <row r="835" spans="1:12">
      <c r="A835" s="39">
        <v>43590</v>
      </c>
      <c r="B835" s="38" t="s">
        <v>795</v>
      </c>
      <c r="C835" s="42" t="s">
        <v>20</v>
      </c>
      <c r="D835" s="42" t="s">
        <v>32</v>
      </c>
      <c r="E835" s="44"/>
      <c r="F835" s="44">
        <v>60000</v>
      </c>
      <c r="G835" s="35" t="e">
        <f t="shared" si="12"/>
        <v>#REF!</v>
      </c>
      <c r="H835" s="50" t="s">
        <v>78</v>
      </c>
      <c r="I835" s="38" t="s">
        <v>40</v>
      </c>
      <c r="J835" s="42"/>
      <c r="K835" s="36" t="s">
        <v>35</v>
      </c>
      <c r="L835" s="42"/>
    </row>
    <row r="836" spans="1:12">
      <c r="A836" s="39">
        <v>43591</v>
      </c>
      <c r="B836" s="38" t="s">
        <v>796</v>
      </c>
      <c r="C836" s="42" t="s">
        <v>20</v>
      </c>
      <c r="D836" s="42" t="s">
        <v>32</v>
      </c>
      <c r="E836" s="44"/>
      <c r="F836" s="44">
        <v>500</v>
      </c>
      <c r="G836" s="35" t="e">
        <f t="shared" si="12"/>
        <v>#REF!</v>
      </c>
      <c r="H836" s="50" t="s">
        <v>78</v>
      </c>
      <c r="I836" s="38" t="s">
        <v>34</v>
      </c>
      <c r="J836" s="42"/>
      <c r="K836" s="36" t="s">
        <v>35</v>
      </c>
      <c r="L836" s="42"/>
    </row>
    <row r="837" spans="1:12">
      <c r="A837" s="39">
        <v>43591</v>
      </c>
      <c r="B837" s="38" t="s">
        <v>797</v>
      </c>
      <c r="C837" s="42" t="s">
        <v>20</v>
      </c>
      <c r="D837" s="42" t="s">
        <v>32</v>
      </c>
      <c r="E837" s="44"/>
      <c r="F837" s="44">
        <v>500</v>
      </c>
      <c r="G837" s="35" t="e">
        <f t="shared" si="12"/>
        <v>#REF!</v>
      </c>
      <c r="H837" s="50" t="s">
        <v>78</v>
      </c>
      <c r="I837" s="38" t="s">
        <v>34</v>
      </c>
      <c r="J837" s="42"/>
      <c r="K837" s="36" t="s">
        <v>35</v>
      </c>
      <c r="L837" s="42"/>
    </row>
    <row r="838" spans="1:12">
      <c r="A838" s="39">
        <v>43591</v>
      </c>
      <c r="B838" s="38" t="s">
        <v>798</v>
      </c>
      <c r="C838" s="42" t="s">
        <v>20</v>
      </c>
      <c r="D838" s="42" t="s">
        <v>32</v>
      </c>
      <c r="E838" s="44"/>
      <c r="F838" s="44">
        <v>500</v>
      </c>
      <c r="G838" s="35" t="e">
        <f t="shared" si="12"/>
        <v>#REF!</v>
      </c>
      <c r="H838" s="50" t="s">
        <v>78</v>
      </c>
      <c r="I838" s="38" t="s">
        <v>34</v>
      </c>
      <c r="J838" s="42"/>
      <c r="K838" s="36" t="s">
        <v>35</v>
      </c>
      <c r="L838" s="42"/>
    </row>
    <row r="839" spans="1:12">
      <c r="A839" s="39">
        <v>43591</v>
      </c>
      <c r="B839" s="38" t="s">
        <v>793</v>
      </c>
      <c r="C839" s="42" t="s">
        <v>20</v>
      </c>
      <c r="D839" s="42" t="s">
        <v>32</v>
      </c>
      <c r="E839" s="44"/>
      <c r="F839" s="44">
        <v>500</v>
      </c>
      <c r="G839" s="35" t="e">
        <f t="shared" si="12"/>
        <v>#REF!</v>
      </c>
      <c r="H839" s="50" t="s">
        <v>78</v>
      </c>
      <c r="I839" s="38" t="s">
        <v>34</v>
      </c>
      <c r="J839" s="42"/>
      <c r="K839" s="36" t="s">
        <v>35</v>
      </c>
      <c r="L839" s="42"/>
    </row>
    <row r="840" spans="1:12">
      <c r="A840" s="39">
        <v>43591</v>
      </c>
      <c r="B840" s="38" t="s">
        <v>799</v>
      </c>
      <c r="C840" s="42" t="s">
        <v>20</v>
      </c>
      <c r="D840" s="42" t="s">
        <v>32</v>
      </c>
      <c r="E840" s="44"/>
      <c r="F840" s="44">
        <v>500</v>
      </c>
      <c r="G840" s="35" t="e">
        <f t="shared" si="12"/>
        <v>#REF!</v>
      </c>
      <c r="H840" s="50" t="s">
        <v>78</v>
      </c>
      <c r="I840" s="38" t="s">
        <v>34</v>
      </c>
      <c r="J840" s="42"/>
      <c r="K840" s="36" t="s">
        <v>35</v>
      </c>
      <c r="L840" s="42"/>
    </row>
    <row r="841" spans="1:12">
      <c r="A841" s="39">
        <v>43592</v>
      </c>
      <c r="B841" s="38" t="s">
        <v>796</v>
      </c>
      <c r="C841" s="42" t="s">
        <v>20</v>
      </c>
      <c r="D841" s="42" t="s">
        <v>32</v>
      </c>
      <c r="E841" s="44"/>
      <c r="F841" s="44">
        <v>500</v>
      </c>
      <c r="G841" s="35" t="e">
        <f t="shared" si="12"/>
        <v>#REF!</v>
      </c>
      <c r="H841" s="50" t="s">
        <v>78</v>
      </c>
      <c r="I841" s="38" t="s">
        <v>34</v>
      </c>
      <c r="J841" s="42"/>
      <c r="K841" s="36" t="s">
        <v>35</v>
      </c>
      <c r="L841" s="42"/>
    </row>
    <row r="842" spans="1:12">
      <c r="A842" s="39">
        <v>43592</v>
      </c>
      <c r="B842" s="38" t="s">
        <v>800</v>
      </c>
      <c r="C842" s="42" t="s">
        <v>20</v>
      </c>
      <c r="D842" s="42" t="s">
        <v>32</v>
      </c>
      <c r="E842" s="44"/>
      <c r="F842" s="44">
        <v>500</v>
      </c>
      <c r="G842" s="35" t="e">
        <f t="shared" si="12"/>
        <v>#REF!</v>
      </c>
      <c r="H842" s="50" t="s">
        <v>78</v>
      </c>
      <c r="I842" s="38" t="s">
        <v>34</v>
      </c>
      <c r="J842" s="42"/>
      <c r="K842" s="36" t="s">
        <v>35</v>
      </c>
      <c r="L842" s="42"/>
    </row>
    <row r="843" spans="1:12">
      <c r="A843" s="39">
        <v>43592</v>
      </c>
      <c r="B843" s="38" t="s">
        <v>801</v>
      </c>
      <c r="C843" s="42" t="s">
        <v>20</v>
      </c>
      <c r="D843" s="42" t="s">
        <v>32</v>
      </c>
      <c r="E843" s="44"/>
      <c r="F843" s="44">
        <v>500</v>
      </c>
      <c r="G843" s="35" t="e">
        <f t="shared" si="12"/>
        <v>#REF!</v>
      </c>
      <c r="H843" s="50" t="s">
        <v>78</v>
      </c>
      <c r="I843" s="38" t="s">
        <v>34</v>
      </c>
      <c r="J843" s="42"/>
      <c r="K843" s="36" t="s">
        <v>35</v>
      </c>
      <c r="L843" s="42"/>
    </row>
    <row r="844" spans="1:12">
      <c r="A844" s="39">
        <v>43592</v>
      </c>
      <c r="B844" s="38" t="s">
        <v>802</v>
      </c>
      <c r="C844" s="42" t="s">
        <v>20</v>
      </c>
      <c r="D844" s="42" t="s">
        <v>32</v>
      </c>
      <c r="E844" s="44"/>
      <c r="F844" s="44">
        <v>500</v>
      </c>
      <c r="G844" s="35" t="e">
        <f t="shared" si="12"/>
        <v>#REF!</v>
      </c>
      <c r="H844" s="50" t="s">
        <v>78</v>
      </c>
      <c r="I844" s="38" t="s">
        <v>34</v>
      </c>
      <c r="J844" s="42"/>
      <c r="K844" s="36" t="s">
        <v>35</v>
      </c>
      <c r="L844" s="42"/>
    </row>
    <row r="845" spans="1:12">
      <c r="A845" s="39">
        <v>43592</v>
      </c>
      <c r="B845" s="38" t="s">
        <v>332</v>
      </c>
      <c r="C845" s="42" t="s">
        <v>333</v>
      </c>
      <c r="D845" s="42" t="s">
        <v>32</v>
      </c>
      <c r="E845" s="44"/>
      <c r="F845" s="44">
        <v>10000</v>
      </c>
      <c r="G845" s="35" t="e">
        <f t="shared" si="12"/>
        <v>#REF!</v>
      </c>
      <c r="H845" s="50" t="s">
        <v>78</v>
      </c>
      <c r="I845" s="38" t="s">
        <v>34</v>
      </c>
      <c r="J845" s="42"/>
      <c r="K845" s="36" t="s">
        <v>35</v>
      </c>
      <c r="L845" s="42"/>
    </row>
    <row r="846" spans="1:12">
      <c r="A846" s="39">
        <v>43592</v>
      </c>
      <c r="B846" s="38" t="s">
        <v>803</v>
      </c>
      <c r="C846" s="42" t="s">
        <v>20</v>
      </c>
      <c r="D846" s="42" t="s">
        <v>32</v>
      </c>
      <c r="E846" s="44"/>
      <c r="F846" s="44">
        <v>500</v>
      </c>
      <c r="G846" s="35" t="e">
        <f t="shared" ref="G846:G909" si="13">G845+E846-F846</f>
        <v>#REF!</v>
      </c>
      <c r="H846" s="50" t="s">
        <v>78</v>
      </c>
      <c r="I846" s="38" t="s">
        <v>34</v>
      </c>
      <c r="J846" s="42"/>
      <c r="K846" s="36" t="s">
        <v>35</v>
      </c>
      <c r="L846" s="42"/>
    </row>
    <row r="847" spans="1:12" s="79" customFormat="1" hidden="1">
      <c r="A847" s="66">
        <v>43592</v>
      </c>
      <c r="B847" s="71" t="s">
        <v>31</v>
      </c>
      <c r="C847" s="67" t="s">
        <v>334</v>
      </c>
      <c r="D847" s="67" t="s">
        <v>32</v>
      </c>
      <c r="E847" s="68">
        <v>122000</v>
      </c>
      <c r="F847" s="68"/>
      <c r="G847" s="69" t="e">
        <f t="shared" si="13"/>
        <v>#REF!</v>
      </c>
      <c r="H847" s="80" t="s">
        <v>78</v>
      </c>
      <c r="I847" s="71" t="s">
        <v>40</v>
      </c>
      <c r="J847" s="67"/>
      <c r="K847" s="67" t="s">
        <v>35</v>
      </c>
      <c r="L847" s="67"/>
    </row>
    <row r="848" spans="1:12">
      <c r="A848" s="39">
        <v>43592</v>
      </c>
      <c r="B848" s="38" t="s">
        <v>804</v>
      </c>
      <c r="C848" s="42" t="s">
        <v>20</v>
      </c>
      <c r="D848" s="42" t="s">
        <v>32</v>
      </c>
      <c r="E848" s="44"/>
      <c r="F848" s="44">
        <v>500</v>
      </c>
      <c r="G848" s="35" t="e">
        <f t="shared" si="13"/>
        <v>#REF!</v>
      </c>
      <c r="H848" s="50" t="s">
        <v>78</v>
      </c>
      <c r="I848" s="38" t="s">
        <v>34</v>
      </c>
      <c r="J848" s="42"/>
      <c r="K848" s="36" t="s">
        <v>35</v>
      </c>
      <c r="L848" s="42"/>
    </row>
    <row r="849" spans="1:12">
      <c r="A849" s="39">
        <v>43592</v>
      </c>
      <c r="B849" s="38" t="s">
        <v>799</v>
      </c>
      <c r="C849" s="42" t="s">
        <v>20</v>
      </c>
      <c r="D849" s="42" t="s">
        <v>32</v>
      </c>
      <c r="E849" s="44"/>
      <c r="F849" s="44">
        <v>500</v>
      </c>
      <c r="G849" s="35" t="e">
        <f t="shared" si="13"/>
        <v>#REF!</v>
      </c>
      <c r="H849" s="50" t="s">
        <v>78</v>
      </c>
      <c r="I849" s="38" t="s">
        <v>34</v>
      </c>
      <c r="J849" s="42"/>
      <c r="K849" s="36" t="s">
        <v>35</v>
      </c>
      <c r="L849" s="42"/>
    </row>
    <row r="850" spans="1:12">
      <c r="A850" s="39">
        <v>43592</v>
      </c>
      <c r="B850" s="38" t="s">
        <v>329</v>
      </c>
      <c r="C850" s="42" t="s">
        <v>67</v>
      </c>
      <c r="D850" s="42" t="s">
        <v>32</v>
      </c>
      <c r="E850" s="44"/>
      <c r="F850" s="44">
        <v>52000</v>
      </c>
      <c r="G850" s="35" t="e">
        <f t="shared" si="13"/>
        <v>#REF!</v>
      </c>
      <c r="H850" s="50" t="s">
        <v>78</v>
      </c>
      <c r="I850" s="38" t="s">
        <v>34</v>
      </c>
      <c r="J850" s="42"/>
      <c r="K850" s="36" t="s">
        <v>35</v>
      </c>
      <c r="L850" s="42"/>
    </row>
    <row r="851" spans="1:12">
      <c r="A851" s="39">
        <v>43593</v>
      </c>
      <c r="B851" s="38" t="s">
        <v>805</v>
      </c>
      <c r="C851" s="42" t="s">
        <v>20</v>
      </c>
      <c r="D851" s="42" t="s">
        <v>32</v>
      </c>
      <c r="E851" s="44"/>
      <c r="F851" s="44">
        <v>500</v>
      </c>
      <c r="G851" s="35" t="e">
        <f t="shared" si="13"/>
        <v>#REF!</v>
      </c>
      <c r="H851" s="50" t="s">
        <v>78</v>
      </c>
      <c r="I851" s="38" t="s">
        <v>34</v>
      </c>
      <c r="J851" s="42"/>
      <c r="K851" s="36" t="s">
        <v>35</v>
      </c>
      <c r="L851" s="42"/>
    </row>
    <row r="852" spans="1:12">
      <c r="A852" s="39">
        <v>43593</v>
      </c>
      <c r="B852" s="38" t="s">
        <v>806</v>
      </c>
      <c r="C852" s="42" t="s">
        <v>20</v>
      </c>
      <c r="D852" s="42" t="s">
        <v>32</v>
      </c>
      <c r="E852" s="44"/>
      <c r="F852" s="44">
        <v>500</v>
      </c>
      <c r="G852" s="35" t="e">
        <f t="shared" si="13"/>
        <v>#REF!</v>
      </c>
      <c r="H852" s="50" t="s">
        <v>78</v>
      </c>
      <c r="I852" s="38" t="s">
        <v>40</v>
      </c>
      <c r="J852" s="42"/>
      <c r="K852" s="36" t="s">
        <v>35</v>
      </c>
      <c r="L852" s="42"/>
    </row>
    <row r="853" spans="1:12">
      <c r="A853" s="39">
        <v>43593</v>
      </c>
      <c r="B853" s="38" t="s">
        <v>807</v>
      </c>
      <c r="C853" s="42" t="s">
        <v>57</v>
      </c>
      <c r="D853" s="42" t="s">
        <v>32</v>
      </c>
      <c r="E853" s="44"/>
      <c r="F853" s="44">
        <v>60000</v>
      </c>
      <c r="G853" s="35" t="e">
        <f t="shared" si="13"/>
        <v>#REF!</v>
      </c>
      <c r="H853" s="50" t="s">
        <v>78</v>
      </c>
      <c r="I853" s="38" t="s">
        <v>40</v>
      </c>
      <c r="J853" s="42"/>
      <c r="K853" s="36" t="s">
        <v>35</v>
      </c>
      <c r="L853" s="42"/>
    </row>
    <row r="854" spans="1:12">
      <c r="A854" s="39">
        <v>43593</v>
      </c>
      <c r="B854" s="38" t="s">
        <v>808</v>
      </c>
      <c r="C854" s="42" t="s">
        <v>57</v>
      </c>
      <c r="D854" s="42" t="s">
        <v>32</v>
      </c>
      <c r="E854" s="44"/>
      <c r="F854" s="44">
        <v>40000</v>
      </c>
      <c r="G854" s="35" t="e">
        <f t="shared" si="13"/>
        <v>#REF!</v>
      </c>
      <c r="H854" s="50" t="s">
        <v>78</v>
      </c>
      <c r="I854" s="38" t="s">
        <v>34</v>
      </c>
      <c r="J854" s="42"/>
      <c r="K854" s="36" t="s">
        <v>35</v>
      </c>
      <c r="L854" s="42"/>
    </row>
    <row r="855" spans="1:12">
      <c r="A855" s="39">
        <v>43593</v>
      </c>
      <c r="B855" s="38" t="s">
        <v>787</v>
      </c>
      <c r="C855" s="42" t="s">
        <v>20</v>
      </c>
      <c r="D855" s="42" t="s">
        <v>32</v>
      </c>
      <c r="E855" s="44"/>
      <c r="F855" s="44">
        <v>1000</v>
      </c>
      <c r="G855" s="35" t="e">
        <f t="shared" si="13"/>
        <v>#REF!</v>
      </c>
      <c r="H855" s="50" t="s">
        <v>78</v>
      </c>
      <c r="I855" s="38" t="s">
        <v>34</v>
      </c>
      <c r="J855" s="42"/>
      <c r="K855" s="36" t="s">
        <v>35</v>
      </c>
      <c r="L855" s="42"/>
    </row>
    <row r="856" spans="1:12" s="79" customFormat="1" hidden="1">
      <c r="A856" s="66">
        <v>43612</v>
      </c>
      <c r="B856" s="71" t="s">
        <v>25</v>
      </c>
      <c r="C856" s="67" t="s">
        <v>28</v>
      </c>
      <c r="D856" s="67" t="s">
        <v>32</v>
      </c>
      <c r="E856" s="68">
        <v>60000</v>
      </c>
      <c r="F856" s="68"/>
      <c r="G856" s="69" t="e">
        <f t="shared" si="13"/>
        <v>#REF!</v>
      </c>
      <c r="H856" s="80" t="s">
        <v>78</v>
      </c>
      <c r="I856" s="71" t="s">
        <v>40</v>
      </c>
      <c r="J856" s="67"/>
      <c r="K856" s="67" t="s">
        <v>35</v>
      </c>
      <c r="L856" s="67"/>
    </row>
    <row r="857" spans="1:12">
      <c r="A857" s="39">
        <v>43613</v>
      </c>
      <c r="B857" s="38" t="s">
        <v>335</v>
      </c>
      <c r="C857" s="42" t="s">
        <v>20</v>
      </c>
      <c r="D857" s="42" t="s">
        <v>32</v>
      </c>
      <c r="E857" s="44"/>
      <c r="F857" s="44">
        <v>1000</v>
      </c>
      <c r="G857" s="35" t="e">
        <f t="shared" si="13"/>
        <v>#REF!</v>
      </c>
      <c r="H857" s="50" t="s">
        <v>78</v>
      </c>
      <c r="I857" s="38" t="s">
        <v>34</v>
      </c>
      <c r="J857" s="42"/>
      <c r="K857" s="36" t="s">
        <v>35</v>
      </c>
      <c r="L857" s="42"/>
    </row>
    <row r="858" spans="1:12">
      <c r="A858" s="39">
        <v>43613</v>
      </c>
      <c r="B858" s="38" t="s">
        <v>809</v>
      </c>
      <c r="C858" s="42" t="s">
        <v>20</v>
      </c>
      <c r="D858" s="42" t="s">
        <v>32</v>
      </c>
      <c r="E858" s="44"/>
      <c r="F858" s="44">
        <v>700</v>
      </c>
      <c r="G858" s="35" t="e">
        <f t="shared" si="13"/>
        <v>#REF!</v>
      </c>
      <c r="H858" s="50" t="s">
        <v>78</v>
      </c>
      <c r="I858" s="38" t="s">
        <v>34</v>
      </c>
      <c r="J858" s="42"/>
      <c r="K858" s="36" t="s">
        <v>35</v>
      </c>
      <c r="L858" s="42"/>
    </row>
    <row r="859" spans="1:12">
      <c r="A859" s="39">
        <v>43613</v>
      </c>
      <c r="B859" s="38" t="s">
        <v>810</v>
      </c>
      <c r="C859" s="42" t="s">
        <v>20</v>
      </c>
      <c r="D859" s="42" t="s">
        <v>32</v>
      </c>
      <c r="E859" s="44"/>
      <c r="F859" s="44">
        <v>700</v>
      </c>
      <c r="G859" s="35" t="e">
        <f t="shared" si="13"/>
        <v>#REF!</v>
      </c>
      <c r="H859" s="50" t="s">
        <v>78</v>
      </c>
      <c r="I859" s="38" t="s">
        <v>34</v>
      </c>
      <c r="J859" s="42"/>
      <c r="K859" s="36" t="s">
        <v>35</v>
      </c>
      <c r="L859" s="42"/>
    </row>
    <row r="860" spans="1:12">
      <c r="A860" s="39">
        <v>43613</v>
      </c>
      <c r="B860" s="38" t="s">
        <v>811</v>
      </c>
      <c r="C860" s="42" t="s">
        <v>20</v>
      </c>
      <c r="D860" s="42" t="s">
        <v>32</v>
      </c>
      <c r="E860" s="44"/>
      <c r="F860" s="44">
        <v>700</v>
      </c>
      <c r="G860" s="35" t="e">
        <f t="shared" si="13"/>
        <v>#REF!</v>
      </c>
      <c r="H860" s="50" t="s">
        <v>78</v>
      </c>
      <c r="I860" s="38" t="s">
        <v>34</v>
      </c>
      <c r="J860" s="42"/>
      <c r="K860" s="36" t="s">
        <v>35</v>
      </c>
      <c r="L860" s="42"/>
    </row>
    <row r="861" spans="1:12">
      <c r="A861" s="39">
        <v>43613</v>
      </c>
      <c r="B861" s="38" t="s">
        <v>812</v>
      </c>
      <c r="C861" s="42" t="s">
        <v>20</v>
      </c>
      <c r="D861" s="42" t="s">
        <v>32</v>
      </c>
      <c r="E861" s="44"/>
      <c r="F861" s="44">
        <v>700</v>
      </c>
      <c r="G861" s="35" t="e">
        <f t="shared" si="13"/>
        <v>#REF!</v>
      </c>
      <c r="H861" s="50" t="s">
        <v>78</v>
      </c>
      <c r="I861" s="38" t="s">
        <v>34</v>
      </c>
      <c r="J861" s="42"/>
      <c r="K861" s="36" t="s">
        <v>35</v>
      </c>
      <c r="L861" s="42"/>
    </row>
    <row r="862" spans="1:12">
      <c r="A862" s="39">
        <v>43613</v>
      </c>
      <c r="B862" s="38" t="s">
        <v>813</v>
      </c>
      <c r="C862" s="42" t="s">
        <v>20</v>
      </c>
      <c r="D862" s="42" t="s">
        <v>32</v>
      </c>
      <c r="E862" s="44"/>
      <c r="F862" s="44">
        <v>700</v>
      </c>
      <c r="G862" s="35" t="e">
        <f t="shared" si="13"/>
        <v>#REF!</v>
      </c>
      <c r="H862" s="50" t="s">
        <v>78</v>
      </c>
      <c r="I862" s="38" t="s">
        <v>34</v>
      </c>
      <c r="J862" s="42"/>
      <c r="K862" s="36" t="s">
        <v>35</v>
      </c>
      <c r="L862" s="42"/>
    </row>
    <row r="863" spans="1:12">
      <c r="A863" s="39">
        <v>43614</v>
      </c>
      <c r="B863" s="38" t="s">
        <v>810</v>
      </c>
      <c r="C863" s="42" t="s">
        <v>20</v>
      </c>
      <c r="D863" s="42" t="s">
        <v>32</v>
      </c>
      <c r="E863" s="44"/>
      <c r="F863" s="44">
        <v>700</v>
      </c>
      <c r="G863" s="35" t="e">
        <f t="shared" si="13"/>
        <v>#REF!</v>
      </c>
      <c r="H863" s="50" t="s">
        <v>78</v>
      </c>
      <c r="I863" s="38" t="s">
        <v>34</v>
      </c>
      <c r="J863" s="42"/>
      <c r="K863" s="36" t="s">
        <v>35</v>
      </c>
      <c r="L863" s="42"/>
    </row>
    <row r="864" spans="1:12">
      <c r="A864" s="39">
        <v>43614</v>
      </c>
      <c r="B864" s="38" t="s">
        <v>336</v>
      </c>
      <c r="C864" s="42" t="s">
        <v>20</v>
      </c>
      <c r="D864" s="42" t="s">
        <v>32</v>
      </c>
      <c r="E864" s="44"/>
      <c r="F864" s="44">
        <v>700</v>
      </c>
      <c r="G864" s="35" t="e">
        <f t="shared" si="13"/>
        <v>#REF!</v>
      </c>
      <c r="H864" s="50" t="s">
        <v>78</v>
      </c>
      <c r="I864" s="38" t="s">
        <v>34</v>
      </c>
      <c r="J864" s="42"/>
      <c r="K864" s="36" t="s">
        <v>35</v>
      </c>
      <c r="L864" s="42"/>
    </row>
    <row r="865" spans="1:12">
      <c r="A865" s="39">
        <v>43614</v>
      </c>
      <c r="B865" s="38" t="s">
        <v>337</v>
      </c>
      <c r="C865" s="42" t="s">
        <v>20</v>
      </c>
      <c r="D865" s="42" t="s">
        <v>32</v>
      </c>
      <c r="E865" s="44"/>
      <c r="F865" s="44">
        <v>700</v>
      </c>
      <c r="G865" s="35" t="e">
        <f t="shared" si="13"/>
        <v>#REF!</v>
      </c>
      <c r="H865" s="50" t="s">
        <v>78</v>
      </c>
      <c r="I865" s="38" t="s">
        <v>34</v>
      </c>
      <c r="J865" s="42"/>
      <c r="K865" s="36" t="s">
        <v>35</v>
      </c>
      <c r="L865" s="42"/>
    </row>
    <row r="866" spans="1:12">
      <c r="A866" s="39">
        <v>43614</v>
      </c>
      <c r="B866" s="38" t="s">
        <v>336</v>
      </c>
      <c r="C866" s="42" t="s">
        <v>20</v>
      </c>
      <c r="D866" s="42" t="s">
        <v>32</v>
      </c>
      <c r="E866" s="44"/>
      <c r="F866" s="44">
        <v>700</v>
      </c>
      <c r="G866" s="35" t="e">
        <f t="shared" si="13"/>
        <v>#REF!</v>
      </c>
      <c r="H866" s="50" t="s">
        <v>78</v>
      </c>
      <c r="I866" s="38" t="s">
        <v>34</v>
      </c>
      <c r="J866" s="42"/>
      <c r="K866" s="36" t="s">
        <v>35</v>
      </c>
      <c r="L866" s="42"/>
    </row>
    <row r="867" spans="1:12">
      <c r="A867" s="39">
        <v>43614</v>
      </c>
      <c r="B867" s="38" t="s">
        <v>814</v>
      </c>
      <c r="C867" s="38" t="s">
        <v>39</v>
      </c>
      <c r="D867" s="32" t="s">
        <v>69</v>
      </c>
      <c r="E867" s="44"/>
      <c r="F867" s="44">
        <v>30000</v>
      </c>
      <c r="G867" s="35" t="e">
        <f t="shared" si="13"/>
        <v>#REF!</v>
      </c>
      <c r="H867" s="50" t="s">
        <v>78</v>
      </c>
      <c r="I867" s="38" t="s">
        <v>40</v>
      </c>
      <c r="J867" s="42"/>
      <c r="K867" s="36" t="s">
        <v>35</v>
      </c>
      <c r="L867" s="42"/>
    </row>
    <row r="868" spans="1:12">
      <c r="A868" s="39">
        <v>43614</v>
      </c>
      <c r="B868" s="38" t="s">
        <v>337</v>
      </c>
      <c r="C868" s="42" t="s">
        <v>20</v>
      </c>
      <c r="D868" s="42" t="s">
        <v>32</v>
      </c>
      <c r="E868" s="44"/>
      <c r="F868" s="44">
        <v>700</v>
      </c>
      <c r="G868" s="35" t="e">
        <f t="shared" si="13"/>
        <v>#REF!</v>
      </c>
      <c r="H868" s="50" t="s">
        <v>78</v>
      </c>
      <c r="I868" s="38" t="s">
        <v>34</v>
      </c>
      <c r="J868" s="42"/>
      <c r="K868" s="36" t="s">
        <v>35</v>
      </c>
      <c r="L868" s="42"/>
    </row>
    <row r="869" spans="1:12">
      <c r="A869" s="39">
        <v>43614</v>
      </c>
      <c r="B869" s="38" t="s">
        <v>815</v>
      </c>
      <c r="C869" s="42" t="s">
        <v>20</v>
      </c>
      <c r="D869" s="42" t="s">
        <v>32</v>
      </c>
      <c r="E869" s="44"/>
      <c r="F869" s="44">
        <v>700</v>
      </c>
      <c r="G869" s="35" t="e">
        <f t="shared" si="13"/>
        <v>#REF!</v>
      </c>
      <c r="H869" s="50" t="s">
        <v>78</v>
      </c>
      <c r="I869" s="38" t="s">
        <v>34</v>
      </c>
      <c r="J869" s="42"/>
      <c r="K869" s="36" t="s">
        <v>35</v>
      </c>
      <c r="L869" s="42"/>
    </row>
    <row r="870" spans="1:12" s="79" customFormat="1" hidden="1">
      <c r="A870" s="66">
        <v>43614</v>
      </c>
      <c r="B870" s="71" t="s">
        <v>25</v>
      </c>
      <c r="C870" s="67" t="s">
        <v>28</v>
      </c>
      <c r="D870" s="67" t="s">
        <v>32</v>
      </c>
      <c r="E870" s="68">
        <v>45500</v>
      </c>
      <c r="F870" s="68"/>
      <c r="G870" s="69" t="e">
        <f t="shared" si="13"/>
        <v>#REF!</v>
      </c>
      <c r="H870" s="80" t="s">
        <v>78</v>
      </c>
      <c r="I870" s="71" t="s">
        <v>40</v>
      </c>
      <c r="J870" s="67"/>
      <c r="K870" s="67" t="s">
        <v>35</v>
      </c>
      <c r="L870" s="67"/>
    </row>
    <row r="871" spans="1:12">
      <c r="A871" s="39">
        <v>43614</v>
      </c>
      <c r="B871" s="38" t="s">
        <v>816</v>
      </c>
      <c r="C871" s="42" t="s">
        <v>20</v>
      </c>
      <c r="D871" s="42" t="s">
        <v>32</v>
      </c>
      <c r="E871" s="44"/>
      <c r="F871" s="44">
        <v>700</v>
      </c>
      <c r="G871" s="35" t="e">
        <f t="shared" si="13"/>
        <v>#REF!</v>
      </c>
      <c r="H871" s="50" t="s">
        <v>78</v>
      </c>
      <c r="I871" s="38" t="s">
        <v>34</v>
      </c>
      <c r="J871" s="42"/>
      <c r="K871" s="36" t="s">
        <v>35</v>
      </c>
      <c r="L871" s="42"/>
    </row>
    <row r="872" spans="1:12">
      <c r="A872" s="39">
        <v>43614</v>
      </c>
      <c r="B872" s="38" t="s">
        <v>812</v>
      </c>
      <c r="C872" s="42" t="s">
        <v>20</v>
      </c>
      <c r="D872" s="42" t="s">
        <v>32</v>
      </c>
      <c r="E872" s="44"/>
      <c r="F872" s="44">
        <v>700</v>
      </c>
      <c r="G872" s="35" t="e">
        <f t="shared" si="13"/>
        <v>#REF!</v>
      </c>
      <c r="H872" s="50" t="s">
        <v>78</v>
      </c>
      <c r="I872" s="38" t="s">
        <v>34</v>
      </c>
      <c r="J872" s="42"/>
      <c r="K872" s="36" t="s">
        <v>35</v>
      </c>
      <c r="L872" s="42"/>
    </row>
    <row r="873" spans="1:12">
      <c r="A873" s="39">
        <v>43614</v>
      </c>
      <c r="B873" s="38" t="s">
        <v>813</v>
      </c>
      <c r="C873" s="42" t="s">
        <v>20</v>
      </c>
      <c r="D873" s="42" t="s">
        <v>32</v>
      </c>
      <c r="E873" s="44"/>
      <c r="F873" s="44">
        <v>700</v>
      </c>
      <c r="G873" s="35" t="e">
        <f t="shared" si="13"/>
        <v>#REF!</v>
      </c>
      <c r="H873" s="50" t="s">
        <v>78</v>
      </c>
      <c r="I873" s="38" t="s">
        <v>34</v>
      </c>
      <c r="J873" s="42"/>
      <c r="K873" s="36" t="s">
        <v>35</v>
      </c>
      <c r="L873" s="42"/>
    </row>
    <row r="874" spans="1:12">
      <c r="A874" s="39">
        <v>43615</v>
      </c>
      <c r="B874" s="38" t="s">
        <v>817</v>
      </c>
      <c r="C874" s="42" t="s">
        <v>57</v>
      </c>
      <c r="D874" s="42" t="s">
        <v>32</v>
      </c>
      <c r="E874" s="44"/>
      <c r="F874" s="44">
        <v>30000</v>
      </c>
      <c r="G874" s="35" t="e">
        <f t="shared" si="13"/>
        <v>#REF!</v>
      </c>
      <c r="H874" s="50" t="s">
        <v>78</v>
      </c>
      <c r="I874" s="38" t="s">
        <v>40</v>
      </c>
      <c r="J874" s="42"/>
      <c r="K874" s="36" t="s">
        <v>35</v>
      </c>
      <c r="L874" s="42"/>
    </row>
    <row r="875" spans="1:12">
      <c r="A875" s="39">
        <v>43615</v>
      </c>
      <c r="B875" s="38" t="s">
        <v>818</v>
      </c>
      <c r="C875" s="42" t="s">
        <v>57</v>
      </c>
      <c r="D875" s="42" t="s">
        <v>32</v>
      </c>
      <c r="E875" s="44"/>
      <c r="F875" s="44">
        <v>20000</v>
      </c>
      <c r="G875" s="35" t="e">
        <f t="shared" si="13"/>
        <v>#REF!</v>
      </c>
      <c r="H875" s="50" t="s">
        <v>78</v>
      </c>
      <c r="I875" s="38" t="s">
        <v>34</v>
      </c>
      <c r="J875" s="42"/>
      <c r="K875" s="36" t="s">
        <v>35</v>
      </c>
      <c r="L875" s="42"/>
    </row>
    <row r="876" spans="1:12">
      <c r="A876" s="39">
        <v>43615</v>
      </c>
      <c r="B876" s="38" t="s">
        <v>819</v>
      </c>
      <c r="C876" s="42" t="s">
        <v>20</v>
      </c>
      <c r="D876" s="42" t="s">
        <v>32</v>
      </c>
      <c r="E876" s="44"/>
      <c r="F876" s="44">
        <v>700</v>
      </c>
      <c r="G876" s="35" t="e">
        <f t="shared" si="13"/>
        <v>#REF!</v>
      </c>
      <c r="H876" s="50" t="s">
        <v>78</v>
      </c>
      <c r="I876" s="38" t="s">
        <v>34</v>
      </c>
      <c r="J876" s="42"/>
      <c r="K876" s="36" t="s">
        <v>35</v>
      </c>
      <c r="L876" s="42"/>
    </row>
    <row r="877" spans="1:12">
      <c r="A877" s="39">
        <v>43615</v>
      </c>
      <c r="B877" s="38" t="s">
        <v>338</v>
      </c>
      <c r="C877" s="42" t="s">
        <v>20</v>
      </c>
      <c r="D877" s="42" t="s">
        <v>32</v>
      </c>
      <c r="E877" s="44"/>
      <c r="F877" s="44">
        <v>5000</v>
      </c>
      <c r="G877" s="35" t="e">
        <f t="shared" si="13"/>
        <v>#REF!</v>
      </c>
      <c r="H877" s="50" t="s">
        <v>78</v>
      </c>
      <c r="I877" s="38" t="s">
        <v>34</v>
      </c>
      <c r="J877" s="42"/>
      <c r="K877" s="36" t="s">
        <v>35</v>
      </c>
      <c r="L877" s="42"/>
    </row>
    <row r="878" spans="1:12">
      <c r="A878" s="39">
        <v>43615</v>
      </c>
      <c r="B878" s="38" t="s">
        <v>820</v>
      </c>
      <c r="C878" s="42" t="s">
        <v>20</v>
      </c>
      <c r="D878" s="42" t="s">
        <v>32</v>
      </c>
      <c r="E878" s="44"/>
      <c r="F878" s="44">
        <v>300</v>
      </c>
      <c r="G878" s="35" t="e">
        <f t="shared" si="13"/>
        <v>#REF!</v>
      </c>
      <c r="H878" s="50" t="s">
        <v>78</v>
      </c>
      <c r="I878" s="38" t="s">
        <v>34</v>
      </c>
      <c r="J878" s="42"/>
      <c r="K878" s="36" t="s">
        <v>35</v>
      </c>
      <c r="L878" s="42"/>
    </row>
    <row r="879" spans="1:12">
      <c r="A879" s="39">
        <v>43615</v>
      </c>
      <c r="B879" s="38" t="s">
        <v>821</v>
      </c>
      <c r="C879" s="42" t="s">
        <v>20</v>
      </c>
      <c r="D879" s="42" t="s">
        <v>32</v>
      </c>
      <c r="E879" s="44"/>
      <c r="F879" s="44">
        <v>300</v>
      </c>
      <c r="G879" s="35" t="e">
        <f t="shared" si="13"/>
        <v>#REF!</v>
      </c>
      <c r="H879" s="50" t="s">
        <v>78</v>
      </c>
      <c r="I879" s="38" t="s">
        <v>34</v>
      </c>
      <c r="J879" s="42"/>
      <c r="K879" s="36" t="s">
        <v>35</v>
      </c>
      <c r="L879" s="42"/>
    </row>
    <row r="880" spans="1:12">
      <c r="A880" s="39">
        <v>43615</v>
      </c>
      <c r="B880" s="38" t="s">
        <v>822</v>
      </c>
      <c r="C880" s="42" t="s">
        <v>20</v>
      </c>
      <c r="D880" s="42" t="s">
        <v>32</v>
      </c>
      <c r="E880" s="44"/>
      <c r="F880" s="44">
        <v>300</v>
      </c>
      <c r="G880" s="35" t="e">
        <f t="shared" si="13"/>
        <v>#REF!</v>
      </c>
      <c r="H880" s="50" t="s">
        <v>78</v>
      </c>
      <c r="I880" s="38" t="s">
        <v>34</v>
      </c>
      <c r="J880" s="42"/>
      <c r="K880" s="36" t="s">
        <v>35</v>
      </c>
      <c r="L880" s="42"/>
    </row>
    <row r="881" spans="1:12">
      <c r="A881" s="39">
        <v>43616</v>
      </c>
      <c r="B881" s="38" t="s">
        <v>823</v>
      </c>
      <c r="C881" s="42" t="s">
        <v>20</v>
      </c>
      <c r="D881" s="42" t="s">
        <v>32</v>
      </c>
      <c r="E881" s="44"/>
      <c r="F881" s="44">
        <v>300</v>
      </c>
      <c r="G881" s="35" t="e">
        <f t="shared" si="13"/>
        <v>#REF!</v>
      </c>
      <c r="H881" s="50" t="s">
        <v>78</v>
      </c>
      <c r="I881" s="38" t="s">
        <v>34</v>
      </c>
      <c r="J881" s="42"/>
      <c r="K881" s="36" t="s">
        <v>35</v>
      </c>
      <c r="L881" s="42"/>
    </row>
    <row r="882" spans="1:12">
      <c r="A882" s="39">
        <v>43616</v>
      </c>
      <c r="B882" s="38" t="s">
        <v>824</v>
      </c>
      <c r="C882" s="42" t="s">
        <v>20</v>
      </c>
      <c r="D882" s="42" t="s">
        <v>32</v>
      </c>
      <c r="E882" s="44"/>
      <c r="F882" s="44">
        <v>300</v>
      </c>
      <c r="G882" s="35" t="e">
        <f t="shared" si="13"/>
        <v>#REF!</v>
      </c>
      <c r="H882" s="50" t="s">
        <v>78</v>
      </c>
      <c r="I882" s="38" t="s">
        <v>34</v>
      </c>
      <c r="J882" s="42"/>
      <c r="K882" s="36" t="s">
        <v>35</v>
      </c>
      <c r="L882" s="42"/>
    </row>
    <row r="883" spans="1:12">
      <c r="A883" s="39">
        <v>43616</v>
      </c>
      <c r="B883" s="38" t="s">
        <v>825</v>
      </c>
      <c r="C883" s="42" t="s">
        <v>20</v>
      </c>
      <c r="D883" s="42" t="s">
        <v>32</v>
      </c>
      <c r="E883" s="44"/>
      <c r="F883" s="44">
        <v>300</v>
      </c>
      <c r="G883" s="35" t="e">
        <f t="shared" si="13"/>
        <v>#REF!</v>
      </c>
      <c r="H883" s="50" t="s">
        <v>78</v>
      </c>
      <c r="I883" s="38" t="s">
        <v>34</v>
      </c>
      <c r="J883" s="42"/>
      <c r="K883" s="36" t="s">
        <v>35</v>
      </c>
      <c r="L883" s="42"/>
    </row>
    <row r="884" spans="1:12">
      <c r="A884" s="39">
        <v>43616</v>
      </c>
      <c r="B884" s="38" t="s">
        <v>821</v>
      </c>
      <c r="C884" s="42" t="s">
        <v>20</v>
      </c>
      <c r="D884" s="42" t="s">
        <v>32</v>
      </c>
      <c r="E884" s="44"/>
      <c r="F884" s="44">
        <v>300</v>
      </c>
      <c r="G884" s="35" t="e">
        <f t="shared" si="13"/>
        <v>#REF!</v>
      </c>
      <c r="H884" s="50" t="s">
        <v>78</v>
      </c>
      <c r="I884" s="38" t="s">
        <v>34</v>
      </c>
      <c r="J884" s="42"/>
      <c r="K884" s="36" t="s">
        <v>35</v>
      </c>
      <c r="L884" s="42"/>
    </row>
    <row r="885" spans="1:12">
      <c r="A885" s="39">
        <v>43616</v>
      </c>
      <c r="B885" s="38" t="s">
        <v>822</v>
      </c>
      <c r="C885" s="42" t="s">
        <v>20</v>
      </c>
      <c r="D885" s="42" t="s">
        <v>32</v>
      </c>
      <c r="E885" s="44"/>
      <c r="F885" s="44">
        <v>300</v>
      </c>
      <c r="G885" s="35" t="e">
        <f t="shared" si="13"/>
        <v>#REF!</v>
      </c>
      <c r="H885" s="50" t="s">
        <v>78</v>
      </c>
      <c r="I885" s="38" t="s">
        <v>34</v>
      </c>
      <c r="J885" s="42"/>
      <c r="K885" s="36" t="s">
        <v>35</v>
      </c>
      <c r="L885" s="42"/>
    </row>
    <row r="886" spans="1:12" s="23" customFormat="1" ht="15" customHeight="1">
      <c r="A886" s="39">
        <v>43586</v>
      </c>
      <c r="B886" s="38" t="s">
        <v>826</v>
      </c>
      <c r="C886" s="38" t="s">
        <v>20</v>
      </c>
      <c r="D886" s="52" t="s">
        <v>21</v>
      </c>
      <c r="E886" s="56"/>
      <c r="F886" s="56">
        <v>500</v>
      </c>
      <c r="G886" s="35" t="e">
        <f t="shared" si="13"/>
        <v>#REF!</v>
      </c>
      <c r="H886" s="38" t="s">
        <v>75</v>
      </c>
      <c r="I886" s="38" t="s">
        <v>23</v>
      </c>
      <c r="J886" s="38"/>
      <c r="K886" s="36" t="s">
        <v>35</v>
      </c>
      <c r="L886" s="38"/>
    </row>
    <row r="887" spans="1:12" s="23" customFormat="1" ht="15" customHeight="1">
      <c r="A887" s="39">
        <v>43586</v>
      </c>
      <c r="B887" s="38" t="s">
        <v>827</v>
      </c>
      <c r="C887" s="38" t="s">
        <v>20</v>
      </c>
      <c r="D887" s="52" t="s">
        <v>21</v>
      </c>
      <c r="E887" s="56"/>
      <c r="F887" s="56">
        <v>500</v>
      </c>
      <c r="G887" s="35" t="e">
        <f t="shared" si="13"/>
        <v>#REF!</v>
      </c>
      <c r="H887" s="38" t="s">
        <v>75</v>
      </c>
      <c r="I887" s="38" t="s">
        <v>23</v>
      </c>
      <c r="J887" s="38"/>
      <c r="K887" s="36" t="s">
        <v>35</v>
      </c>
      <c r="L887" s="38"/>
    </row>
    <row r="888" spans="1:12" s="23" customFormat="1" ht="15" customHeight="1">
      <c r="A888" s="39">
        <v>43586</v>
      </c>
      <c r="B888" s="38" t="s">
        <v>339</v>
      </c>
      <c r="C888" s="38" t="s">
        <v>20</v>
      </c>
      <c r="D888" s="52" t="s">
        <v>21</v>
      </c>
      <c r="E888" s="56"/>
      <c r="F888" s="56">
        <v>500</v>
      </c>
      <c r="G888" s="35" t="e">
        <f t="shared" si="13"/>
        <v>#REF!</v>
      </c>
      <c r="H888" s="38" t="s">
        <v>75</v>
      </c>
      <c r="I888" s="38" t="s">
        <v>23</v>
      </c>
      <c r="J888" s="38"/>
      <c r="K888" s="36" t="s">
        <v>35</v>
      </c>
      <c r="L888" s="38"/>
    </row>
    <row r="889" spans="1:12" s="23" customFormat="1" ht="15" customHeight="1">
      <c r="A889" s="39">
        <v>43586</v>
      </c>
      <c r="B889" s="38" t="s">
        <v>340</v>
      </c>
      <c r="C889" s="38" t="s">
        <v>20</v>
      </c>
      <c r="D889" s="52" t="s">
        <v>21</v>
      </c>
      <c r="E889" s="56"/>
      <c r="F889" s="56">
        <v>500</v>
      </c>
      <c r="G889" s="35" t="e">
        <f t="shared" si="13"/>
        <v>#REF!</v>
      </c>
      <c r="H889" s="38" t="s">
        <v>75</v>
      </c>
      <c r="I889" s="38" t="s">
        <v>23</v>
      </c>
      <c r="J889" s="38"/>
      <c r="K889" s="36" t="s">
        <v>35</v>
      </c>
      <c r="L889" s="38"/>
    </row>
    <row r="890" spans="1:12" s="23" customFormat="1" ht="15" customHeight="1">
      <c r="A890" s="39">
        <v>43586</v>
      </c>
      <c r="B890" s="38" t="s">
        <v>341</v>
      </c>
      <c r="C890" s="38" t="s">
        <v>20</v>
      </c>
      <c r="D890" s="52" t="s">
        <v>21</v>
      </c>
      <c r="E890" s="56"/>
      <c r="F890" s="56">
        <v>500</v>
      </c>
      <c r="G890" s="35" t="e">
        <f t="shared" si="13"/>
        <v>#REF!</v>
      </c>
      <c r="H890" s="38" t="s">
        <v>75</v>
      </c>
      <c r="I890" s="38" t="s">
        <v>23</v>
      </c>
      <c r="J890" s="38"/>
      <c r="K890" s="36" t="s">
        <v>35</v>
      </c>
      <c r="L890" s="38"/>
    </row>
    <row r="891" spans="1:12" s="23" customFormat="1" ht="15" customHeight="1">
      <c r="A891" s="39">
        <v>43586</v>
      </c>
      <c r="B891" s="38" t="s">
        <v>342</v>
      </c>
      <c r="C891" s="38" t="s">
        <v>20</v>
      </c>
      <c r="D891" s="52" t="s">
        <v>21</v>
      </c>
      <c r="E891" s="56"/>
      <c r="F891" s="56">
        <v>500</v>
      </c>
      <c r="G891" s="35" t="e">
        <f t="shared" si="13"/>
        <v>#REF!</v>
      </c>
      <c r="H891" s="38" t="s">
        <v>75</v>
      </c>
      <c r="I891" s="38" t="s">
        <v>23</v>
      </c>
      <c r="J891" s="38"/>
      <c r="K891" s="36" t="s">
        <v>35</v>
      </c>
      <c r="L891" s="38"/>
    </row>
    <row r="892" spans="1:12" s="23" customFormat="1" ht="15" customHeight="1">
      <c r="A892" s="39">
        <v>43586</v>
      </c>
      <c r="B892" s="38" t="s">
        <v>828</v>
      </c>
      <c r="C892" s="38" t="s">
        <v>343</v>
      </c>
      <c r="D892" s="52" t="s">
        <v>21</v>
      </c>
      <c r="E892" s="56"/>
      <c r="F892" s="56">
        <v>4000</v>
      </c>
      <c r="G892" s="35" t="e">
        <f t="shared" si="13"/>
        <v>#REF!</v>
      </c>
      <c r="H892" s="38" t="s">
        <v>75</v>
      </c>
      <c r="I892" s="38" t="s">
        <v>23</v>
      </c>
      <c r="J892" s="38"/>
      <c r="K892" s="36" t="s">
        <v>35</v>
      </c>
      <c r="L892" s="38"/>
    </row>
    <row r="893" spans="1:12" s="23" customFormat="1" ht="15" customHeight="1">
      <c r="A893" s="39">
        <v>43586</v>
      </c>
      <c r="B893" s="38" t="s">
        <v>344</v>
      </c>
      <c r="C893" s="38" t="s">
        <v>20</v>
      </c>
      <c r="D893" s="52" t="s">
        <v>21</v>
      </c>
      <c r="E893" s="56"/>
      <c r="F893" s="56">
        <v>500</v>
      </c>
      <c r="G893" s="35" t="e">
        <f t="shared" si="13"/>
        <v>#REF!</v>
      </c>
      <c r="H893" s="38" t="s">
        <v>75</v>
      </c>
      <c r="I893" s="38" t="s">
        <v>23</v>
      </c>
      <c r="J893" s="38"/>
      <c r="K893" s="36" t="s">
        <v>35</v>
      </c>
      <c r="L893" s="38"/>
    </row>
    <row r="894" spans="1:12" s="23" customFormat="1" ht="15" customHeight="1">
      <c r="A894" s="39">
        <v>43587</v>
      </c>
      <c r="B894" s="38" t="s">
        <v>345</v>
      </c>
      <c r="C894" s="38" t="s">
        <v>20</v>
      </c>
      <c r="D894" s="52" t="s">
        <v>21</v>
      </c>
      <c r="E894" s="56"/>
      <c r="F894" s="56">
        <v>350</v>
      </c>
      <c r="G894" s="35" t="e">
        <f t="shared" si="13"/>
        <v>#REF!</v>
      </c>
      <c r="H894" s="38" t="s">
        <v>75</v>
      </c>
      <c r="I894" s="38" t="s">
        <v>23</v>
      </c>
      <c r="J894" s="38"/>
      <c r="K894" s="36" t="s">
        <v>35</v>
      </c>
      <c r="L894" s="38"/>
    </row>
    <row r="895" spans="1:12" s="23" customFormat="1" ht="15" customHeight="1">
      <c r="A895" s="39">
        <v>43587</v>
      </c>
      <c r="B895" s="38" t="s">
        <v>346</v>
      </c>
      <c r="C895" s="38" t="s">
        <v>20</v>
      </c>
      <c r="D895" s="52" t="s">
        <v>21</v>
      </c>
      <c r="E895" s="56"/>
      <c r="F895" s="56">
        <v>500</v>
      </c>
      <c r="G895" s="35" t="e">
        <f t="shared" si="13"/>
        <v>#REF!</v>
      </c>
      <c r="H895" s="38" t="s">
        <v>75</v>
      </c>
      <c r="I895" s="38" t="s">
        <v>23</v>
      </c>
      <c r="J895" s="38"/>
      <c r="K895" s="36" t="s">
        <v>35</v>
      </c>
      <c r="L895" s="38"/>
    </row>
    <row r="896" spans="1:12" s="23" customFormat="1" ht="15" customHeight="1">
      <c r="A896" s="39">
        <v>43587</v>
      </c>
      <c r="B896" s="38" t="s">
        <v>347</v>
      </c>
      <c r="C896" s="38" t="s">
        <v>20</v>
      </c>
      <c r="D896" s="52" t="s">
        <v>21</v>
      </c>
      <c r="E896" s="56"/>
      <c r="F896" s="56">
        <v>400</v>
      </c>
      <c r="G896" s="35" t="e">
        <f t="shared" si="13"/>
        <v>#REF!</v>
      </c>
      <c r="H896" s="38" t="s">
        <v>75</v>
      </c>
      <c r="I896" s="38" t="s">
        <v>23</v>
      </c>
      <c r="J896" s="38"/>
      <c r="K896" s="36" t="s">
        <v>35</v>
      </c>
      <c r="L896" s="38"/>
    </row>
    <row r="897" spans="1:12" s="23" customFormat="1" ht="15" customHeight="1">
      <c r="A897" s="39">
        <v>43587</v>
      </c>
      <c r="B897" s="38" t="s">
        <v>829</v>
      </c>
      <c r="C897" s="38" t="s">
        <v>343</v>
      </c>
      <c r="D897" s="52" t="s">
        <v>21</v>
      </c>
      <c r="E897" s="56"/>
      <c r="F897" s="56">
        <v>2500</v>
      </c>
      <c r="G897" s="35" t="e">
        <f t="shared" si="13"/>
        <v>#REF!</v>
      </c>
      <c r="H897" s="38" t="s">
        <v>75</v>
      </c>
      <c r="I897" s="38" t="s">
        <v>23</v>
      </c>
      <c r="J897" s="38"/>
      <c r="K897" s="36" t="s">
        <v>35</v>
      </c>
      <c r="L897" s="38"/>
    </row>
    <row r="898" spans="1:12" s="23" customFormat="1" ht="15" customHeight="1">
      <c r="A898" s="39">
        <v>43587</v>
      </c>
      <c r="B898" s="38" t="s">
        <v>348</v>
      </c>
      <c r="C898" s="38" t="s">
        <v>20</v>
      </c>
      <c r="D898" s="52" t="s">
        <v>21</v>
      </c>
      <c r="E898" s="56"/>
      <c r="F898" s="56">
        <v>500</v>
      </c>
      <c r="G898" s="35" t="e">
        <f t="shared" si="13"/>
        <v>#REF!</v>
      </c>
      <c r="H898" s="38" t="s">
        <v>75</v>
      </c>
      <c r="I898" s="38" t="s">
        <v>23</v>
      </c>
      <c r="J898" s="38"/>
      <c r="K898" s="36" t="s">
        <v>35</v>
      </c>
      <c r="L898" s="38"/>
    </row>
    <row r="899" spans="1:12" s="23" customFormat="1" ht="15" customHeight="1">
      <c r="A899" s="39">
        <v>43587</v>
      </c>
      <c r="B899" s="38" t="s">
        <v>349</v>
      </c>
      <c r="C899" s="38" t="s">
        <v>20</v>
      </c>
      <c r="D899" s="52" t="s">
        <v>21</v>
      </c>
      <c r="E899" s="56"/>
      <c r="F899" s="56">
        <v>300</v>
      </c>
      <c r="G899" s="35" t="e">
        <f t="shared" si="13"/>
        <v>#REF!</v>
      </c>
      <c r="H899" s="38" t="s">
        <v>75</v>
      </c>
      <c r="I899" s="38" t="s">
        <v>23</v>
      </c>
      <c r="J899" s="38"/>
      <c r="K899" s="36" t="s">
        <v>35</v>
      </c>
      <c r="L899" s="38"/>
    </row>
    <row r="900" spans="1:12" s="23" customFormat="1" ht="15" customHeight="1">
      <c r="A900" s="39">
        <v>43587</v>
      </c>
      <c r="B900" s="38" t="s">
        <v>350</v>
      </c>
      <c r="C900" s="38" t="s">
        <v>20</v>
      </c>
      <c r="D900" s="52" t="s">
        <v>21</v>
      </c>
      <c r="E900" s="56"/>
      <c r="F900" s="56">
        <v>300</v>
      </c>
      <c r="G900" s="35" t="e">
        <f t="shared" si="13"/>
        <v>#REF!</v>
      </c>
      <c r="H900" s="38" t="s">
        <v>75</v>
      </c>
      <c r="I900" s="38" t="s">
        <v>23</v>
      </c>
      <c r="J900" s="38"/>
      <c r="K900" s="36" t="s">
        <v>35</v>
      </c>
      <c r="L900" s="38"/>
    </row>
    <row r="901" spans="1:12" s="74" customFormat="1" ht="15" hidden="1" customHeight="1">
      <c r="A901" s="66">
        <v>43587</v>
      </c>
      <c r="B901" s="71" t="s">
        <v>25</v>
      </c>
      <c r="C901" s="71" t="s">
        <v>28</v>
      </c>
      <c r="D901" s="71" t="s">
        <v>21</v>
      </c>
      <c r="E901" s="72">
        <v>108200</v>
      </c>
      <c r="F901" s="72"/>
      <c r="G901" s="69" t="e">
        <f t="shared" si="13"/>
        <v>#REF!</v>
      </c>
      <c r="H901" s="71" t="s">
        <v>75</v>
      </c>
      <c r="I901" s="71" t="s">
        <v>26</v>
      </c>
      <c r="J901" s="71"/>
      <c r="K901" s="67" t="s">
        <v>35</v>
      </c>
      <c r="L901" s="71"/>
    </row>
    <row r="902" spans="1:12" s="23" customFormat="1" ht="15" customHeight="1">
      <c r="A902" s="39">
        <v>43587</v>
      </c>
      <c r="B902" s="38" t="s">
        <v>351</v>
      </c>
      <c r="C902" s="38" t="s">
        <v>20</v>
      </c>
      <c r="D902" s="52" t="s">
        <v>21</v>
      </c>
      <c r="E902" s="56"/>
      <c r="F902" s="56">
        <v>300</v>
      </c>
      <c r="G902" s="35" t="e">
        <f t="shared" si="13"/>
        <v>#REF!</v>
      </c>
      <c r="H902" s="38" t="s">
        <v>75</v>
      </c>
      <c r="I902" s="38" t="s">
        <v>23</v>
      </c>
      <c r="J902" s="38"/>
      <c r="K902" s="36" t="s">
        <v>35</v>
      </c>
      <c r="L902" s="38"/>
    </row>
    <row r="903" spans="1:12" s="23" customFormat="1" ht="15" customHeight="1">
      <c r="A903" s="39">
        <v>43587</v>
      </c>
      <c r="B903" s="38" t="s">
        <v>830</v>
      </c>
      <c r="C903" s="38" t="s">
        <v>343</v>
      </c>
      <c r="D903" s="52" t="s">
        <v>21</v>
      </c>
      <c r="E903" s="56"/>
      <c r="F903" s="56">
        <v>3500</v>
      </c>
      <c r="G903" s="35" t="e">
        <f t="shared" si="13"/>
        <v>#REF!</v>
      </c>
      <c r="H903" s="38" t="s">
        <v>75</v>
      </c>
      <c r="I903" s="38" t="s">
        <v>23</v>
      </c>
      <c r="J903" s="38"/>
      <c r="K903" s="36" t="s">
        <v>35</v>
      </c>
      <c r="L903" s="38"/>
    </row>
    <row r="904" spans="1:12" s="23" customFormat="1" ht="15" customHeight="1">
      <c r="A904" s="39">
        <v>43587</v>
      </c>
      <c r="B904" s="38" t="s">
        <v>352</v>
      </c>
      <c r="C904" s="38" t="s">
        <v>20</v>
      </c>
      <c r="D904" s="52" t="s">
        <v>21</v>
      </c>
      <c r="E904" s="56"/>
      <c r="F904" s="56">
        <v>400</v>
      </c>
      <c r="G904" s="35" t="e">
        <f t="shared" si="13"/>
        <v>#REF!</v>
      </c>
      <c r="H904" s="38" t="s">
        <v>75</v>
      </c>
      <c r="I904" s="38" t="s">
        <v>23</v>
      </c>
      <c r="J904" s="38"/>
      <c r="K904" s="36" t="s">
        <v>35</v>
      </c>
      <c r="L904" s="38"/>
    </row>
    <row r="905" spans="1:12" s="23" customFormat="1" ht="15" customHeight="1">
      <c r="A905" s="39">
        <v>43588</v>
      </c>
      <c r="B905" s="38" t="s">
        <v>345</v>
      </c>
      <c r="C905" s="38" t="s">
        <v>20</v>
      </c>
      <c r="D905" s="52" t="s">
        <v>21</v>
      </c>
      <c r="E905" s="56"/>
      <c r="F905" s="56">
        <v>400</v>
      </c>
      <c r="G905" s="35" t="e">
        <f t="shared" si="13"/>
        <v>#REF!</v>
      </c>
      <c r="H905" s="38" t="s">
        <v>75</v>
      </c>
      <c r="I905" s="38" t="s">
        <v>23</v>
      </c>
      <c r="J905" s="38"/>
      <c r="K905" s="36" t="s">
        <v>35</v>
      </c>
      <c r="L905" s="38"/>
    </row>
    <row r="906" spans="1:12" s="23" customFormat="1" ht="15" customHeight="1">
      <c r="A906" s="39">
        <v>43588</v>
      </c>
      <c r="B906" s="38" t="s">
        <v>353</v>
      </c>
      <c r="C906" s="38" t="s">
        <v>20</v>
      </c>
      <c r="D906" s="52" t="s">
        <v>21</v>
      </c>
      <c r="E906" s="56"/>
      <c r="F906" s="56">
        <v>400</v>
      </c>
      <c r="G906" s="35" t="e">
        <f t="shared" si="13"/>
        <v>#REF!</v>
      </c>
      <c r="H906" s="38" t="s">
        <v>75</v>
      </c>
      <c r="I906" s="38" t="s">
        <v>23</v>
      </c>
      <c r="J906" s="38"/>
      <c r="K906" s="36" t="s">
        <v>35</v>
      </c>
      <c r="L906" s="38"/>
    </row>
    <row r="907" spans="1:12" s="23" customFormat="1" ht="15" customHeight="1">
      <c r="A907" s="39">
        <v>43588</v>
      </c>
      <c r="B907" s="38" t="s">
        <v>354</v>
      </c>
      <c r="C907" s="38" t="s">
        <v>20</v>
      </c>
      <c r="D907" s="52" t="s">
        <v>21</v>
      </c>
      <c r="E907" s="56"/>
      <c r="F907" s="56">
        <v>300</v>
      </c>
      <c r="G907" s="35" t="e">
        <f t="shared" si="13"/>
        <v>#REF!</v>
      </c>
      <c r="H907" s="38" t="s">
        <v>75</v>
      </c>
      <c r="I907" s="38" t="s">
        <v>23</v>
      </c>
      <c r="J907" s="38"/>
      <c r="K907" s="36" t="s">
        <v>35</v>
      </c>
      <c r="L907" s="38"/>
    </row>
    <row r="908" spans="1:12" s="23" customFormat="1" ht="15" customHeight="1">
      <c r="A908" s="39">
        <v>43588</v>
      </c>
      <c r="B908" s="38" t="s">
        <v>831</v>
      </c>
      <c r="C908" s="38" t="s">
        <v>343</v>
      </c>
      <c r="D908" s="52" t="s">
        <v>21</v>
      </c>
      <c r="E908" s="56"/>
      <c r="F908" s="56">
        <v>2000</v>
      </c>
      <c r="G908" s="35" t="e">
        <f t="shared" si="13"/>
        <v>#REF!</v>
      </c>
      <c r="H908" s="38" t="s">
        <v>75</v>
      </c>
      <c r="I908" s="38" t="s">
        <v>23</v>
      </c>
      <c r="J908" s="38"/>
      <c r="K908" s="36" t="s">
        <v>35</v>
      </c>
      <c r="L908" s="38"/>
    </row>
    <row r="909" spans="1:12" s="23" customFormat="1" ht="15" customHeight="1">
      <c r="A909" s="39">
        <v>43588</v>
      </c>
      <c r="B909" s="38" t="s">
        <v>355</v>
      </c>
      <c r="C909" s="38" t="s">
        <v>20</v>
      </c>
      <c r="D909" s="52" t="s">
        <v>21</v>
      </c>
      <c r="E909" s="56"/>
      <c r="F909" s="56">
        <v>500</v>
      </c>
      <c r="G909" s="35" t="e">
        <f t="shared" si="13"/>
        <v>#REF!</v>
      </c>
      <c r="H909" s="38" t="s">
        <v>75</v>
      </c>
      <c r="I909" s="38" t="s">
        <v>23</v>
      </c>
      <c r="J909" s="38"/>
      <c r="K909" s="36" t="s">
        <v>35</v>
      </c>
      <c r="L909" s="38"/>
    </row>
    <row r="910" spans="1:12" s="23" customFormat="1" ht="15" customHeight="1">
      <c r="A910" s="39">
        <v>43588</v>
      </c>
      <c r="B910" s="38" t="s">
        <v>832</v>
      </c>
      <c r="C910" s="38" t="s">
        <v>343</v>
      </c>
      <c r="D910" s="52" t="s">
        <v>21</v>
      </c>
      <c r="E910" s="56"/>
      <c r="F910" s="56">
        <v>2500</v>
      </c>
      <c r="G910" s="35" t="e">
        <f t="shared" ref="G910:G973" si="14">G909+E910-F910</f>
        <v>#REF!</v>
      </c>
      <c r="H910" s="38" t="s">
        <v>75</v>
      </c>
      <c r="I910" s="38" t="s">
        <v>23</v>
      </c>
      <c r="J910" s="38"/>
      <c r="K910" s="36" t="s">
        <v>35</v>
      </c>
      <c r="L910" s="38"/>
    </row>
    <row r="911" spans="1:12" s="23" customFormat="1" ht="15" customHeight="1">
      <c r="A911" s="39">
        <v>43588</v>
      </c>
      <c r="B911" s="38" t="s">
        <v>356</v>
      </c>
      <c r="C911" s="38" t="s">
        <v>20</v>
      </c>
      <c r="D911" s="52" t="s">
        <v>21</v>
      </c>
      <c r="E911" s="56"/>
      <c r="F911" s="56">
        <v>350</v>
      </c>
      <c r="G911" s="35" t="e">
        <f t="shared" si="14"/>
        <v>#REF!</v>
      </c>
      <c r="H911" s="38" t="s">
        <v>75</v>
      </c>
      <c r="I911" s="38" t="s">
        <v>23</v>
      </c>
      <c r="J911" s="38"/>
      <c r="K911" s="36" t="s">
        <v>35</v>
      </c>
      <c r="L911" s="38"/>
    </row>
    <row r="912" spans="1:12" s="23" customFormat="1" ht="15" customHeight="1">
      <c r="A912" s="39">
        <v>43588</v>
      </c>
      <c r="B912" s="38" t="s">
        <v>357</v>
      </c>
      <c r="C912" s="38" t="s">
        <v>20</v>
      </c>
      <c r="D912" s="52" t="s">
        <v>21</v>
      </c>
      <c r="E912" s="56"/>
      <c r="F912" s="56">
        <v>400</v>
      </c>
      <c r="G912" s="35" t="e">
        <f t="shared" si="14"/>
        <v>#REF!</v>
      </c>
      <c r="H912" s="38" t="s">
        <v>75</v>
      </c>
      <c r="I912" s="38" t="s">
        <v>23</v>
      </c>
      <c r="J912" s="38"/>
      <c r="K912" s="36" t="s">
        <v>35</v>
      </c>
      <c r="L912" s="38"/>
    </row>
    <row r="913" spans="1:12" s="23" customFormat="1" ht="15" customHeight="1">
      <c r="A913" s="39">
        <v>43588</v>
      </c>
      <c r="B913" s="38" t="s">
        <v>358</v>
      </c>
      <c r="C913" s="38" t="s">
        <v>20</v>
      </c>
      <c r="D913" s="52" t="s">
        <v>21</v>
      </c>
      <c r="E913" s="56"/>
      <c r="F913" s="56">
        <v>350</v>
      </c>
      <c r="G913" s="35" t="e">
        <f t="shared" si="14"/>
        <v>#REF!</v>
      </c>
      <c r="H913" s="38" t="s">
        <v>75</v>
      </c>
      <c r="I913" s="38" t="s">
        <v>23</v>
      </c>
      <c r="J913" s="38"/>
      <c r="K913" s="36" t="s">
        <v>35</v>
      </c>
      <c r="L913" s="38"/>
    </row>
    <row r="914" spans="1:12" s="23" customFormat="1" ht="15" customHeight="1">
      <c r="A914" s="39">
        <v>43588</v>
      </c>
      <c r="B914" s="38" t="s">
        <v>359</v>
      </c>
      <c r="C914" s="38" t="s">
        <v>20</v>
      </c>
      <c r="D914" s="52" t="s">
        <v>21</v>
      </c>
      <c r="E914" s="56"/>
      <c r="F914" s="56">
        <v>400</v>
      </c>
      <c r="G914" s="35" t="e">
        <f t="shared" si="14"/>
        <v>#REF!</v>
      </c>
      <c r="H914" s="38" t="s">
        <v>75</v>
      </c>
      <c r="I914" s="38" t="s">
        <v>23</v>
      </c>
      <c r="J914" s="38"/>
      <c r="K914" s="36" t="s">
        <v>35</v>
      </c>
      <c r="L914" s="38"/>
    </row>
    <row r="915" spans="1:12" s="23" customFormat="1" ht="15" customHeight="1">
      <c r="A915" s="39">
        <v>43588</v>
      </c>
      <c r="B915" s="38" t="s">
        <v>360</v>
      </c>
      <c r="C915" s="38" t="s">
        <v>20</v>
      </c>
      <c r="D915" s="52" t="s">
        <v>21</v>
      </c>
      <c r="E915" s="56"/>
      <c r="F915" s="56">
        <v>400</v>
      </c>
      <c r="G915" s="35" t="e">
        <f t="shared" si="14"/>
        <v>#REF!</v>
      </c>
      <c r="H915" s="38" t="s">
        <v>75</v>
      </c>
      <c r="I915" s="38" t="s">
        <v>23</v>
      </c>
      <c r="J915" s="38"/>
      <c r="K915" s="36" t="s">
        <v>35</v>
      </c>
      <c r="L915" s="38"/>
    </row>
    <row r="916" spans="1:12" s="23" customFormat="1" ht="15" customHeight="1">
      <c r="A916" s="39">
        <v>43588</v>
      </c>
      <c r="B916" s="38" t="s">
        <v>361</v>
      </c>
      <c r="C916" s="38" t="s">
        <v>20</v>
      </c>
      <c r="D916" s="52" t="s">
        <v>21</v>
      </c>
      <c r="E916" s="56"/>
      <c r="F916" s="56">
        <v>500</v>
      </c>
      <c r="G916" s="35" t="e">
        <f t="shared" si="14"/>
        <v>#REF!</v>
      </c>
      <c r="H916" s="38" t="s">
        <v>75</v>
      </c>
      <c r="I916" s="38" t="s">
        <v>23</v>
      </c>
      <c r="J916" s="38"/>
      <c r="K916" s="36" t="s">
        <v>35</v>
      </c>
      <c r="L916" s="38"/>
    </row>
    <row r="917" spans="1:12" s="23" customFormat="1" ht="15" customHeight="1">
      <c r="A917" s="39">
        <v>43588</v>
      </c>
      <c r="B917" s="38" t="s">
        <v>362</v>
      </c>
      <c r="C917" s="38" t="s">
        <v>20</v>
      </c>
      <c r="D917" s="52" t="s">
        <v>21</v>
      </c>
      <c r="E917" s="56"/>
      <c r="F917" s="56">
        <v>400</v>
      </c>
      <c r="G917" s="35" t="e">
        <f t="shared" si="14"/>
        <v>#REF!</v>
      </c>
      <c r="H917" s="38" t="s">
        <v>75</v>
      </c>
      <c r="I917" s="38" t="s">
        <v>23</v>
      </c>
      <c r="J917" s="38"/>
      <c r="K917" s="36" t="s">
        <v>35</v>
      </c>
      <c r="L917" s="38"/>
    </row>
    <row r="918" spans="1:12" s="23" customFormat="1" ht="15" customHeight="1">
      <c r="A918" s="39">
        <v>43589</v>
      </c>
      <c r="B918" s="38" t="s">
        <v>363</v>
      </c>
      <c r="C918" s="38" t="s">
        <v>20</v>
      </c>
      <c r="D918" s="52" t="s">
        <v>21</v>
      </c>
      <c r="E918" s="56"/>
      <c r="F918" s="56">
        <v>350</v>
      </c>
      <c r="G918" s="35" t="e">
        <f t="shared" si="14"/>
        <v>#REF!</v>
      </c>
      <c r="H918" s="38" t="s">
        <v>75</v>
      </c>
      <c r="I918" s="38" t="s">
        <v>23</v>
      </c>
      <c r="J918" s="38"/>
      <c r="K918" s="36" t="s">
        <v>35</v>
      </c>
      <c r="L918" s="38"/>
    </row>
    <row r="919" spans="1:12" s="23" customFormat="1" ht="15" customHeight="1">
      <c r="A919" s="39">
        <v>43589</v>
      </c>
      <c r="B919" s="38" t="s">
        <v>364</v>
      </c>
      <c r="C919" s="38" t="s">
        <v>20</v>
      </c>
      <c r="D919" s="52" t="s">
        <v>21</v>
      </c>
      <c r="E919" s="56"/>
      <c r="F919" s="56">
        <v>500</v>
      </c>
      <c r="G919" s="35" t="e">
        <f t="shared" si="14"/>
        <v>#REF!</v>
      </c>
      <c r="H919" s="38" t="s">
        <v>75</v>
      </c>
      <c r="I919" s="38" t="s">
        <v>23</v>
      </c>
      <c r="J919" s="38"/>
      <c r="K919" s="36" t="s">
        <v>35</v>
      </c>
      <c r="L919" s="38"/>
    </row>
    <row r="920" spans="1:12" s="23" customFormat="1" ht="15" customHeight="1">
      <c r="A920" s="39">
        <v>43589</v>
      </c>
      <c r="B920" s="38" t="s">
        <v>365</v>
      </c>
      <c r="C920" s="38" t="s">
        <v>20</v>
      </c>
      <c r="D920" s="52" t="s">
        <v>21</v>
      </c>
      <c r="E920" s="56"/>
      <c r="F920" s="56">
        <v>500</v>
      </c>
      <c r="G920" s="35" t="e">
        <f t="shared" si="14"/>
        <v>#REF!</v>
      </c>
      <c r="H920" s="38" t="s">
        <v>75</v>
      </c>
      <c r="I920" s="38" t="s">
        <v>23</v>
      </c>
      <c r="J920" s="38"/>
      <c r="K920" s="36" t="s">
        <v>35</v>
      </c>
      <c r="L920" s="38"/>
    </row>
    <row r="921" spans="1:12" s="23" customFormat="1" ht="15" customHeight="1">
      <c r="A921" s="39">
        <v>43589</v>
      </c>
      <c r="B921" s="38" t="s">
        <v>366</v>
      </c>
      <c r="C921" s="38" t="s">
        <v>20</v>
      </c>
      <c r="D921" s="52" t="s">
        <v>21</v>
      </c>
      <c r="E921" s="56"/>
      <c r="F921" s="56">
        <v>500</v>
      </c>
      <c r="G921" s="35" t="e">
        <f t="shared" si="14"/>
        <v>#REF!</v>
      </c>
      <c r="H921" s="38" t="s">
        <v>75</v>
      </c>
      <c r="I921" s="38" t="s">
        <v>23</v>
      </c>
      <c r="J921" s="38"/>
      <c r="K921" s="36" t="s">
        <v>35</v>
      </c>
      <c r="L921" s="38"/>
    </row>
    <row r="922" spans="1:12" s="23" customFormat="1" ht="15" customHeight="1">
      <c r="A922" s="39">
        <v>43589</v>
      </c>
      <c r="B922" s="38" t="s">
        <v>367</v>
      </c>
      <c r="C922" s="38" t="s">
        <v>20</v>
      </c>
      <c r="D922" s="52" t="s">
        <v>21</v>
      </c>
      <c r="E922" s="56"/>
      <c r="F922" s="56">
        <v>500</v>
      </c>
      <c r="G922" s="35" t="e">
        <f t="shared" si="14"/>
        <v>#REF!</v>
      </c>
      <c r="H922" s="38" t="s">
        <v>75</v>
      </c>
      <c r="I922" s="38" t="s">
        <v>23</v>
      </c>
      <c r="J922" s="38"/>
      <c r="K922" s="36" t="s">
        <v>35</v>
      </c>
      <c r="L922" s="38"/>
    </row>
    <row r="923" spans="1:12" s="23" customFormat="1" ht="15" customHeight="1">
      <c r="A923" s="39">
        <v>43589</v>
      </c>
      <c r="B923" s="38" t="s">
        <v>833</v>
      </c>
      <c r="C923" s="38" t="s">
        <v>343</v>
      </c>
      <c r="D923" s="52" t="s">
        <v>21</v>
      </c>
      <c r="E923" s="56"/>
      <c r="F923" s="56">
        <v>3000</v>
      </c>
      <c r="G923" s="35" t="e">
        <f t="shared" si="14"/>
        <v>#REF!</v>
      </c>
      <c r="H923" s="38" t="s">
        <v>75</v>
      </c>
      <c r="I923" s="38" t="s">
        <v>23</v>
      </c>
      <c r="J923" s="38"/>
      <c r="K923" s="36" t="s">
        <v>35</v>
      </c>
      <c r="L923" s="38"/>
    </row>
    <row r="924" spans="1:12" s="23" customFormat="1" ht="15" customHeight="1">
      <c r="A924" s="39">
        <v>43589</v>
      </c>
      <c r="B924" s="38" t="s">
        <v>368</v>
      </c>
      <c r="C924" s="38" t="s">
        <v>20</v>
      </c>
      <c r="D924" s="52" t="s">
        <v>21</v>
      </c>
      <c r="E924" s="56"/>
      <c r="F924" s="56">
        <v>400</v>
      </c>
      <c r="G924" s="35" t="e">
        <f t="shared" si="14"/>
        <v>#REF!</v>
      </c>
      <c r="H924" s="38" t="s">
        <v>75</v>
      </c>
      <c r="I924" s="38" t="s">
        <v>23</v>
      </c>
      <c r="J924" s="38"/>
      <c r="K924" s="36" t="s">
        <v>35</v>
      </c>
      <c r="L924" s="38"/>
    </row>
    <row r="925" spans="1:12" s="23" customFormat="1" ht="15" customHeight="1">
      <c r="A925" s="39">
        <v>43589</v>
      </c>
      <c r="B925" s="38" t="s">
        <v>369</v>
      </c>
      <c r="C925" s="38" t="s">
        <v>20</v>
      </c>
      <c r="D925" s="52" t="s">
        <v>21</v>
      </c>
      <c r="E925" s="56"/>
      <c r="F925" s="56">
        <v>500</v>
      </c>
      <c r="G925" s="35" t="e">
        <f t="shared" si="14"/>
        <v>#REF!</v>
      </c>
      <c r="H925" s="38" t="s">
        <v>75</v>
      </c>
      <c r="I925" s="38" t="s">
        <v>23</v>
      </c>
      <c r="J925" s="38"/>
      <c r="K925" s="36" t="s">
        <v>35</v>
      </c>
      <c r="L925" s="38"/>
    </row>
    <row r="926" spans="1:12" s="23" customFormat="1" ht="15" customHeight="1">
      <c r="A926" s="39">
        <v>43589</v>
      </c>
      <c r="B926" s="38" t="s">
        <v>370</v>
      </c>
      <c r="C926" s="38" t="s">
        <v>20</v>
      </c>
      <c r="D926" s="52" t="s">
        <v>21</v>
      </c>
      <c r="E926" s="56"/>
      <c r="F926" s="56">
        <v>400</v>
      </c>
      <c r="G926" s="35" t="e">
        <f t="shared" si="14"/>
        <v>#REF!</v>
      </c>
      <c r="H926" s="38" t="s">
        <v>75</v>
      </c>
      <c r="I926" s="38" t="s">
        <v>23</v>
      </c>
      <c r="J926" s="38"/>
      <c r="K926" s="36" t="s">
        <v>35</v>
      </c>
      <c r="L926" s="38"/>
    </row>
    <row r="927" spans="1:12" s="23" customFormat="1" ht="15" customHeight="1">
      <c r="A927" s="39">
        <v>43590</v>
      </c>
      <c r="B927" s="38" t="s">
        <v>826</v>
      </c>
      <c r="C927" s="38" t="s">
        <v>20</v>
      </c>
      <c r="D927" s="52" t="s">
        <v>21</v>
      </c>
      <c r="E927" s="56"/>
      <c r="F927" s="56">
        <v>300</v>
      </c>
      <c r="G927" s="35" t="e">
        <f t="shared" si="14"/>
        <v>#REF!</v>
      </c>
      <c r="H927" s="38" t="s">
        <v>75</v>
      </c>
      <c r="I927" s="38" t="s">
        <v>23</v>
      </c>
      <c r="J927" s="38"/>
      <c r="K927" s="36" t="s">
        <v>35</v>
      </c>
      <c r="L927" s="38"/>
    </row>
    <row r="928" spans="1:12" s="23" customFormat="1" ht="15" customHeight="1">
      <c r="A928" s="39">
        <v>43590</v>
      </c>
      <c r="B928" s="38" t="s">
        <v>834</v>
      </c>
      <c r="C928" s="38" t="s">
        <v>20</v>
      </c>
      <c r="D928" s="52" t="s">
        <v>21</v>
      </c>
      <c r="E928" s="56"/>
      <c r="F928" s="56">
        <v>400</v>
      </c>
      <c r="G928" s="35" t="e">
        <f t="shared" si="14"/>
        <v>#REF!</v>
      </c>
      <c r="H928" s="38" t="s">
        <v>75</v>
      </c>
      <c r="I928" s="38" t="s">
        <v>23</v>
      </c>
      <c r="J928" s="38"/>
      <c r="K928" s="36" t="s">
        <v>35</v>
      </c>
      <c r="L928" s="38"/>
    </row>
    <row r="929" spans="1:12" s="23" customFormat="1" ht="15" customHeight="1">
      <c r="A929" s="39">
        <v>43590</v>
      </c>
      <c r="B929" s="38" t="s">
        <v>371</v>
      </c>
      <c r="C929" s="38" t="s">
        <v>20</v>
      </c>
      <c r="D929" s="52" t="s">
        <v>21</v>
      </c>
      <c r="E929" s="56"/>
      <c r="F929" s="56">
        <v>400</v>
      </c>
      <c r="G929" s="35" t="e">
        <f t="shared" si="14"/>
        <v>#REF!</v>
      </c>
      <c r="H929" s="38" t="s">
        <v>75</v>
      </c>
      <c r="I929" s="38" t="s">
        <v>23</v>
      </c>
      <c r="J929" s="38"/>
      <c r="K929" s="36" t="s">
        <v>35</v>
      </c>
      <c r="L929" s="38"/>
    </row>
    <row r="930" spans="1:12" s="23" customFormat="1" ht="15" customHeight="1">
      <c r="A930" s="39">
        <v>43590</v>
      </c>
      <c r="B930" s="38" t="s">
        <v>835</v>
      </c>
      <c r="C930" s="38" t="s">
        <v>20</v>
      </c>
      <c r="D930" s="52" t="s">
        <v>21</v>
      </c>
      <c r="E930" s="56"/>
      <c r="F930" s="56">
        <v>400</v>
      </c>
      <c r="G930" s="35" t="e">
        <f t="shared" si="14"/>
        <v>#REF!</v>
      </c>
      <c r="H930" s="38" t="s">
        <v>75</v>
      </c>
      <c r="I930" s="38" t="s">
        <v>23</v>
      </c>
      <c r="J930" s="38"/>
      <c r="K930" s="36" t="s">
        <v>35</v>
      </c>
      <c r="L930" s="38"/>
    </row>
    <row r="931" spans="1:12" s="23" customFormat="1" ht="15" customHeight="1">
      <c r="A931" s="39">
        <v>43590</v>
      </c>
      <c r="B931" s="38" t="s">
        <v>836</v>
      </c>
      <c r="C931" s="38" t="s">
        <v>343</v>
      </c>
      <c r="D931" s="52" t="s">
        <v>21</v>
      </c>
      <c r="E931" s="56"/>
      <c r="F931" s="56">
        <v>2500</v>
      </c>
      <c r="G931" s="35" t="e">
        <f t="shared" si="14"/>
        <v>#REF!</v>
      </c>
      <c r="H931" s="38" t="s">
        <v>75</v>
      </c>
      <c r="I931" s="38" t="s">
        <v>23</v>
      </c>
      <c r="J931" s="38"/>
      <c r="K931" s="36" t="s">
        <v>35</v>
      </c>
      <c r="L931" s="38"/>
    </row>
    <row r="932" spans="1:12" s="23" customFormat="1" ht="15" customHeight="1">
      <c r="A932" s="39">
        <v>43590</v>
      </c>
      <c r="B932" s="38" t="s">
        <v>372</v>
      </c>
      <c r="C932" s="38" t="s">
        <v>20</v>
      </c>
      <c r="D932" s="52" t="s">
        <v>21</v>
      </c>
      <c r="E932" s="56"/>
      <c r="F932" s="56">
        <v>300</v>
      </c>
      <c r="G932" s="35" t="e">
        <f t="shared" si="14"/>
        <v>#REF!</v>
      </c>
      <c r="H932" s="38" t="s">
        <v>75</v>
      </c>
      <c r="I932" s="38" t="s">
        <v>23</v>
      </c>
      <c r="J932" s="38"/>
      <c r="K932" s="36" t="s">
        <v>35</v>
      </c>
      <c r="L932" s="38"/>
    </row>
    <row r="933" spans="1:12" s="23" customFormat="1" ht="15" customHeight="1">
      <c r="A933" s="39">
        <v>43590</v>
      </c>
      <c r="B933" s="38" t="s">
        <v>373</v>
      </c>
      <c r="C933" s="38" t="s">
        <v>20</v>
      </c>
      <c r="D933" s="52" t="s">
        <v>21</v>
      </c>
      <c r="E933" s="56"/>
      <c r="F933" s="56">
        <v>12000</v>
      </c>
      <c r="G933" s="35" t="e">
        <f t="shared" si="14"/>
        <v>#REF!</v>
      </c>
      <c r="H933" s="38" t="s">
        <v>75</v>
      </c>
      <c r="I933" s="38" t="s">
        <v>26</v>
      </c>
      <c r="J933" s="38"/>
      <c r="K933" s="36" t="s">
        <v>35</v>
      </c>
      <c r="L933" s="38"/>
    </row>
    <row r="934" spans="1:12" s="23" customFormat="1" ht="15" customHeight="1">
      <c r="A934" s="39">
        <v>43590</v>
      </c>
      <c r="B934" s="38" t="s">
        <v>374</v>
      </c>
      <c r="C934" s="38" t="s">
        <v>20</v>
      </c>
      <c r="D934" s="52" t="s">
        <v>21</v>
      </c>
      <c r="E934" s="56"/>
      <c r="F934" s="56">
        <v>500</v>
      </c>
      <c r="G934" s="35" t="e">
        <f t="shared" si="14"/>
        <v>#REF!</v>
      </c>
      <c r="H934" s="38" t="s">
        <v>75</v>
      </c>
      <c r="I934" s="38" t="s">
        <v>23</v>
      </c>
      <c r="J934" s="38"/>
      <c r="K934" s="36" t="s">
        <v>35</v>
      </c>
      <c r="L934" s="38"/>
    </row>
    <row r="935" spans="1:12" s="23" customFormat="1" ht="15" customHeight="1">
      <c r="A935" s="39">
        <v>43590</v>
      </c>
      <c r="B935" s="38" t="s">
        <v>375</v>
      </c>
      <c r="C935" s="38" t="s">
        <v>20</v>
      </c>
      <c r="D935" s="52" t="s">
        <v>21</v>
      </c>
      <c r="E935" s="56"/>
      <c r="F935" s="56">
        <v>500</v>
      </c>
      <c r="G935" s="35" t="e">
        <f t="shared" si="14"/>
        <v>#REF!</v>
      </c>
      <c r="H935" s="38" t="s">
        <v>75</v>
      </c>
      <c r="I935" s="38" t="s">
        <v>23</v>
      </c>
      <c r="J935" s="38"/>
      <c r="K935" s="36" t="s">
        <v>35</v>
      </c>
      <c r="L935" s="38"/>
    </row>
    <row r="936" spans="1:12" s="23" customFormat="1" ht="15" customHeight="1">
      <c r="A936" s="39">
        <v>43591</v>
      </c>
      <c r="B936" s="38" t="s">
        <v>376</v>
      </c>
      <c r="C936" s="38" t="s">
        <v>20</v>
      </c>
      <c r="D936" s="52" t="s">
        <v>21</v>
      </c>
      <c r="E936" s="56"/>
      <c r="F936" s="56">
        <v>500</v>
      </c>
      <c r="G936" s="35" t="e">
        <f t="shared" si="14"/>
        <v>#REF!</v>
      </c>
      <c r="H936" s="38" t="s">
        <v>75</v>
      </c>
      <c r="I936" s="38" t="s">
        <v>23</v>
      </c>
      <c r="J936" s="38"/>
      <c r="K936" s="36" t="s">
        <v>35</v>
      </c>
      <c r="L936" s="38"/>
    </row>
    <row r="937" spans="1:12" s="23" customFormat="1" ht="15" customHeight="1">
      <c r="A937" s="39">
        <v>43591</v>
      </c>
      <c r="B937" s="38" t="s">
        <v>377</v>
      </c>
      <c r="C937" s="38" t="s">
        <v>20</v>
      </c>
      <c r="D937" s="52" t="s">
        <v>21</v>
      </c>
      <c r="E937" s="56"/>
      <c r="F937" s="56">
        <v>1000</v>
      </c>
      <c r="G937" s="35" t="e">
        <f t="shared" si="14"/>
        <v>#REF!</v>
      </c>
      <c r="H937" s="38" t="s">
        <v>75</v>
      </c>
      <c r="I937" s="38" t="s">
        <v>23</v>
      </c>
      <c r="J937" s="38"/>
      <c r="K937" s="36" t="s">
        <v>35</v>
      </c>
      <c r="L937" s="38"/>
    </row>
    <row r="938" spans="1:12" s="23" customFormat="1" ht="15" customHeight="1">
      <c r="A938" s="39">
        <v>43591</v>
      </c>
      <c r="B938" s="38" t="s">
        <v>837</v>
      </c>
      <c r="C938" s="38" t="s">
        <v>57</v>
      </c>
      <c r="D938" s="52" t="s">
        <v>21</v>
      </c>
      <c r="E938" s="56"/>
      <c r="F938" s="56">
        <v>90000</v>
      </c>
      <c r="G938" s="35" t="e">
        <f t="shared" si="14"/>
        <v>#REF!</v>
      </c>
      <c r="H938" s="38" t="s">
        <v>75</v>
      </c>
      <c r="I938" s="38" t="s">
        <v>23</v>
      </c>
      <c r="J938" s="38"/>
      <c r="K938" s="36" t="s">
        <v>35</v>
      </c>
      <c r="L938" s="38"/>
    </row>
    <row r="939" spans="1:12" s="23" customFormat="1" ht="15" customHeight="1">
      <c r="A939" s="39">
        <v>43591</v>
      </c>
      <c r="B939" s="38" t="s">
        <v>378</v>
      </c>
      <c r="C939" s="34" t="s">
        <v>57</v>
      </c>
      <c r="D939" s="52" t="s">
        <v>21</v>
      </c>
      <c r="E939" s="56"/>
      <c r="F939" s="56">
        <v>60000</v>
      </c>
      <c r="G939" s="35" t="e">
        <f t="shared" si="14"/>
        <v>#REF!</v>
      </c>
      <c r="H939" s="38" t="s">
        <v>75</v>
      </c>
      <c r="I939" s="38" t="s">
        <v>23</v>
      </c>
      <c r="J939" s="38"/>
      <c r="K939" s="36" t="s">
        <v>35</v>
      </c>
      <c r="L939" s="38"/>
    </row>
    <row r="940" spans="1:12" s="74" customFormat="1" ht="15" hidden="1" customHeight="1">
      <c r="A940" s="66">
        <v>43594</v>
      </c>
      <c r="B940" s="71" t="s">
        <v>25</v>
      </c>
      <c r="C940" s="71" t="s">
        <v>28</v>
      </c>
      <c r="D940" s="71" t="s">
        <v>21</v>
      </c>
      <c r="E940" s="72">
        <v>106000</v>
      </c>
      <c r="F940" s="72"/>
      <c r="G940" s="69" t="e">
        <f t="shared" si="14"/>
        <v>#REF!</v>
      </c>
      <c r="H940" s="71" t="s">
        <v>75</v>
      </c>
      <c r="I940" s="71" t="s">
        <v>26</v>
      </c>
      <c r="J940" s="71"/>
      <c r="K940" s="67" t="s">
        <v>35</v>
      </c>
      <c r="L940" s="71"/>
    </row>
    <row r="941" spans="1:12" s="23" customFormat="1" ht="15" customHeight="1">
      <c r="A941" s="39">
        <v>43594</v>
      </c>
      <c r="B941" s="38" t="s">
        <v>838</v>
      </c>
      <c r="C941" s="38" t="s">
        <v>881</v>
      </c>
      <c r="D941" s="52" t="s">
        <v>21</v>
      </c>
      <c r="E941" s="56"/>
      <c r="F941" s="56">
        <v>120000</v>
      </c>
      <c r="G941" s="35" t="e">
        <f t="shared" si="14"/>
        <v>#REF!</v>
      </c>
      <c r="H941" s="38" t="s">
        <v>75</v>
      </c>
      <c r="I941" s="38" t="s">
        <v>26</v>
      </c>
      <c r="J941" s="38"/>
      <c r="K941" s="36" t="s">
        <v>35</v>
      </c>
      <c r="L941" s="38"/>
    </row>
    <row r="942" spans="1:12" s="74" customFormat="1" ht="15" hidden="1" customHeight="1">
      <c r="A942" s="66">
        <v>43595</v>
      </c>
      <c r="B942" s="71" t="s">
        <v>25</v>
      </c>
      <c r="C942" s="71" t="s">
        <v>28</v>
      </c>
      <c r="D942" s="71" t="s">
        <v>21</v>
      </c>
      <c r="E942" s="72">
        <v>100000</v>
      </c>
      <c r="F942" s="72"/>
      <c r="G942" s="69" t="e">
        <f t="shared" si="14"/>
        <v>#REF!</v>
      </c>
      <c r="H942" s="71" t="s">
        <v>75</v>
      </c>
      <c r="I942" s="71" t="s">
        <v>26</v>
      </c>
      <c r="J942" s="71"/>
      <c r="K942" s="67" t="s">
        <v>35</v>
      </c>
      <c r="L942" s="71"/>
    </row>
    <row r="943" spans="1:12" s="23" customFormat="1" ht="15" customHeight="1">
      <c r="A943" s="39">
        <v>43596</v>
      </c>
      <c r="B943" s="38" t="s">
        <v>379</v>
      </c>
      <c r="C943" s="38" t="s">
        <v>20</v>
      </c>
      <c r="D943" s="52" t="s">
        <v>21</v>
      </c>
      <c r="E943" s="56"/>
      <c r="F943" s="56">
        <v>1000</v>
      </c>
      <c r="G943" s="35" t="e">
        <f t="shared" si="14"/>
        <v>#REF!</v>
      </c>
      <c r="H943" s="38" t="s">
        <v>75</v>
      </c>
      <c r="I943" s="38" t="s">
        <v>23</v>
      </c>
      <c r="J943" s="38"/>
      <c r="K943" s="36" t="s">
        <v>35</v>
      </c>
      <c r="L943" s="38"/>
    </row>
    <row r="944" spans="1:12" s="23" customFormat="1" ht="15" customHeight="1">
      <c r="A944" s="39">
        <v>43596</v>
      </c>
      <c r="B944" s="38" t="s">
        <v>380</v>
      </c>
      <c r="C944" s="38" t="s">
        <v>20</v>
      </c>
      <c r="D944" s="52" t="s">
        <v>21</v>
      </c>
      <c r="E944" s="56"/>
      <c r="F944" s="56">
        <v>1000</v>
      </c>
      <c r="G944" s="35" t="e">
        <f t="shared" si="14"/>
        <v>#REF!</v>
      </c>
      <c r="H944" s="38" t="s">
        <v>75</v>
      </c>
      <c r="I944" s="38" t="s">
        <v>23</v>
      </c>
      <c r="J944" s="38"/>
      <c r="K944" s="36" t="s">
        <v>35</v>
      </c>
      <c r="L944" s="38"/>
    </row>
    <row r="945" spans="1:12" s="23" customFormat="1" ht="15" customHeight="1">
      <c r="A945" s="39">
        <v>43597</v>
      </c>
      <c r="B945" s="38" t="s">
        <v>381</v>
      </c>
      <c r="C945" s="38" t="s">
        <v>20</v>
      </c>
      <c r="D945" s="52" t="s">
        <v>21</v>
      </c>
      <c r="E945" s="56"/>
      <c r="F945" s="56">
        <v>700</v>
      </c>
      <c r="G945" s="35" t="e">
        <f t="shared" si="14"/>
        <v>#REF!</v>
      </c>
      <c r="H945" s="38" t="s">
        <v>75</v>
      </c>
      <c r="I945" s="38" t="s">
        <v>23</v>
      </c>
      <c r="J945" s="38"/>
      <c r="K945" s="36" t="s">
        <v>35</v>
      </c>
      <c r="L945" s="38"/>
    </row>
    <row r="946" spans="1:12" s="23" customFormat="1" ht="15" customHeight="1">
      <c r="A946" s="39">
        <v>43597</v>
      </c>
      <c r="B946" s="38" t="s">
        <v>382</v>
      </c>
      <c r="C946" s="38" t="s">
        <v>20</v>
      </c>
      <c r="D946" s="52" t="s">
        <v>21</v>
      </c>
      <c r="E946" s="56"/>
      <c r="F946" s="56">
        <v>700</v>
      </c>
      <c r="G946" s="35" t="e">
        <f t="shared" si="14"/>
        <v>#REF!</v>
      </c>
      <c r="H946" s="38" t="s">
        <v>75</v>
      </c>
      <c r="I946" s="38" t="s">
        <v>23</v>
      </c>
      <c r="J946" s="38"/>
      <c r="K946" s="36" t="s">
        <v>35</v>
      </c>
      <c r="L946" s="38"/>
    </row>
    <row r="947" spans="1:12" s="23" customFormat="1" ht="15" customHeight="1">
      <c r="A947" s="39">
        <v>43597</v>
      </c>
      <c r="B947" s="38" t="s">
        <v>383</v>
      </c>
      <c r="C947" s="38" t="s">
        <v>20</v>
      </c>
      <c r="D947" s="52" t="s">
        <v>21</v>
      </c>
      <c r="E947" s="56"/>
      <c r="F947" s="56">
        <v>500</v>
      </c>
      <c r="G947" s="35" t="e">
        <f t="shared" si="14"/>
        <v>#REF!</v>
      </c>
      <c r="H947" s="38" t="s">
        <v>75</v>
      </c>
      <c r="I947" s="38" t="s">
        <v>23</v>
      </c>
      <c r="J947" s="38"/>
      <c r="K947" s="36" t="s">
        <v>35</v>
      </c>
      <c r="L947" s="38"/>
    </row>
    <row r="948" spans="1:12" s="23" customFormat="1" ht="15" customHeight="1">
      <c r="A948" s="39">
        <v>43597</v>
      </c>
      <c r="B948" s="38" t="s">
        <v>384</v>
      </c>
      <c r="C948" s="38" t="s">
        <v>20</v>
      </c>
      <c r="D948" s="52" t="s">
        <v>21</v>
      </c>
      <c r="E948" s="56"/>
      <c r="F948" s="56">
        <v>500</v>
      </c>
      <c r="G948" s="35" t="e">
        <f t="shared" si="14"/>
        <v>#REF!</v>
      </c>
      <c r="H948" s="38" t="s">
        <v>75</v>
      </c>
      <c r="I948" s="38" t="s">
        <v>23</v>
      </c>
      <c r="J948" s="38"/>
      <c r="K948" s="36" t="s">
        <v>35</v>
      </c>
      <c r="L948" s="38"/>
    </row>
    <row r="949" spans="1:12" s="23" customFormat="1" ht="15" customHeight="1">
      <c r="A949" s="39">
        <v>43597</v>
      </c>
      <c r="B949" s="38" t="s">
        <v>839</v>
      </c>
      <c r="C949" s="42" t="s">
        <v>879</v>
      </c>
      <c r="D949" s="42" t="s">
        <v>69</v>
      </c>
      <c r="E949" s="56"/>
      <c r="F949" s="56">
        <v>1000</v>
      </c>
      <c r="G949" s="35" t="e">
        <f t="shared" si="14"/>
        <v>#REF!</v>
      </c>
      <c r="H949" s="38" t="s">
        <v>75</v>
      </c>
      <c r="I949" s="38" t="s">
        <v>23</v>
      </c>
      <c r="J949" s="38"/>
      <c r="K949" s="36" t="s">
        <v>35</v>
      </c>
      <c r="L949" s="38"/>
    </row>
    <row r="950" spans="1:12" s="23" customFormat="1" ht="15" customHeight="1">
      <c r="A950" s="39">
        <v>43597</v>
      </c>
      <c r="B950" s="38" t="s">
        <v>840</v>
      </c>
      <c r="C950" s="38" t="s">
        <v>20</v>
      </c>
      <c r="D950" s="52" t="s">
        <v>21</v>
      </c>
      <c r="E950" s="56"/>
      <c r="F950" s="56">
        <v>500</v>
      </c>
      <c r="G950" s="35" t="e">
        <f t="shared" si="14"/>
        <v>#REF!</v>
      </c>
      <c r="H950" s="38" t="s">
        <v>75</v>
      </c>
      <c r="I950" s="38" t="s">
        <v>23</v>
      </c>
      <c r="J950" s="38"/>
      <c r="K950" s="36" t="s">
        <v>35</v>
      </c>
      <c r="L950" s="38"/>
    </row>
    <row r="951" spans="1:12" s="23" customFormat="1" ht="15" customHeight="1">
      <c r="A951" s="39">
        <v>43597</v>
      </c>
      <c r="B951" s="38" t="s">
        <v>841</v>
      </c>
      <c r="C951" s="38" t="s">
        <v>20</v>
      </c>
      <c r="D951" s="52" t="s">
        <v>21</v>
      </c>
      <c r="E951" s="56"/>
      <c r="F951" s="56">
        <v>500</v>
      </c>
      <c r="G951" s="35" t="e">
        <f t="shared" si="14"/>
        <v>#REF!</v>
      </c>
      <c r="H951" s="38" t="s">
        <v>75</v>
      </c>
      <c r="I951" s="38" t="s">
        <v>23</v>
      </c>
      <c r="J951" s="38"/>
      <c r="K951" s="36" t="s">
        <v>35</v>
      </c>
      <c r="L951" s="38"/>
    </row>
    <row r="952" spans="1:12" s="23" customFormat="1" ht="15" customHeight="1">
      <c r="A952" s="39">
        <v>43597</v>
      </c>
      <c r="B952" s="38" t="s">
        <v>385</v>
      </c>
      <c r="C952" s="38" t="s">
        <v>20</v>
      </c>
      <c r="D952" s="52" t="s">
        <v>21</v>
      </c>
      <c r="E952" s="56"/>
      <c r="F952" s="56">
        <v>500</v>
      </c>
      <c r="G952" s="35" t="e">
        <f t="shared" si="14"/>
        <v>#REF!</v>
      </c>
      <c r="H952" s="38" t="s">
        <v>75</v>
      </c>
      <c r="I952" s="38" t="s">
        <v>23</v>
      </c>
      <c r="J952" s="38"/>
      <c r="K952" s="36" t="s">
        <v>35</v>
      </c>
      <c r="L952" s="38"/>
    </row>
    <row r="953" spans="1:12" s="23" customFormat="1" ht="15" customHeight="1">
      <c r="A953" s="39">
        <v>43598</v>
      </c>
      <c r="B953" s="38" t="s">
        <v>386</v>
      </c>
      <c r="C953" s="38" t="s">
        <v>20</v>
      </c>
      <c r="D953" s="52" t="s">
        <v>21</v>
      </c>
      <c r="E953" s="56"/>
      <c r="F953" s="56">
        <v>500</v>
      </c>
      <c r="G953" s="35" t="e">
        <f t="shared" si="14"/>
        <v>#REF!</v>
      </c>
      <c r="H953" s="38" t="s">
        <v>75</v>
      </c>
      <c r="I953" s="38" t="s">
        <v>23</v>
      </c>
      <c r="J953" s="38"/>
      <c r="K953" s="36" t="s">
        <v>35</v>
      </c>
      <c r="L953" s="38"/>
    </row>
    <row r="954" spans="1:12" s="23" customFormat="1" ht="15" customHeight="1">
      <c r="A954" s="39">
        <v>43598</v>
      </c>
      <c r="B954" s="38" t="s">
        <v>387</v>
      </c>
      <c r="C954" s="38" t="s">
        <v>20</v>
      </c>
      <c r="D954" s="52" t="s">
        <v>21</v>
      </c>
      <c r="E954" s="56"/>
      <c r="F954" s="56">
        <v>700</v>
      </c>
      <c r="G954" s="35" t="e">
        <f t="shared" si="14"/>
        <v>#REF!</v>
      </c>
      <c r="H954" s="38" t="s">
        <v>75</v>
      </c>
      <c r="I954" s="38" t="s">
        <v>23</v>
      </c>
      <c r="J954" s="38"/>
      <c r="K954" s="36" t="s">
        <v>35</v>
      </c>
      <c r="L954" s="38"/>
    </row>
    <row r="955" spans="1:12" s="23" customFormat="1" ht="15" customHeight="1">
      <c r="A955" s="39">
        <v>43598</v>
      </c>
      <c r="B955" s="38" t="s">
        <v>842</v>
      </c>
      <c r="C955" s="38" t="s">
        <v>20</v>
      </c>
      <c r="D955" s="52" t="s">
        <v>21</v>
      </c>
      <c r="E955" s="56"/>
      <c r="F955" s="56">
        <v>500</v>
      </c>
      <c r="G955" s="35" t="e">
        <f t="shared" si="14"/>
        <v>#REF!</v>
      </c>
      <c r="H955" s="38" t="s">
        <v>75</v>
      </c>
      <c r="I955" s="38" t="s">
        <v>23</v>
      </c>
      <c r="J955" s="38"/>
      <c r="K955" s="36" t="s">
        <v>35</v>
      </c>
      <c r="L955" s="38"/>
    </row>
    <row r="956" spans="1:12" s="23" customFormat="1" ht="15" customHeight="1">
      <c r="A956" s="39">
        <v>43598</v>
      </c>
      <c r="B956" s="38" t="s">
        <v>843</v>
      </c>
      <c r="C956" s="38" t="s">
        <v>20</v>
      </c>
      <c r="D956" s="52" t="s">
        <v>21</v>
      </c>
      <c r="E956" s="56"/>
      <c r="F956" s="56">
        <v>500</v>
      </c>
      <c r="G956" s="35" t="e">
        <f t="shared" si="14"/>
        <v>#REF!</v>
      </c>
      <c r="H956" s="38" t="s">
        <v>75</v>
      </c>
      <c r="I956" s="38" t="s">
        <v>23</v>
      </c>
      <c r="J956" s="38"/>
      <c r="K956" s="36" t="s">
        <v>35</v>
      </c>
      <c r="L956" s="38"/>
    </row>
    <row r="957" spans="1:12" s="23" customFormat="1" ht="15" customHeight="1">
      <c r="A957" s="39">
        <v>43598</v>
      </c>
      <c r="B957" s="38" t="s">
        <v>844</v>
      </c>
      <c r="C957" s="38" t="s">
        <v>20</v>
      </c>
      <c r="D957" s="52" t="s">
        <v>21</v>
      </c>
      <c r="E957" s="56"/>
      <c r="F957" s="56">
        <v>500</v>
      </c>
      <c r="G957" s="35" t="e">
        <f t="shared" si="14"/>
        <v>#REF!</v>
      </c>
      <c r="H957" s="38" t="s">
        <v>75</v>
      </c>
      <c r="I957" s="38" t="s">
        <v>23</v>
      </c>
      <c r="J957" s="38"/>
      <c r="K957" s="36" t="s">
        <v>35</v>
      </c>
      <c r="L957" s="38"/>
    </row>
    <row r="958" spans="1:12" s="23" customFormat="1" ht="15" customHeight="1">
      <c r="A958" s="39">
        <v>43598</v>
      </c>
      <c r="B958" s="38" t="s">
        <v>845</v>
      </c>
      <c r="C958" s="38" t="s">
        <v>343</v>
      </c>
      <c r="D958" s="52" t="s">
        <v>21</v>
      </c>
      <c r="E958" s="56"/>
      <c r="F958" s="56">
        <v>4000</v>
      </c>
      <c r="G958" s="35" t="e">
        <f t="shared" si="14"/>
        <v>#REF!</v>
      </c>
      <c r="H958" s="38" t="s">
        <v>75</v>
      </c>
      <c r="I958" s="38" t="s">
        <v>23</v>
      </c>
      <c r="J958" s="38"/>
      <c r="K958" s="36" t="s">
        <v>35</v>
      </c>
      <c r="L958" s="38"/>
    </row>
    <row r="959" spans="1:12" s="23" customFormat="1" ht="15" customHeight="1">
      <c r="A959" s="39">
        <v>43598</v>
      </c>
      <c r="B959" s="38" t="s">
        <v>846</v>
      </c>
      <c r="C959" s="38" t="s">
        <v>20</v>
      </c>
      <c r="D959" s="52" t="s">
        <v>21</v>
      </c>
      <c r="E959" s="56"/>
      <c r="F959" s="56">
        <v>500</v>
      </c>
      <c r="G959" s="35" t="e">
        <f t="shared" si="14"/>
        <v>#REF!</v>
      </c>
      <c r="H959" s="38" t="s">
        <v>75</v>
      </c>
      <c r="I959" s="38" t="s">
        <v>23</v>
      </c>
      <c r="J959" s="38"/>
      <c r="K959" s="36" t="s">
        <v>35</v>
      </c>
      <c r="L959" s="38"/>
    </row>
    <row r="960" spans="1:12" s="23" customFormat="1" ht="15" customHeight="1">
      <c r="A960" s="39">
        <v>43598</v>
      </c>
      <c r="B960" s="38" t="s">
        <v>388</v>
      </c>
      <c r="C960" s="38" t="s">
        <v>20</v>
      </c>
      <c r="D960" s="52" t="s">
        <v>21</v>
      </c>
      <c r="E960" s="56"/>
      <c r="F960" s="56">
        <v>500</v>
      </c>
      <c r="G960" s="35" t="e">
        <f t="shared" si="14"/>
        <v>#REF!</v>
      </c>
      <c r="H960" s="38" t="s">
        <v>75</v>
      </c>
      <c r="I960" s="38" t="s">
        <v>23</v>
      </c>
      <c r="J960" s="38"/>
      <c r="K960" s="36" t="s">
        <v>35</v>
      </c>
      <c r="L960" s="38"/>
    </row>
    <row r="961" spans="1:12" s="74" customFormat="1" ht="15" hidden="1" customHeight="1">
      <c r="A961" s="66">
        <v>43598</v>
      </c>
      <c r="B961" s="71" t="s">
        <v>25</v>
      </c>
      <c r="C961" s="71" t="s">
        <v>28</v>
      </c>
      <c r="D961" s="71" t="s">
        <v>21</v>
      </c>
      <c r="E961" s="72">
        <v>104000</v>
      </c>
      <c r="F961" s="72"/>
      <c r="G961" s="69" t="e">
        <f t="shared" si="14"/>
        <v>#REF!</v>
      </c>
      <c r="H961" s="71" t="s">
        <v>75</v>
      </c>
      <c r="I961" s="71" t="s">
        <v>26</v>
      </c>
      <c r="J961" s="71"/>
      <c r="K961" s="67" t="s">
        <v>35</v>
      </c>
      <c r="L961" s="71"/>
    </row>
    <row r="962" spans="1:12" s="23" customFormat="1" ht="15" customHeight="1">
      <c r="A962" s="39">
        <v>43598</v>
      </c>
      <c r="B962" s="38" t="s">
        <v>389</v>
      </c>
      <c r="C962" s="38" t="s">
        <v>20</v>
      </c>
      <c r="D962" s="52" t="s">
        <v>21</v>
      </c>
      <c r="E962" s="56"/>
      <c r="F962" s="56">
        <v>500</v>
      </c>
      <c r="G962" s="35" t="e">
        <f t="shared" si="14"/>
        <v>#REF!</v>
      </c>
      <c r="H962" s="38" t="s">
        <v>75</v>
      </c>
      <c r="I962" s="38" t="s">
        <v>23</v>
      </c>
      <c r="J962" s="38"/>
      <c r="K962" s="36" t="s">
        <v>35</v>
      </c>
      <c r="L962" s="38"/>
    </row>
    <row r="963" spans="1:12" s="23" customFormat="1" ht="15" customHeight="1">
      <c r="A963" s="39">
        <v>43599</v>
      </c>
      <c r="B963" s="38" t="s">
        <v>390</v>
      </c>
      <c r="C963" s="38" t="s">
        <v>20</v>
      </c>
      <c r="D963" s="52" t="s">
        <v>21</v>
      </c>
      <c r="E963" s="56"/>
      <c r="F963" s="56">
        <v>500</v>
      </c>
      <c r="G963" s="35" t="e">
        <f t="shared" si="14"/>
        <v>#REF!</v>
      </c>
      <c r="H963" s="38" t="s">
        <v>75</v>
      </c>
      <c r="I963" s="38" t="s">
        <v>23</v>
      </c>
      <c r="J963" s="38"/>
      <c r="K963" s="36" t="s">
        <v>35</v>
      </c>
      <c r="L963" s="38"/>
    </row>
    <row r="964" spans="1:12" s="23" customFormat="1" ht="15" customHeight="1">
      <c r="A964" s="39">
        <v>43599</v>
      </c>
      <c r="B964" s="38" t="s">
        <v>391</v>
      </c>
      <c r="C964" s="38" t="s">
        <v>20</v>
      </c>
      <c r="D964" s="52" t="s">
        <v>21</v>
      </c>
      <c r="E964" s="56"/>
      <c r="F964" s="56">
        <v>700</v>
      </c>
      <c r="G964" s="35" t="e">
        <f t="shared" si="14"/>
        <v>#REF!</v>
      </c>
      <c r="H964" s="38" t="s">
        <v>75</v>
      </c>
      <c r="I964" s="38" t="s">
        <v>23</v>
      </c>
      <c r="J964" s="38"/>
      <c r="K964" s="36" t="s">
        <v>35</v>
      </c>
      <c r="L964" s="38"/>
    </row>
    <row r="965" spans="1:12" s="23" customFormat="1" ht="15" customHeight="1">
      <c r="A965" s="39">
        <v>43599</v>
      </c>
      <c r="B965" s="38" t="s">
        <v>392</v>
      </c>
      <c r="C965" s="38" t="s">
        <v>20</v>
      </c>
      <c r="D965" s="52" t="s">
        <v>21</v>
      </c>
      <c r="E965" s="56"/>
      <c r="F965" s="56">
        <v>700</v>
      </c>
      <c r="G965" s="35" t="e">
        <f t="shared" si="14"/>
        <v>#REF!</v>
      </c>
      <c r="H965" s="38" t="s">
        <v>75</v>
      </c>
      <c r="I965" s="38" t="s">
        <v>23</v>
      </c>
      <c r="J965" s="38"/>
      <c r="K965" s="36" t="s">
        <v>35</v>
      </c>
      <c r="L965" s="38"/>
    </row>
    <row r="966" spans="1:12" s="23" customFormat="1" ht="15" customHeight="1">
      <c r="A966" s="39">
        <v>43599</v>
      </c>
      <c r="B966" s="38" t="s">
        <v>393</v>
      </c>
      <c r="C966" s="38" t="s">
        <v>20</v>
      </c>
      <c r="D966" s="52" t="s">
        <v>21</v>
      </c>
      <c r="E966" s="56"/>
      <c r="F966" s="56">
        <v>500</v>
      </c>
      <c r="G966" s="35" t="e">
        <f t="shared" si="14"/>
        <v>#REF!</v>
      </c>
      <c r="H966" s="38" t="s">
        <v>75</v>
      </c>
      <c r="I966" s="38" t="s">
        <v>23</v>
      </c>
      <c r="J966" s="38"/>
      <c r="K966" s="36" t="s">
        <v>35</v>
      </c>
      <c r="L966" s="38"/>
    </row>
    <row r="967" spans="1:12" s="23" customFormat="1" ht="15" customHeight="1">
      <c r="A967" s="39">
        <v>43599</v>
      </c>
      <c r="B967" s="38" t="s">
        <v>847</v>
      </c>
      <c r="C967" s="38" t="s">
        <v>343</v>
      </c>
      <c r="D967" s="52" t="s">
        <v>21</v>
      </c>
      <c r="E967" s="56"/>
      <c r="F967" s="56">
        <v>5000</v>
      </c>
      <c r="G967" s="35" t="e">
        <f t="shared" si="14"/>
        <v>#REF!</v>
      </c>
      <c r="H967" s="38" t="s">
        <v>75</v>
      </c>
      <c r="I967" s="38" t="s">
        <v>23</v>
      </c>
      <c r="J967" s="38"/>
      <c r="K967" s="36" t="s">
        <v>35</v>
      </c>
      <c r="L967" s="38"/>
    </row>
    <row r="968" spans="1:12" s="23" customFormat="1" ht="15" customHeight="1">
      <c r="A968" s="39">
        <v>43599</v>
      </c>
      <c r="B968" s="38" t="s">
        <v>394</v>
      </c>
      <c r="C968" s="38" t="s">
        <v>20</v>
      </c>
      <c r="D968" s="52" t="s">
        <v>21</v>
      </c>
      <c r="E968" s="56"/>
      <c r="F968" s="56">
        <v>500</v>
      </c>
      <c r="G968" s="35" t="e">
        <f t="shared" si="14"/>
        <v>#REF!</v>
      </c>
      <c r="H968" s="38" t="s">
        <v>75</v>
      </c>
      <c r="I968" s="38" t="s">
        <v>23</v>
      </c>
      <c r="J968" s="38"/>
      <c r="K968" s="36" t="s">
        <v>35</v>
      </c>
      <c r="L968" s="38"/>
    </row>
    <row r="969" spans="1:12" s="23" customFormat="1" ht="15" customHeight="1">
      <c r="A969" s="39">
        <v>43599</v>
      </c>
      <c r="B969" s="38" t="s">
        <v>848</v>
      </c>
      <c r="C969" s="38" t="s">
        <v>343</v>
      </c>
      <c r="D969" s="52" t="s">
        <v>21</v>
      </c>
      <c r="E969" s="56"/>
      <c r="F969" s="56">
        <v>2500</v>
      </c>
      <c r="G969" s="35" t="e">
        <f t="shared" si="14"/>
        <v>#REF!</v>
      </c>
      <c r="H969" s="38" t="s">
        <v>75</v>
      </c>
      <c r="I969" s="38" t="s">
        <v>23</v>
      </c>
      <c r="J969" s="38"/>
      <c r="K969" s="36" t="s">
        <v>35</v>
      </c>
      <c r="L969" s="38"/>
    </row>
    <row r="970" spans="1:12" s="23" customFormat="1" ht="15" customHeight="1">
      <c r="A970" s="39">
        <v>43599</v>
      </c>
      <c r="B970" s="38" t="s">
        <v>395</v>
      </c>
      <c r="C970" s="38" t="s">
        <v>20</v>
      </c>
      <c r="D970" s="52" t="s">
        <v>21</v>
      </c>
      <c r="E970" s="56"/>
      <c r="F970" s="56">
        <v>500</v>
      </c>
      <c r="G970" s="35" t="e">
        <f t="shared" si="14"/>
        <v>#REF!</v>
      </c>
      <c r="H970" s="38" t="s">
        <v>75</v>
      </c>
      <c r="I970" s="38" t="s">
        <v>23</v>
      </c>
      <c r="J970" s="38"/>
      <c r="K970" s="36" t="s">
        <v>35</v>
      </c>
      <c r="L970" s="38"/>
    </row>
    <row r="971" spans="1:12" s="23" customFormat="1" ht="15" customHeight="1">
      <c r="A971" s="39">
        <v>43599</v>
      </c>
      <c r="B971" s="38" t="s">
        <v>385</v>
      </c>
      <c r="C971" s="38" t="s">
        <v>20</v>
      </c>
      <c r="D971" s="52" t="s">
        <v>21</v>
      </c>
      <c r="E971" s="56"/>
      <c r="F971" s="56">
        <v>500</v>
      </c>
      <c r="G971" s="35" t="e">
        <f t="shared" si="14"/>
        <v>#REF!</v>
      </c>
      <c r="H971" s="38" t="s">
        <v>75</v>
      </c>
      <c r="I971" s="38" t="s">
        <v>23</v>
      </c>
      <c r="J971" s="38"/>
      <c r="K971" s="36" t="s">
        <v>35</v>
      </c>
      <c r="L971" s="38"/>
    </row>
    <row r="972" spans="1:12" s="23" customFormat="1" ht="15" customHeight="1">
      <c r="A972" s="39">
        <v>43600</v>
      </c>
      <c r="B972" s="38" t="s">
        <v>396</v>
      </c>
      <c r="C972" s="38" t="s">
        <v>20</v>
      </c>
      <c r="D972" s="52" t="s">
        <v>21</v>
      </c>
      <c r="E972" s="56"/>
      <c r="F972" s="56">
        <v>500</v>
      </c>
      <c r="G972" s="35" t="e">
        <f t="shared" si="14"/>
        <v>#REF!</v>
      </c>
      <c r="H972" s="38" t="s">
        <v>75</v>
      </c>
      <c r="I972" s="38" t="s">
        <v>23</v>
      </c>
      <c r="J972" s="38"/>
      <c r="K972" s="36" t="s">
        <v>35</v>
      </c>
      <c r="L972" s="38"/>
    </row>
    <row r="973" spans="1:12" s="23" customFormat="1" ht="15" customHeight="1">
      <c r="A973" s="39">
        <v>43600</v>
      </c>
      <c r="B973" s="38" t="s">
        <v>397</v>
      </c>
      <c r="C973" s="38" t="s">
        <v>20</v>
      </c>
      <c r="D973" s="52" t="s">
        <v>21</v>
      </c>
      <c r="E973" s="56"/>
      <c r="F973" s="56">
        <v>1000</v>
      </c>
      <c r="G973" s="35" t="e">
        <f t="shared" si="14"/>
        <v>#REF!</v>
      </c>
      <c r="H973" s="38" t="s">
        <v>75</v>
      </c>
      <c r="I973" s="38" t="s">
        <v>23</v>
      </c>
      <c r="J973" s="38"/>
      <c r="K973" s="36" t="s">
        <v>35</v>
      </c>
      <c r="L973" s="38"/>
    </row>
    <row r="974" spans="1:12" s="23" customFormat="1" ht="15" customHeight="1">
      <c r="A974" s="39">
        <v>43600</v>
      </c>
      <c r="B974" s="38" t="s">
        <v>398</v>
      </c>
      <c r="C974" s="38" t="s">
        <v>20</v>
      </c>
      <c r="D974" s="52" t="s">
        <v>21</v>
      </c>
      <c r="E974" s="56"/>
      <c r="F974" s="56">
        <v>1000</v>
      </c>
      <c r="G974" s="35" t="e">
        <f t="shared" ref="G974:G1037" si="15">G973+E974-F974</f>
        <v>#REF!</v>
      </c>
      <c r="H974" s="38" t="s">
        <v>75</v>
      </c>
      <c r="I974" s="38" t="s">
        <v>23</v>
      </c>
      <c r="J974" s="38"/>
      <c r="K974" s="36" t="s">
        <v>35</v>
      </c>
      <c r="L974" s="38"/>
    </row>
    <row r="975" spans="1:12" s="23" customFormat="1" ht="15" customHeight="1">
      <c r="A975" s="39">
        <v>43600</v>
      </c>
      <c r="B975" s="38" t="s">
        <v>399</v>
      </c>
      <c r="C975" s="38" t="s">
        <v>20</v>
      </c>
      <c r="D975" s="52" t="s">
        <v>21</v>
      </c>
      <c r="E975" s="56"/>
      <c r="F975" s="56">
        <v>700</v>
      </c>
      <c r="G975" s="35" t="e">
        <f t="shared" si="15"/>
        <v>#REF!</v>
      </c>
      <c r="H975" s="38" t="s">
        <v>75</v>
      </c>
      <c r="I975" s="38" t="s">
        <v>23</v>
      </c>
      <c r="J975" s="38"/>
      <c r="K975" s="36" t="s">
        <v>35</v>
      </c>
      <c r="L975" s="38"/>
    </row>
    <row r="976" spans="1:12" s="23" customFormat="1" ht="15" customHeight="1">
      <c r="A976" s="39">
        <v>43600</v>
      </c>
      <c r="B976" s="38" t="s">
        <v>400</v>
      </c>
      <c r="C976" s="38" t="s">
        <v>20</v>
      </c>
      <c r="D976" s="52" t="s">
        <v>21</v>
      </c>
      <c r="E976" s="56"/>
      <c r="F976" s="56">
        <v>500</v>
      </c>
      <c r="G976" s="35" t="e">
        <f t="shared" si="15"/>
        <v>#REF!</v>
      </c>
      <c r="H976" s="38" t="s">
        <v>75</v>
      </c>
      <c r="I976" s="38" t="s">
        <v>23</v>
      </c>
      <c r="J976" s="38"/>
      <c r="K976" s="36" t="s">
        <v>35</v>
      </c>
      <c r="L976" s="38"/>
    </row>
    <row r="977" spans="1:12" s="23" customFormat="1" ht="15" customHeight="1">
      <c r="A977" s="39">
        <v>43600</v>
      </c>
      <c r="B977" s="38" t="s">
        <v>401</v>
      </c>
      <c r="C977" s="38" t="s">
        <v>20</v>
      </c>
      <c r="D977" s="52" t="s">
        <v>21</v>
      </c>
      <c r="E977" s="56"/>
      <c r="F977" s="56">
        <v>500</v>
      </c>
      <c r="G977" s="35" t="e">
        <f t="shared" si="15"/>
        <v>#REF!</v>
      </c>
      <c r="H977" s="38" t="s">
        <v>75</v>
      </c>
      <c r="I977" s="38" t="s">
        <v>23</v>
      </c>
      <c r="J977" s="38"/>
      <c r="K977" s="36" t="s">
        <v>35</v>
      </c>
      <c r="L977" s="38"/>
    </row>
    <row r="978" spans="1:12" s="23" customFormat="1" ht="15" customHeight="1">
      <c r="A978" s="39">
        <v>43600</v>
      </c>
      <c r="B978" s="38" t="s">
        <v>849</v>
      </c>
      <c r="C978" s="38" t="s">
        <v>343</v>
      </c>
      <c r="D978" s="52" t="s">
        <v>21</v>
      </c>
      <c r="E978" s="56"/>
      <c r="F978" s="56">
        <v>2000</v>
      </c>
      <c r="G978" s="35" t="e">
        <f t="shared" si="15"/>
        <v>#REF!</v>
      </c>
      <c r="H978" s="38" t="s">
        <v>75</v>
      </c>
      <c r="I978" s="38" t="s">
        <v>23</v>
      </c>
      <c r="J978" s="38"/>
      <c r="K978" s="36" t="s">
        <v>35</v>
      </c>
      <c r="L978" s="38"/>
    </row>
    <row r="979" spans="1:12" s="23" customFormat="1" ht="15" customHeight="1">
      <c r="A979" s="39">
        <v>43600</v>
      </c>
      <c r="B979" s="38" t="s">
        <v>850</v>
      </c>
      <c r="C979" s="38" t="s">
        <v>20</v>
      </c>
      <c r="D979" s="52" t="s">
        <v>21</v>
      </c>
      <c r="E979" s="56"/>
      <c r="F979" s="56">
        <v>500</v>
      </c>
      <c r="G979" s="35" t="e">
        <f t="shared" si="15"/>
        <v>#REF!</v>
      </c>
      <c r="H979" s="38" t="s">
        <v>75</v>
      </c>
      <c r="I979" s="38" t="s">
        <v>23</v>
      </c>
      <c r="J979" s="38"/>
      <c r="K979" s="36" t="s">
        <v>35</v>
      </c>
      <c r="L979" s="38"/>
    </row>
    <row r="980" spans="1:12" s="23" customFormat="1" ht="15" customHeight="1">
      <c r="A980" s="39">
        <v>43600</v>
      </c>
      <c r="B980" s="38" t="s">
        <v>851</v>
      </c>
      <c r="C980" s="38" t="s">
        <v>343</v>
      </c>
      <c r="D980" s="52" t="s">
        <v>21</v>
      </c>
      <c r="E980" s="56"/>
      <c r="F980" s="56">
        <v>7000</v>
      </c>
      <c r="G980" s="35" t="e">
        <f t="shared" si="15"/>
        <v>#REF!</v>
      </c>
      <c r="H980" s="38" t="s">
        <v>75</v>
      </c>
      <c r="I980" s="38" t="s">
        <v>23</v>
      </c>
      <c r="J980" s="38"/>
      <c r="K980" s="36" t="s">
        <v>35</v>
      </c>
      <c r="L980" s="38"/>
    </row>
    <row r="981" spans="1:12" s="23" customFormat="1" ht="15" customHeight="1">
      <c r="A981" s="39">
        <v>43600</v>
      </c>
      <c r="B981" s="38" t="s">
        <v>402</v>
      </c>
      <c r="C981" s="38" t="s">
        <v>20</v>
      </c>
      <c r="D981" s="52" t="s">
        <v>21</v>
      </c>
      <c r="E981" s="56"/>
      <c r="F981" s="56">
        <v>500</v>
      </c>
      <c r="G981" s="35" t="e">
        <f t="shared" si="15"/>
        <v>#REF!</v>
      </c>
      <c r="H981" s="38" t="s">
        <v>75</v>
      </c>
      <c r="I981" s="38" t="s">
        <v>23</v>
      </c>
      <c r="J981" s="38"/>
      <c r="K981" s="36" t="s">
        <v>35</v>
      </c>
      <c r="L981" s="38"/>
    </row>
    <row r="982" spans="1:12" s="23" customFormat="1" ht="15" customHeight="1">
      <c r="A982" s="39">
        <v>43600</v>
      </c>
      <c r="B982" s="38" t="s">
        <v>403</v>
      </c>
      <c r="C982" s="38" t="s">
        <v>20</v>
      </c>
      <c r="D982" s="52" t="s">
        <v>21</v>
      </c>
      <c r="E982" s="56"/>
      <c r="F982" s="56">
        <v>1500</v>
      </c>
      <c r="G982" s="35" t="e">
        <f t="shared" si="15"/>
        <v>#REF!</v>
      </c>
      <c r="H982" s="38" t="s">
        <v>75</v>
      </c>
      <c r="I982" s="38" t="s">
        <v>23</v>
      </c>
      <c r="J982" s="38"/>
      <c r="K982" s="36" t="s">
        <v>35</v>
      </c>
      <c r="L982" s="38"/>
    </row>
    <row r="983" spans="1:12" s="23" customFormat="1" ht="15" customHeight="1">
      <c r="A983" s="39">
        <v>43600</v>
      </c>
      <c r="B983" s="38" t="s">
        <v>852</v>
      </c>
      <c r="C983" s="38" t="s">
        <v>20</v>
      </c>
      <c r="D983" s="52" t="s">
        <v>21</v>
      </c>
      <c r="E983" s="56"/>
      <c r="F983" s="56">
        <v>1500</v>
      </c>
      <c r="G983" s="35" t="e">
        <f t="shared" si="15"/>
        <v>#REF!</v>
      </c>
      <c r="H983" s="38" t="s">
        <v>75</v>
      </c>
      <c r="I983" s="38" t="s">
        <v>23</v>
      </c>
      <c r="J983" s="38"/>
      <c r="K983" s="36" t="s">
        <v>35</v>
      </c>
      <c r="L983" s="38"/>
    </row>
    <row r="984" spans="1:12" s="23" customFormat="1" ht="15" customHeight="1">
      <c r="A984" s="39">
        <v>43600</v>
      </c>
      <c r="B984" s="38" t="s">
        <v>404</v>
      </c>
      <c r="C984" s="38" t="s">
        <v>20</v>
      </c>
      <c r="D984" s="52" t="s">
        <v>21</v>
      </c>
      <c r="E984" s="56"/>
      <c r="F984" s="56">
        <v>700</v>
      </c>
      <c r="G984" s="35" t="e">
        <f t="shared" si="15"/>
        <v>#REF!</v>
      </c>
      <c r="H984" s="38" t="s">
        <v>75</v>
      </c>
      <c r="I984" s="38" t="s">
        <v>23</v>
      </c>
      <c r="J984" s="38"/>
      <c r="K984" s="36" t="s">
        <v>35</v>
      </c>
      <c r="L984" s="38"/>
    </row>
    <row r="985" spans="1:12" s="23" customFormat="1" ht="15" customHeight="1">
      <c r="A985" s="39">
        <v>43601</v>
      </c>
      <c r="B985" s="38" t="s">
        <v>405</v>
      </c>
      <c r="C985" s="38" t="s">
        <v>20</v>
      </c>
      <c r="D985" s="52" t="s">
        <v>21</v>
      </c>
      <c r="E985" s="56"/>
      <c r="F985" s="56">
        <v>500</v>
      </c>
      <c r="G985" s="35" t="e">
        <f t="shared" si="15"/>
        <v>#REF!</v>
      </c>
      <c r="H985" s="38" t="s">
        <v>75</v>
      </c>
      <c r="I985" s="38" t="s">
        <v>23</v>
      </c>
      <c r="J985" s="38"/>
      <c r="K985" s="36" t="s">
        <v>35</v>
      </c>
      <c r="L985" s="38"/>
    </row>
    <row r="986" spans="1:12" s="23" customFormat="1" ht="15" customHeight="1">
      <c r="A986" s="39">
        <v>43601</v>
      </c>
      <c r="B986" s="38" t="s">
        <v>406</v>
      </c>
      <c r="C986" s="38" t="s">
        <v>20</v>
      </c>
      <c r="D986" s="52" t="s">
        <v>21</v>
      </c>
      <c r="E986" s="56"/>
      <c r="F986" s="56">
        <v>500</v>
      </c>
      <c r="G986" s="35" t="e">
        <f t="shared" si="15"/>
        <v>#REF!</v>
      </c>
      <c r="H986" s="38" t="s">
        <v>75</v>
      </c>
      <c r="I986" s="38" t="s">
        <v>23</v>
      </c>
      <c r="J986" s="38"/>
      <c r="K986" s="36" t="s">
        <v>35</v>
      </c>
      <c r="L986" s="38"/>
    </row>
    <row r="987" spans="1:12" s="23" customFormat="1" ht="15" customHeight="1">
      <c r="A987" s="39">
        <v>43601</v>
      </c>
      <c r="B987" s="38" t="s">
        <v>853</v>
      </c>
      <c r="C987" s="38" t="s">
        <v>20</v>
      </c>
      <c r="D987" s="52" t="s">
        <v>21</v>
      </c>
      <c r="E987" s="56"/>
      <c r="F987" s="56">
        <v>500</v>
      </c>
      <c r="G987" s="35" t="e">
        <f t="shared" si="15"/>
        <v>#REF!</v>
      </c>
      <c r="H987" s="38" t="s">
        <v>75</v>
      </c>
      <c r="I987" s="38" t="s">
        <v>23</v>
      </c>
      <c r="J987" s="38"/>
      <c r="K987" s="36" t="s">
        <v>35</v>
      </c>
      <c r="L987" s="38"/>
    </row>
    <row r="988" spans="1:12" s="23" customFormat="1" ht="15" customHeight="1">
      <c r="A988" s="39">
        <v>43601</v>
      </c>
      <c r="B988" s="38" t="s">
        <v>854</v>
      </c>
      <c r="C988" s="38" t="s">
        <v>20</v>
      </c>
      <c r="D988" s="52" t="s">
        <v>21</v>
      </c>
      <c r="E988" s="56"/>
      <c r="F988" s="56">
        <v>500</v>
      </c>
      <c r="G988" s="35" t="e">
        <f t="shared" si="15"/>
        <v>#REF!</v>
      </c>
      <c r="H988" s="38" t="s">
        <v>75</v>
      </c>
      <c r="I988" s="38" t="s">
        <v>23</v>
      </c>
      <c r="J988" s="38"/>
      <c r="K988" s="36" t="s">
        <v>35</v>
      </c>
      <c r="L988" s="38"/>
    </row>
    <row r="989" spans="1:12" s="23" customFormat="1" ht="15" customHeight="1">
      <c r="A989" s="39">
        <v>43601</v>
      </c>
      <c r="B989" s="38" t="s">
        <v>407</v>
      </c>
      <c r="C989" s="38" t="s">
        <v>20</v>
      </c>
      <c r="D989" s="52" t="s">
        <v>21</v>
      </c>
      <c r="E989" s="56"/>
      <c r="F989" s="56">
        <v>500</v>
      </c>
      <c r="G989" s="35" t="e">
        <f t="shared" si="15"/>
        <v>#REF!</v>
      </c>
      <c r="H989" s="38" t="s">
        <v>75</v>
      </c>
      <c r="I989" s="38" t="s">
        <v>23</v>
      </c>
      <c r="J989" s="38"/>
      <c r="K989" s="36" t="s">
        <v>35</v>
      </c>
      <c r="L989" s="38"/>
    </row>
    <row r="990" spans="1:12" s="23" customFormat="1" ht="15" customHeight="1">
      <c r="A990" s="39">
        <v>43601</v>
      </c>
      <c r="B990" s="38" t="s">
        <v>408</v>
      </c>
      <c r="C990" s="38" t="s">
        <v>20</v>
      </c>
      <c r="D990" s="52" t="s">
        <v>21</v>
      </c>
      <c r="E990" s="56"/>
      <c r="F990" s="56">
        <v>500</v>
      </c>
      <c r="G990" s="35" t="e">
        <f t="shared" si="15"/>
        <v>#REF!</v>
      </c>
      <c r="H990" s="38" t="s">
        <v>75</v>
      </c>
      <c r="I990" s="38" t="s">
        <v>23</v>
      </c>
      <c r="J990" s="38"/>
      <c r="K990" s="36" t="s">
        <v>35</v>
      </c>
      <c r="L990" s="38"/>
    </row>
    <row r="991" spans="1:12" s="23" customFormat="1" ht="15" customHeight="1">
      <c r="A991" s="39">
        <v>43601</v>
      </c>
      <c r="B991" s="38" t="s">
        <v>409</v>
      </c>
      <c r="C991" s="38" t="s">
        <v>20</v>
      </c>
      <c r="D991" s="52" t="s">
        <v>21</v>
      </c>
      <c r="E991" s="56"/>
      <c r="F991" s="56">
        <v>20000</v>
      </c>
      <c r="G991" s="35" t="e">
        <f t="shared" si="15"/>
        <v>#REF!</v>
      </c>
      <c r="H991" s="38" t="s">
        <v>75</v>
      </c>
      <c r="I991" s="38" t="s">
        <v>26</v>
      </c>
      <c r="J991" s="38"/>
      <c r="K991" s="36" t="s">
        <v>35</v>
      </c>
      <c r="L991" s="38"/>
    </row>
    <row r="992" spans="1:12" s="23" customFormat="1" ht="15" customHeight="1">
      <c r="A992" s="39">
        <v>43601</v>
      </c>
      <c r="B992" s="38" t="s">
        <v>410</v>
      </c>
      <c r="C992" s="38" t="s">
        <v>20</v>
      </c>
      <c r="D992" s="52" t="s">
        <v>21</v>
      </c>
      <c r="E992" s="56"/>
      <c r="F992" s="56">
        <v>500</v>
      </c>
      <c r="G992" s="35" t="e">
        <f t="shared" si="15"/>
        <v>#REF!</v>
      </c>
      <c r="H992" s="38" t="s">
        <v>75</v>
      </c>
      <c r="I992" s="38" t="s">
        <v>23</v>
      </c>
      <c r="J992" s="38"/>
      <c r="K992" s="36" t="s">
        <v>35</v>
      </c>
      <c r="L992" s="38"/>
    </row>
    <row r="993" spans="1:12" s="23" customFormat="1" ht="15" customHeight="1">
      <c r="A993" s="39">
        <v>43601</v>
      </c>
      <c r="B993" s="38" t="s">
        <v>855</v>
      </c>
      <c r="C993" s="38" t="s">
        <v>20</v>
      </c>
      <c r="D993" s="52" t="s">
        <v>21</v>
      </c>
      <c r="E993" s="56"/>
      <c r="F993" s="56">
        <v>500</v>
      </c>
      <c r="G993" s="35" t="e">
        <f t="shared" si="15"/>
        <v>#REF!</v>
      </c>
      <c r="H993" s="38" t="s">
        <v>75</v>
      </c>
      <c r="I993" s="38" t="s">
        <v>23</v>
      </c>
      <c r="J993" s="38"/>
      <c r="K993" s="36" t="s">
        <v>35</v>
      </c>
      <c r="L993" s="38"/>
    </row>
    <row r="994" spans="1:12" s="23" customFormat="1" ht="15" customHeight="1">
      <c r="A994" s="39">
        <v>43601</v>
      </c>
      <c r="B994" s="38" t="s">
        <v>856</v>
      </c>
      <c r="C994" s="38" t="s">
        <v>20</v>
      </c>
      <c r="D994" s="52" t="s">
        <v>21</v>
      </c>
      <c r="E994" s="56"/>
      <c r="F994" s="56">
        <v>500</v>
      </c>
      <c r="G994" s="35" t="e">
        <f t="shared" si="15"/>
        <v>#REF!</v>
      </c>
      <c r="H994" s="38" t="s">
        <v>75</v>
      </c>
      <c r="I994" s="38" t="s">
        <v>23</v>
      </c>
      <c r="J994" s="38"/>
      <c r="K994" s="36" t="s">
        <v>35</v>
      </c>
      <c r="L994" s="38"/>
    </row>
    <row r="995" spans="1:12" s="23" customFormat="1" ht="15" customHeight="1">
      <c r="A995" s="39">
        <v>43602</v>
      </c>
      <c r="B995" s="38" t="s">
        <v>411</v>
      </c>
      <c r="C995" s="38" t="s">
        <v>20</v>
      </c>
      <c r="D995" s="52" t="s">
        <v>21</v>
      </c>
      <c r="E995" s="56"/>
      <c r="F995" s="56">
        <v>500</v>
      </c>
      <c r="G995" s="35" t="e">
        <f t="shared" si="15"/>
        <v>#REF!</v>
      </c>
      <c r="H995" s="38" t="s">
        <v>75</v>
      </c>
      <c r="I995" s="38" t="s">
        <v>23</v>
      </c>
      <c r="J995" s="38"/>
      <c r="K995" s="36" t="s">
        <v>35</v>
      </c>
      <c r="L995" s="38"/>
    </row>
    <row r="996" spans="1:12" s="23" customFormat="1" ht="15" customHeight="1">
      <c r="A996" s="39">
        <v>43602</v>
      </c>
      <c r="B996" s="38" t="s">
        <v>412</v>
      </c>
      <c r="C996" s="38" t="s">
        <v>20</v>
      </c>
      <c r="D996" s="52" t="s">
        <v>21</v>
      </c>
      <c r="E996" s="56"/>
      <c r="F996" s="56">
        <v>1000</v>
      </c>
      <c r="G996" s="35" t="e">
        <f t="shared" si="15"/>
        <v>#REF!</v>
      </c>
      <c r="H996" s="38" t="s">
        <v>75</v>
      </c>
      <c r="I996" s="38" t="s">
        <v>23</v>
      </c>
      <c r="J996" s="38"/>
      <c r="K996" s="36" t="s">
        <v>35</v>
      </c>
      <c r="L996" s="38"/>
    </row>
    <row r="997" spans="1:12" s="23" customFormat="1" ht="15" customHeight="1">
      <c r="A997" s="39">
        <v>43602</v>
      </c>
      <c r="B997" s="38" t="s">
        <v>413</v>
      </c>
      <c r="C997" s="34" t="s">
        <v>57</v>
      </c>
      <c r="D997" s="52" t="s">
        <v>21</v>
      </c>
      <c r="E997" s="56"/>
      <c r="F997" s="56">
        <v>60000</v>
      </c>
      <c r="G997" s="35" t="e">
        <f t="shared" si="15"/>
        <v>#REF!</v>
      </c>
      <c r="H997" s="38" t="s">
        <v>75</v>
      </c>
      <c r="I997" s="38" t="s">
        <v>23</v>
      </c>
      <c r="J997" s="38"/>
      <c r="K997" s="36" t="s">
        <v>35</v>
      </c>
      <c r="L997" s="38"/>
    </row>
    <row r="998" spans="1:12" s="23" customFormat="1" ht="15" customHeight="1">
      <c r="A998" s="39">
        <v>43602</v>
      </c>
      <c r="B998" s="38" t="s">
        <v>857</v>
      </c>
      <c r="C998" s="38" t="s">
        <v>57</v>
      </c>
      <c r="D998" s="52" t="s">
        <v>21</v>
      </c>
      <c r="E998" s="56"/>
      <c r="F998" s="56">
        <v>90000</v>
      </c>
      <c r="G998" s="35" t="e">
        <f t="shared" si="15"/>
        <v>#REF!</v>
      </c>
      <c r="H998" s="38" t="s">
        <v>75</v>
      </c>
      <c r="I998" s="38" t="s">
        <v>26</v>
      </c>
      <c r="J998" s="38"/>
      <c r="K998" s="36" t="s">
        <v>35</v>
      </c>
      <c r="L998" s="38"/>
    </row>
    <row r="999" spans="1:12" s="74" customFormat="1" ht="15" hidden="1" customHeight="1">
      <c r="A999" s="66">
        <v>43609</v>
      </c>
      <c r="B999" s="71" t="s">
        <v>25</v>
      </c>
      <c r="C999" s="71" t="s">
        <v>28</v>
      </c>
      <c r="D999" s="71" t="s">
        <v>21</v>
      </c>
      <c r="E999" s="72">
        <v>35000</v>
      </c>
      <c r="F999" s="72"/>
      <c r="G999" s="69" t="e">
        <f t="shared" si="15"/>
        <v>#REF!</v>
      </c>
      <c r="H999" s="71" t="s">
        <v>75</v>
      </c>
      <c r="I999" s="71" t="s">
        <v>26</v>
      </c>
      <c r="J999" s="71"/>
      <c r="K999" s="67" t="s">
        <v>35</v>
      </c>
      <c r="L999" s="71"/>
    </row>
    <row r="1000" spans="1:12" s="23" customFormat="1" ht="15" customHeight="1">
      <c r="A1000" s="39">
        <v>43609</v>
      </c>
      <c r="B1000" s="38" t="s">
        <v>858</v>
      </c>
      <c r="C1000" s="38" t="s">
        <v>20</v>
      </c>
      <c r="D1000" s="52" t="s">
        <v>21</v>
      </c>
      <c r="E1000" s="56"/>
      <c r="F1000" s="56">
        <v>1000</v>
      </c>
      <c r="G1000" s="35" t="e">
        <f t="shared" si="15"/>
        <v>#REF!</v>
      </c>
      <c r="H1000" s="38" t="s">
        <v>75</v>
      </c>
      <c r="I1000" s="38" t="s">
        <v>23</v>
      </c>
      <c r="J1000" s="38"/>
      <c r="K1000" s="36" t="s">
        <v>35</v>
      </c>
      <c r="L1000" s="38"/>
    </row>
    <row r="1001" spans="1:12" s="23" customFormat="1" ht="15" customHeight="1">
      <c r="A1001" s="39">
        <v>43609</v>
      </c>
      <c r="B1001" s="38" t="s">
        <v>414</v>
      </c>
      <c r="C1001" s="38" t="s">
        <v>20</v>
      </c>
      <c r="D1001" s="52" t="s">
        <v>21</v>
      </c>
      <c r="E1001" s="56"/>
      <c r="F1001" s="56">
        <v>20000</v>
      </c>
      <c r="G1001" s="35" t="e">
        <f t="shared" si="15"/>
        <v>#REF!</v>
      </c>
      <c r="H1001" s="38" t="s">
        <v>75</v>
      </c>
      <c r="I1001" s="38" t="s">
        <v>26</v>
      </c>
      <c r="J1001" s="38"/>
      <c r="K1001" s="36" t="s">
        <v>35</v>
      </c>
      <c r="L1001" s="38"/>
    </row>
    <row r="1002" spans="1:12" s="23" customFormat="1" ht="15" customHeight="1">
      <c r="A1002" s="39">
        <v>43609</v>
      </c>
      <c r="B1002" s="38" t="s">
        <v>415</v>
      </c>
      <c r="C1002" s="38" t="s">
        <v>20</v>
      </c>
      <c r="D1002" s="52" t="s">
        <v>21</v>
      </c>
      <c r="E1002" s="56"/>
      <c r="F1002" s="56">
        <v>1000</v>
      </c>
      <c r="G1002" s="35" t="e">
        <f t="shared" si="15"/>
        <v>#REF!</v>
      </c>
      <c r="H1002" s="38" t="s">
        <v>75</v>
      </c>
      <c r="I1002" s="38" t="s">
        <v>23</v>
      </c>
      <c r="J1002" s="38"/>
      <c r="K1002" s="36" t="s">
        <v>35</v>
      </c>
      <c r="L1002" s="38"/>
    </row>
    <row r="1003" spans="1:12" s="23" customFormat="1" ht="15" customHeight="1">
      <c r="A1003" s="39">
        <v>43609</v>
      </c>
      <c r="B1003" s="38" t="s">
        <v>416</v>
      </c>
      <c r="C1003" s="38" t="s">
        <v>20</v>
      </c>
      <c r="D1003" s="52" t="s">
        <v>21</v>
      </c>
      <c r="E1003" s="56"/>
      <c r="F1003" s="56">
        <v>12000</v>
      </c>
      <c r="G1003" s="35" t="e">
        <f t="shared" si="15"/>
        <v>#REF!</v>
      </c>
      <c r="H1003" s="38" t="s">
        <v>75</v>
      </c>
      <c r="I1003" s="38" t="s">
        <v>26</v>
      </c>
      <c r="J1003" s="38"/>
      <c r="K1003" s="36" t="s">
        <v>35</v>
      </c>
      <c r="L1003" s="38"/>
    </row>
    <row r="1004" spans="1:12" s="23" customFormat="1" ht="15" customHeight="1">
      <c r="A1004" s="39">
        <v>43609</v>
      </c>
      <c r="B1004" s="38" t="s">
        <v>417</v>
      </c>
      <c r="C1004" s="38" t="s">
        <v>20</v>
      </c>
      <c r="D1004" s="52" t="s">
        <v>21</v>
      </c>
      <c r="E1004" s="56"/>
      <c r="F1004" s="56">
        <v>1000</v>
      </c>
      <c r="G1004" s="35" t="e">
        <f t="shared" si="15"/>
        <v>#REF!</v>
      </c>
      <c r="H1004" s="38" t="s">
        <v>75</v>
      </c>
      <c r="I1004" s="38" t="s">
        <v>23</v>
      </c>
      <c r="J1004" s="38"/>
      <c r="K1004" s="36" t="s">
        <v>35</v>
      </c>
      <c r="L1004" s="38"/>
    </row>
    <row r="1005" spans="1:12" s="74" customFormat="1" ht="15" hidden="1" customHeight="1">
      <c r="A1005" s="66">
        <v>43609</v>
      </c>
      <c r="B1005" s="71" t="s">
        <v>25</v>
      </c>
      <c r="C1005" s="71" t="s">
        <v>28</v>
      </c>
      <c r="D1005" s="71" t="s">
        <v>21</v>
      </c>
      <c r="E1005" s="72">
        <v>100000</v>
      </c>
      <c r="F1005" s="72"/>
      <c r="G1005" s="69" t="e">
        <f t="shared" si="15"/>
        <v>#REF!</v>
      </c>
      <c r="H1005" s="71" t="s">
        <v>75</v>
      </c>
      <c r="I1005" s="71" t="s">
        <v>26</v>
      </c>
      <c r="J1005" s="71"/>
      <c r="K1005" s="67" t="s">
        <v>35</v>
      </c>
      <c r="L1005" s="71"/>
    </row>
    <row r="1006" spans="1:12" s="23" customFormat="1" ht="15" customHeight="1">
      <c r="A1006" s="39">
        <v>43610</v>
      </c>
      <c r="B1006" s="38" t="s">
        <v>418</v>
      </c>
      <c r="C1006" s="38" t="s">
        <v>20</v>
      </c>
      <c r="D1006" s="52" t="s">
        <v>21</v>
      </c>
      <c r="E1006" s="56"/>
      <c r="F1006" s="56">
        <v>1000</v>
      </c>
      <c r="G1006" s="35" t="e">
        <f t="shared" si="15"/>
        <v>#REF!</v>
      </c>
      <c r="H1006" s="38" t="s">
        <v>75</v>
      </c>
      <c r="I1006" s="38" t="s">
        <v>23</v>
      </c>
      <c r="J1006" s="38"/>
      <c r="K1006" s="36" t="s">
        <v>35</v>
      </c>
      <c r="L1006" s="38"/>
    </row>
    <row r="1007" spans="1:12" s="23" customFormat="1" ht="15" customHeight="1">
      <c r="A1007" s="39">
        <v>43610</v>
      </c>
      <c r="B1007" s="38" t="s">
        <v>419</v>
      </c>
      <c r="C1007" s="38" t="s">
        <v>20</v>
      </c>
      <c r="D1007" s="52" t="s">
        <v>21</v>
      </c>
      <c r="E1007" s="56"/>
      <c r="F1007" s="56">
        <v>500</v>
      </c>
      <c r="G1007" s="35" t="e">
        <f t="shared" si="15"/>
        <v>#REF!</v>
      </c>
      <c r="H1007" s="38" t="s">
        <v>75</v>
      </c>
      <c r="I1007" s="38" t="s">
        <v>23</v>
      </c>
      <c r="J1007" s="38"/>
      <c r="K1007" s="36" t="s">
        <v>35</v>
      </c>
      <c r="L1007" s="38"/>
    </row>
    <row r="1008" spans="1:12" s="23" customFormat="1" ht="15" customHeight="1">
      <c r="A1008" s="39">
        <v>43611</v>
      </c>
      <c r="B1008" s="38" t="s">
        <v>420</v>
      </c>
      <c r="C1008" s="38" t="s">
        <v>20</v>
      </c>
      <c r="D1008" s="52" t="s">
        <v>21</v>
      </c>
      <c r="E1008" s="56"/>
      <c r="F1008" s="56">
        <v>500</v>
      </c>
      <c r="G1008" s="35" t="e">
        <f t="shared" si="15"/>
        <v>#REF!</v>
      </c>
      <c r="H1008" s="38" t="s">
        <v>75</v>
      </c>
      <c r="I1008" s="38" t="s">
        <v>23</v>
      </c>
      <c r="J1008" s="38"/>
      <c r="K1008" s="36" t="s">
        <v>35</v>
      </c>
      <c r="L1008" s="38"/>
    </row>
    <row r="1009" spans="1:12" s="23" customFormat="1" ht="15" customHeight="1">
      <c r="A1009" s="39">
        <v>43611</v>
      </c>
      <c r="B1009" s="38" t="s">
        <v>421</v>
      </c>
      <c r="C1009" s="38" t="s">
        <v>20</v>
      </c>
      <c r="D1009" s="52" t="s">
        <v>21</v>
      </c>
      <c r="E1009" s="56"/>
      <c r="F1009" s="56">
        <v>500</v>
      </c>
      <c r="G1009" s="35" t="e">
        <f t="shared" si="15"/>
        <v>#REF!</v>
      </c>
      <c r="H1009" s="38" t="s">
        <v>75</v>
      </c>
      <c r="I1009" s="38" t="s">
        <v>23</v>
      </c>
      <c r="J1009" s="38"/>
      <c r="K1009" s="36" t="s">
        <v>35</v>
      </c>
      <c r="L1009" s="38"/>
    </row>
    <row r="1010" spans="1:12" s="23" customFormat="1" ht="15" customHeight="1">
      <c r="A1010" s="39">
        <v>43611</v>
      </c>
      <c r="B1010" s="38" t="s">
        <v>422</v>
      </c>
      <c r="C1010" s="38" t="s">
        <v>20</v>
      </c>
      <c r="D1010" s="52" t="s">
        <v>21</v>
      </c>
      <c r="E1010" s="56"/>
      <c r="F1010" s="56">
        <v>500</v>
      </c>
      <c r="G1010" s="35" t="e">
        <f t="shared" si="15"/>
        <v>#REF!</v>
      </c>
      <c r="H1010" s="38" t="s">
        <v>75</v>
      </c>
      <c r="I1010" s="38" t="s">
        <v>23</v>
      </c>
      <c r="J1010" s="38"/>
      <c r="K1010" s="36" t="s">
        <v>35</v>
      </c>
      <c r="L1010" s="38"/>
    </row>
    <row r="1011" spans="1:12" s="23" customFormat="1" ht="15" customHeight="1">
      <c r="A1011" s="39">
        <v>43611</v>
      </c>
      <c r="B1011" s="38" t="s">
        <v>423</v>
      </c>
      <c r="C1011" s="38" t="s">
        <v>20</v>
      </c>
      <c r="D1011" s="52" t="s">
        <v>21</v>
      </c>
      <c r="E1011" s="56"/>
      <c r="F1011" s="56">
        <v>500</v>
      </c>
      <c r="G1011" s="35" t="e">
        <f t="shared" si="15"/>
        <v>#REF!</v>
      </c>
      <c r="H1011" s="38" t="s">
        <v>75</v>
      </c>
      <c r="I1011" s="38" t="s">
        <v>23</v>
      </c>
      <c r="J1011" s="38"/>
      <c r="K1011" s="36" t="s">
        <v>35</v>
      </c>
      <c r="L1011" s="38"/>
    </row>
    <row r="1012" spans="1:12" s="23" customFormat="1" ht="15" customHeight="1">
      <c r="A1012" s="39">
        <v>43611</v>
      </c>
      <c r="B1012" s="38" t="s">
        <v>851</v>
      </c>
      <c r="C1012" s="38" t="s">
        <v>343</v>
      </c>
      <c r="D1012" s="52" t="s">
        <v>21</v>
      </c>
      <c r="E1012" s="56"/>
      <c r="F1012" s="56">
        <v>6000</v>
      </c>
      <c r="G1012" s="35" t="e">
        <f t="shared" si="15"/>
        <v>#REF!</v>
      </c>
      <c r="H1012" s="38" t="s">
        <v>75</v>
      </c>
      <c r="I1012" s="38" t="s">
        <v>23</v>
      </c>
      <c r="J1012" s="38"/>
      <c r="K1012" s="36" t="s">
        <v>35</v>
      </c>
      <c r="L1012" s="38"/>
    </row>
    <row r="1013" spans="1:12" s="23" customFormat="1" ht="15" customHeight="1">
      <c r="A1013" s="39">
        <v>43611</v>
      </c>
      <c r="B1013" s="38" t="s">
        <v>424</v>
      </c>
      <c r="C1013" s="38" t="s">
        <v>20</v>
      </c>
      <c r="D1013" s="52" t="s">
        <v>21</v>
      </c>
      <c r="E1013" s="56"/>
      <c r="F1013" s="56">
        <v>500</v>
      </c>
      <c r="G1013" s="35" t="e">
        <f t="shared" si="15"/>
        <v>#REF!</v>
      </c>
      <c r="H1013" s="38" t="s">
        <v>75</v>
      </c>
      <c r="I1013" s="38" t="s">
        <v>23</v>
      </c>
      <c r="J1013" s="38"/>
      <c r="K1013" s="36" t="s">
        <v>35</v>
      </c>
      <c r="L1013" s="38"/>
    </row>
    <row r="1014" spans="1:12" s="23" customFormat="1" ht="15" customHeight="1">
      <c r="A1014" s="39">
        <v>43611</v>
      </c>
      <c r="B1014" s="38" t="s">
        <v>425</v>
      </c>
      <c r="C1014" s="38" t="s">
        <v>20</v>
      </c>
      <c r="D1014" s="52" t="s">
        <v>21</v>
      </c>
      <c r="E1014" s="56"/>
      <c r="F1014" s="56">
        <v>500</v>
      </c>
      <c r="G1014" s="35" t="e">
        <f t="shared" si="15"/>
        <v>#REF!</v>
      </c>
      <c r="H1014" s="38" t="s">
        <v>75</v>
      </c>
      <c r="I1014" s="38" t="s">
        <v>23</v>
      </c>
      <c r="J1014" s="38"/>
      <c r="K1014" s="36" t="s">
        <v>35</v>
      </c>
      <c r="L1014" s="38"/>
    </row>
    <row r="1015" spans="1:12" s="23" customFormat="1" ht="15" customHeight="1">
      <c r="A1015" s="39">
        <v>43612</v>
      </c>
      <c r="B1015" s="38" t="s">
        <v>426</v>
      </c>
      <c r="C1015" s="38" t="s">
        <v>20</v>
      </c>
      <c r="D1015" s="52" t="s">
        <v>21</v>
      </c>
      <c r="E1015" s="56"/>
      <c r="F1015" s="56">
        <v>500</v>
      </c>
      <c r="G1015" s="35" t="e">
        <f t="shared" si="15"/>
        <v>#REF!</v>
      </c>
      <c r="H1015" s="38" t="s">
        <v>75</v>
      </c>
      <c r="I1015" s="38" t="s">
        <v>23</v>
      </c>
      <c r="J1015" s="38"/>
      <c r="K1015" s="36" t="s">
        <v>35</v>
      </c>
      <c r="L1015" s="38"/>
    </row>
    <row r="1016" spans="1:12" s="23" customFormat="1" ht="15" customHeight="1">
      <c r="A1016" s="39">
        <v>43612</v>
      </c>
      <c r="B1016" s="38" t="s">
        <v>427</v>
      </c>
      <c r="C1016" s="38" t="s">
        <v>20</v>
      </c>
      <c r="D1016" s="52" t="s">
        <v>21</v>
      </c>
      <c r="E1016" s="56"/>
      <c r="F1016" s="56">
        <v>500</v>
      </c>
      <c r="G1016" s="35" t="e">
        <f t="shared" si="15"/>
        <v>#REF!</v>
      </c>
      <c r="H1016" s="38" t="s">
        <v>75</v>
      </c>
      <c r="I1016" s="38" t="s">
        <v>23</v>
      </c>
      <c r="J1016" s="38"/>
      <c r="K1016" s="36" t="s">
        <v>35</v>
      </c>
      <c r="L1016" s="38"/>
    </row>
    <row r="1017" spans="1:12" s="23" customFormat="1" ht="15" customHeight="1">
      <c r="A1017" s="39">
        <v>43612</v>
      </c>
      <c r="B1017" s="38" t="s">
        <v>859</v>
      </c>
      <c r="C1017" s="38" t="s">
        <v>343</v>
      </c>
      <c r="D1017" s="52" t="s">
        <v>21</v>
      </c>
      <c r="E1017" s="56"/>
      <c r="F1017" s="56">
        <v>2500</v>
      </c>
      <c r="G1017" s="35" t="e">
        <f t="shared" si="15"/>
        <v>#REF!</v>
      </c>
      <c r="H1017" s="38" t="s">
        <v>75</v>
      </c>
      <c r="I1017" s="38" t="s">
        <v>23</v>
      </c>
      <c r="J1017" s="38"/>
      <c r="K1017" s="36" t="s">
        <v>35</v>
      </c>
      <c r="L1017" s="38"/>
    </row>
    <row r="1018" spans="1:12" s="23" customFormat="1" ht="15" customHeight="1">
      <c r="A1018" s="39">
        <v>43612</v>
      </c>
      <c r="B1018" s="38" t="s">
        <v>860</v>
      </c>
      <c r="C1018" s="38" t="s">
        <v>20</v>
      </c>
      <c r="D1018" s="52" t="s">
        <v>21</v>
      </c>
      <c r="E1018" s="56"/>
      <c r="F1018" s="56">
        <v>500</v>
      </c>
      <c r="G1018" s="35" t="e">
        <f t="shared" si="15"/>
        <v>#REF!</v>
      </c>
      <c r="H1018" s="38" t="s">
        <v>75</v>
      </c>
      <c r="I1018" s="38" t="s">
        <v>23</v>
      </c>
      <c r="J1018" s="38"/>
      <c r="K1018" s="36" t="s">
        <v>35</v>
      </c>
      <c r="L1018" s="38"/>
    </row>
    <row r="1019" spans="1:12" s="23" customFormat="1" ht="15" customHeight="1">
      <c r="A1019" s="39">
        <v>43612</v>
      </c>
      <c r="B1019" s="38" t="s">
        <v>861</v>
      </c>
      <c r="C1019" s="38" t="s">
        <v>57</v>
      </c>
      <c r="D1019" s="52" t="s">
        <v>21</v>
      </c>
      <c r="E1019" s="56"/>
      <c r="F1019" s="56">
        <v>30000</v>
      </c>
      <c r="G1019" s="35" t="e">
        <f t="shared" si="15"/>
        <v>#REF!</v>
      </c>
      <c r="H1019" s="38" t="s">
        <v>75</v>
      </c>
      <c r="I1019" s="38" t="s">
        <v>26</v>
      </c>
      <c r="J1019" s="38"/>
      <c r="K1019" s="36" t="s">
        <v>35</v>
      </c>
      <c r="L1019" s="38"/>
    </row>
    <row r="1020" spans="1:12" s="23" customFormat="1" ht="15" customHeight="1">
      <c r="A1020" s="39">
        <v>43612</v>
      </c>
      <c r="B1020" s="38" t="s">
        <v>428</v>
      </c>
      <c r="C1020" s="38" t="s">
        <v>20</v>
      </c>
      <c r="D1020" s="52" t="s">
        <v>21</v>
      </c>
      <c r="E1020" s="56"/>
      <c r="F1020" s="56">
        <v>2000</v>
      </c>
      <c r="G1020" s="35" t="e">
        <f t="shared" si="15"/>
        <v>#REF!</v>
      </c>
      <c r="H1020" s="38" t="s">
        <v>75</v>
      </c>
      <c r="I1020" s="38" t="s">
        <v>23</v>
      </c>
      <c r="J1020" s="38"/>
      <c r="K1020" s="36" t="s">
        <v>35</v>
      </c>
      <c r="L1020" s="38"/>
    </row>
    <row r="1021" spans="1:12" s="23" customFormat="1" ht="15" customHeight="1">
      <c r="A1021" s="39">
        <v>43612</v>
      </c>
      <c r="B1021" s="38" t="s">
        <v>862</v>
      </c>
      <c r="C1021" s="38" t="s">
        <v>20</v>
      </c>
      <c r="D1021" s="52" t="s">
        <v>21</v>
      </c>
      <c r="E1021" s="56"/>
      <c r="F1021" s="56">
        <v>2000</v>
      </c>
      <c r="G1021" s="35" t="e">
        <f t="shared" si="15"/>
        <v>#REF!</v>
      </c>
      <c r="H1021" s="38" t="s">
        <v>75</v>
      </c>
      <c r="I1021" s="38" t="s">
        <v>23</v>
      </c>
      <c r="J1021" s="38"/>
      <c r="K1021" s="36" t="s">
        <v>35</v>
      </c>
      <c r="L1021" s="38"/>
    </row>
    <row r="1022" spans="1:12" s="23" customFormat="1" ht="15" customHeight="1">
      <c r="A1022" s="39">
        <v>43612</v>
      </c>
      <c r="B1022" s="38" t="s">
        <v>863</v>
      </c>
      <c r="C1022" s="38" t="s">
        <v>20</v>
      </c>
      <c r="D1022" s="52" t="s">
        <v>21</v>
      </c>
      <c r="E1022" s="56"/>
      <c r="F1022" s="56">
        <v>500</v>
      </c>
      <c r="G1022" s="35" t="e">
        <f t="shared" si="15"/>
        <v>#REF!</v>
      </c>
      <c r="H1022" s="38" t="s">
        <v>75</v>
      </c>
      <c r="I1022" s="38" t="s">
        <v>23</v>
      </c>
      <c r="J1022" s="38"/>
      <c r="K1022" s="36" t="s">
        <v>35</v>
      </c>
      <c r="L1022" s="38"/>
    </row>
    <row r="1023" spans="1:12" s="23" customFormat="1" ht="15" customHeight="1">
      <c r="A1023" s="39">
        <v>43612</v>
      </c>
      <c r="B1023" s="38" t="s">
        <v>864</v>
      </c>
      <c r="C1023" s="38" t="s">
        <v>20</v>
      </c>
      <c r="D1023" s="52" t="s">
        <v>21</v>
      </c>
      <c r="E1023" s="56"/>
      <c r="F1023" s="56">
        <v>500</v>
      </c>
      <c r="G1023" s="35" t="e">
        <f t="shared" si="15"/>
        <v>#REF!</v>
      </c>
      <c r="H1023" s="38" t="s">
        <v>75</v>
      </c>
      <c r="I1023" s="38" t="s">
        <v>23</v>
      </c>
      <c r="J1023" s="38"/>
      <c r="K1023" s="36" t="s">
        <v>35</v>
      </c>
      <c r="L1023" s="38"/>
    </row>
    <row r="1024" spans="1:12" s="23" customFormat="1" ht="15" customHeight="1">
      <c r="A1024" s="39">
        <v>43612</v>
      </c>
      <c r="B1024" s="38" t="s">
        <v>865</v>
      </c>
      <c r="C1024" s="38" t="s">
        <v>57</v>
      </c>
      <c r="D1024" s="52" t="s">
        <v>21</v>
      </c>
      <c r="E1024" s="56"/>
      <c r="F1024" s="56">
        <v>15000</v>
      </c>
      <c r="G1024" s="35" t="e">
        <f t="shared" si="15"/>
        <v>#REF!</v>
      </c>
      <c r="H1024" s="38" t="s">
        <v>75</v>
      </c>
      <c r="I1024" s="38" t="s">
        <v>26</v>
      </c>
      <c r="J1024" s="38"/>
      <c r="K1024" s="36" t="s">
        <v>35</v>
      </c>
      <c r="L1024" s="38"/>
    </row>
    <row r="1025" spans="1:12" s="23" customFormat="1" ht="15" customHeight="1">
      <c r="A1025" s="39">
        <v>43613</v>
      </c>
      <c r="B1025" s="38" t="s">
        <v>866</v>
      </c>
      <c r="C1025" s="38" t="s">
        <v>20</v>
      </c>
      <c r="D1025" s="52" t="s">
        <v>21</v>
      </c>
      <c r="E1025" s="56"/>
      <c r="F1025" s="56">
        <v>500</v>
      </c>
      <c r="G1025" s="35" t="e">
        <f t="shared" si="15"/>
        <v>#REF!</v>
      </c>
      <c r="H1025" s="38" t="s">
        <v>75</v>
      </c>
      <c r="I1025" s="38" t="s">
        <v>23</v>
      </c>
      <c r="J1025" s="38"/>
      <c r="K1025" s="36" t="s">
        <v>35</v>
      </c>
      <c r="L1025" s="38"/>
    </row>
    <row r="1026" spans="1:12" s="23" customFormat="1" ht="15" customHeight="1">
      <c r="A1026" s="39">
        <v>43613</v>
      </c>
      <c r="B1026" s="38" t="s">
        <v>867</v>
      </c>
      <c r="C1026" s="38" t="s">
        <v>20</v>
      </c>
      <c r="D1026" s="52" t="s">
        <v>21</v>
      </c>
      <c r="E1026" s="56"/>
      <c r="F1026" s="56">
        <v>10000</v>
      </c>
      <c r="G1026" s="35" t="e">
        <f t="shared" si="15"/>
        <v>#REF!</v>
      </c>
      <c r="H1026" s="38" t="s">
        <v>75</v>
      </c>
      <c r="I1026" s="38" t="s">
        <v>23</v>
      </c>
      <c r="J1026" s="38"/>
      <c r="K1026" s="36" t="s">
        <v>35</v>
      </c>
      <c r="L1026" s="38"/>
    </row>
    <row r="1027" spans="1:12" s="23" customFormat="1" ht="15" customHeight="1">
      <c r="A1027" s="39">
        <v>43613</v>
      </c>
      <c r="B1027" s="38" t="s">
        <v>429</v>
      </c>
      <c r="C1027" s="38" t="s">
        <v>20</v>
      </c>
      <c r="D1027" s="52" t="s">
        <v>21</v>
      </c>
      <c r="E1027" s="56"/>
      <c r="F1027" s="56">
        <v>500</v>
      </c>
      <c r="G1027" s="35" t="e">
        <f t="shared" si="15"/>
        <v>#REF!</v>
      </c>
      <c r="H1027" s="38" t="s">
        <v>75</v>
      </c>
      <c r="I1027" s="38" t="s">
        <v>23</v>
      </c>
      <c r="J1027" s="38"/>
      <c r="K1027" s="36" t="s">
        <v>35</v>
      </c>
      <c r="L1027" s="38"/>
    </row>
    <row r="1028" spans="1:12" s="23" customFormat="1" ht="15" customHeight="1">
      <c r="A1028" s="39">
        <v>43613</v>
      </c>
      <c r="B1028" s="38" t="s">
        <v>868</v>
      </c>
      <c r="C1028" s="38" t="s">
        <v>20</v>
      </c>
      <c r="D1028" s="52" t="s">
        <v>21</v>
      </c>
      <c r="E1028" s="56"/>
      <c r="F1028" s="56">
        <v>500</v>
      </c>
      <c r="G1028" s="35" t="e">
        <f t="shared" si="15"/>
        <v>#REF!</v>
      </c>
      <c r="H1028" s="38" t="s">
        <v>75</v>
      </c>
      <c r="I1028" s="38" t="s">
        <v>23</v>
      </c>
      <c r="J1028" s="38"/>
      <c r="K1028" s="36" t="s">
        <v>35</v>
      </c>
      <c r="L1028" s="38"/>
    </row>
    <row r="1029" spans="1:12" s="74" customFormat="1" ht="15" hidden="1" customHeight="1">
      <c r="A1029" s="66">
        <v>43613</v>
      </c>
      <c r="B1029" s="71" t="s">
        <v>25</v>
      </c>
      <c r="C1029" s="71" t="s">
        <v>28</v>
      </c>
      <c r="D1029" s="71" t="s">
        <v>21</v>
      </c>
      <c r="E1029" s="72">
        <v>119800</v>
      </c>
      <c r="F1029" s="72"/>
      <c r="G1029" s="69" t="e">
        <f t="shared" si="15"/>
        <v>#REF!</v>
      </c>
      <c r="H1029" s="71" t="s">
        <v>75</v>
      </c>
      <c r="I1029" s="71" t="s">
        <v>26</v>
      </c>
      <c r="J1029" s="71"/>
      <c r="K1029" s="67" t="s">
        <v>35</v>
      </c>
      <c r="L1029" s="71"/>
    </row>
    <row r="1030" spans="1:12" s="23" customFormat="1" ht="15" customHeight="1">
      <c r="A1030" s="39">
        <v>43613</v>
      </c>
      <c r="B1030" s="38" t="s">
        <v>430</v>
      </c>
      <c r="C1030" s="38" t="s">
        <v>20</v>
      </c>
      <c r="D1030" s="52" t="s">
        <v>21</v>
      </c>
      <c r="E1030" s="56"/>
      <c r="F1030" s="56">
        <v>500</v>
      </c>
      <c r="G1030" s="35" t="e">
        <f t="shared" si="15"/>
        <v>#REF!</v>
      </c>
      <c r="H1030" s="38" t="s">
        <v>75</v>
      </c>
      <c r="I1030" s="38" t="s">
        <v>23</v>
      </c>
      <c r="J1030" s="38"/>
      <c r="K1030" s="36" t="s">
        <v>35</v>
      </c>
      <c r="L1030" s="38"/>
    </row>
    <row r="1031" spans="1:12" s="23" customFormat="1" ht="15" customHeight="1">
      <c r="A1031" s="39">
        <v>43613</v>
      </c>
      <c r="B1031" s="38" t="s">
        <v>869</v>
      </c>
      <c r="C1031" s="38" t="s">
        <v>20</v>
      </c>
      <c r="D1031" s="52" t="s">
        <v>21</v>
      </c>
      <c r="E1031" s="56"/>
      <c r="F1031" s="56">
        <v>5000</v>
      </c>
      <c r="G1031" s="35" t="e">
        <f t="shared" si="15"/>
        <v>#REF!</v>
      </c>
      <c r="H1031" s="38" t="s">
        <v>75</v>
      </c>
      <c r="I1031" s="38" t="s">
        <v>23</v>
      </c>
      <c r="J1031" s="38"/>
      <c r="K1031" s="36" t="s">
        <v>35</v>
      </c>
      <c r="L1031" s="38"/>
    </row>
    <row r="1032" spans="1:12" s="23" customFormat="1" ht="15" customHeight="1">
      <c r="A1032" s="39">
        <v>43613</v>
      </c>
      <c r="B1032" s="38" t="s">
        <v>431</v>
      </c>
      <c r="C1032" s="38" t="s">
        <v>20</v>
      </c>
      <c r="D1032" s="52" t="s">
        <v>21</v>
      </c>
      <c r="E1032" s="56"/>
      <c r="F1032" s="56">
        <v>500</v>
      </c>
      <c r="G1032" s="35" t="e">
        <f t="shared" si="15"/>
        <v>#REF!</v>
      </c>
      <c r="H1032" s="38" t="s">
        <v>75</v>
      </c>
      <c r="I1032" s="38" t="s">
        <v>23</v>
      </c>
      <c r="J1032" s="38"/>
      <c r="K1032" s="36" t="s">
        <v>35</v>
      </c>
      <c r="L1032" s="38"/>
    </row>
    <row r="1033" spans="1:12" s="23" customFormat="1" ht="15" customHeight="1">
      <c r="A1033" s="39">
        <v>43613</v>
      </c>
      <c r="B1033" s="38" t="s">
        <v>870</v>
      </c>
      <c r="C1033" s="38" t="s">
        <v>57</v>
      </c>
      <c r="D1033" s="52" t="s">
        <v>21</v>
      </c>
      <c r="E1033" s="56"/>
      <c r="F1033" s="56">
        <v>15000</v>
      </c>
      <c r="G1033" s="35" t="e">
        <f t="shared" si="15"/>
        <v>#REF!</v>
      </c>
      <c r="H1033" s="38" t="s">
        <v>75</v>
      </c>
      <c r="I1033" s="38" t="s">
        <v>26</v>
      </c>
      <c r="J1033" s="38"/>
      <c r="K1033" s="36" t="s">
        <v>35</v>
      </c>
      <c r="L1033" s="38"/>
    </row>
    <row r="1034" spans="1:12" s="23" customFormat="1" ht="15" customHeight="1">
      <c r="A1034" s="39">
        <v>43614</v>
      </c>
      <c r="B1034" s="38" t="s">
        <v>432</v>
      </c>
      <c r="C1034" s="38" t="s">
        <v>20</v>
      </c>
      <c r="D1034" s="52" t="s">
        <v>21</v>
      </c>
      <c r="E1034" s="56"/>
      <c r="F1034" s="56">
        <v>500</v>
      </c>
      <c r="G1034" s="35" t="e">
        <f t="shared" si="15"/>
        <v>#REF!</v>
      </c>
      <c r="H1034" s="38" t="s">
        <v>75</v>
      </c>
      <c r="I1034" s="38" t="s">
        <v>23</v>
      </c>
      <c r="J1034" s="38"/>
      <c r="K1034" s="36" t="s">
        <v>35</v>
      </c>
      <c r="L1034" s="38"/>
    </row>
    <row r="1035" spans="1:12" s="23" customFormat="1" ht="15" customHeight="1">
      <c r="A1035" s="39">
        <v>43614</v>
      </c>
      <c r="B1035" s="38" t="s">
        <v>433</v>
      </c>
      <c r="C1035" s="38" t="s">
        <v>20</v>
      </c>
      <c r="D1035" s="52" t="s">
        <v>21</v>
      </c>
      <c r="E1035" s="56"/>
      <c r="F1035" s="56">
        <v>500</v>
      </c>
      <c r="G1035" s="35" t="e">
        <f t="shared" si="15"/>
        <v>#REF!</v>
      </c>
      <c r="H1035" s="38" t="s">
        <v>75</v>
      </c>
      <c r="I1035" s="38" t="s">
        <v>23</v>
      </c>
      <c r="J1035" s="38"/>
      <c r="K1035" s="36" t="s">
        <v>35</v>
      </c>
      <c r="L1035" s="38"/>
    </row>
    <row r="1036" spans="1:12" s="23" customFormat="1" ht="15" customHeight="1">
      <c r="A1036" s="39">
        <v>43614</v>
      </c>
      <c r="B1036" s="38" t="s">
        <v>434</v>
      </c>
      <c r="C1036" s="38" t="s">
        <v>20</v>
      </c>
      <c r="D1036" s="52" t="s">
        <v>21</v>
      </c>
      <c r="E1036" s="56"/>
      <c r="F1036" s="56">
        <v>500</v>
      </c>
      <c r="G1036" s="35" t="e">
        <f t="shared" si="15"/>
        <v>#REF!</v>
      </c>
      <c r="H1036" s="38" t="s">
        <v>75</v>
      </c>
      <c r="I1036" s="38" t="s">
        <v>23</v>
      </c>
      <c r="J1036" s="38"/>
      <c r="K1036" s="36" t="s">
        <v>35</v>
      </c>
      <c r="L1036" s="38"/>
    </row>
    <row r="1037" spans="1:12" s="23" customFormat="1" ht="15" customHeight="1">
      <c r="A1037" s="39">
        <v>43614</v>
      </c>
      <c r="B1037" s="38" t="s">
        <v>435</v>
      </c>
      <c r="C1037" s="38" t="s">
        <v>20</v>
      </c>
      <c r="D1037" s="52" t="s">
        <v>21</v>
      </c>
      <c r="E1037" s="56"/>
      <c r="F1037" s="56">
        <v>1000</v>
      </c>
      <c r="G1037" s="35" t="e">
        <f t="shared" si="15"/>
        <v>#REF!</v>
      </c>
      <c r="H1037" s="38" t="s">
        <v>75</v>
      </c>
      <c r="I1037" s="38" t="s">
        <v>23</v>
      </c>
      <c r="J1037" s="38"/>
      <c r="K1037" s="36" t="s">
        <v>35</v>
      </c>
      <c r="L1037" s="38"/>
    </row>
    <row r="1038" spans="1:12" s="23" customFormat="1" ht="15" customHeight="1">
      <c r="A1038" s="39">
        <v>43614</v>
      </c>
      <c r="B1038" s="38" t="s">
        <v>871</v>
      </c>
      <c r="C1038" s="38" t="s">
        <v>20</v>
      </c>
      <c r="D1038" s="52" t="s">
        <v>21</v>
      </c>
      <c r="E1038" s="56"/>
      <c r="F1038" s="56">
        <v>1000</v>
      </c>
      <c r="G1038" s="35" t="e">
        <f t="shared" ref="G1038:G1097" si="16">G1037+E1038-F1038</f>
        <v>#REF!</v>
      </c>
      <c r="H1038" s="38" t="s">
        <v>75</v>
      </c>
      <c r="I1038" s="38" t="s">
        <v>23</v>
      </c>
      <c r="J1038" s="38"/>
      <c r="K1038" s="36" t="s">
        <v>35</v>
      </c>
      <c r="L1038" s="38"/>
    </row>
    <row r="1039" spans="1:12" s="23" customFormat="1" ht="15" customHeight="1">
      <c r="A1039" s="39">
        <v>43614</v>
      </c>
      <c r="B1039" s="38" t="s">
        <v>872</v>
      </c>
      <c r="C1039" s="38" t="s">
        <v>343</v>
      </c>
      <c r="D1039" s="52" t="s">
        <v>21</v>
      </c>
      <c r="E1039" s="56"/>
      <c r="F1039" s="56">
        <v>5000</v>
      </c>
      <c r="G1039" s="35" t="e">
        <f t="shared" si="16"/>
        <v>#REF!</v>
      </c>
      <c r="H1039" s="38" t="s">
        <v>75</v>
      </c>
      <c r="I1039" s="38" t="s">
        <v>23</v>
      </c>
      <c r="J1039" s="38"/>
      <c r="K1039" s="36" t="s">
        <v>35</v>
      </c>
      <c r="L1039" s="38"/>
    </row>
    <row r="1040" spans="1:12" s="23" customFormat="1" ht="15" customHeight="1">
      <c r="A1040" s="39">
        <v>43614</v>
      </c>
      <c r="B1040" s="38" t="s">
        <v>873</v>
      </c>
      <c r="C1040" s="38" t="s">
        <v>20</v>
      </c>
      <c r="D1040" s="52" t="s">
        <v>21</v>
      </c>
      <c r="E1040" s="56"/>
      <c r="F1040" s="56">
        <v>500</v>
      </c>
      <c r="G1040" s="35" t="e">
        <f t="shared" si="16"/>
        <v>#REF!</v>
      </c>
      <c r="H1040" s="38" t="s">
        <v>75</v>
      </c>
      <c r="I1040" s="38" t="s">
        <v>23</v>
      </c>
      <c r="J1040" s="38"/>
      <c r="K1040" s="36" t="s">
        <v>35</v>
      </c>
      <c r="L1040" s="38"/>
    </row>
    <row r="1041" spans="1:12" s="23" customFormat="1" ht="15" customHeight="1">
      <c r="A1041" s="39">
        <v>43615</v>
      </c>
      <c r="B1041" s="38" t="s">
        <v>436</v>
      </c>
      <c r="C1041" s="38" t="s">
        <v>20</v>
      </c>
      <c r="D1041" s="52" t="s">
        <v>21</v>
      </c>
      <c r="E1041" s="56"/>
      <c r="F1041" s="56">
        <v>500</v>
      </c>
      <c r="G1041" s="35" t="e">
        <f t="shared" si="16"/>
        <v>#REF!</v>
      </c>
      <c r="H1041" s="38" t="s">
        <v>75</v>
      </c>
      <c r="I1041" s="38" t="s">
        <v>23</v>
      </c>
      <c r="J1041" s="38"/>
      <c r="K1041" s="36" t="s">
        <v>35</v>
      </c>
      <c r="L1041" s="38"/>
    </row>
    <row r="1042" spans="1:12" s="23" customFormat="1" ht="15" customHeight="1">
      <c r="A1042" s="39">
        <v>43615</v>
      </c>
      <c r="B1042" s="38" t="s">
        <v>849</v>
      </c>
      <c r="C1042" s="38" t="s">
        <v>343</v>
      </c>
      <c r="D1042" s="52" t="s">
        <v>21</v>
      </c>
      <c r="E1042" s="56"/>
      <c r="F1042" s="56">
        <v>2000</v>
      </c>
      <c r="G1042" s="35" t="e">
        <f t="shared" si="16"/>
        <v>#REF!</v>
      </c>
      <c r="H1042" s="38" t="s">
        <v>75</v>
      </c>
      <c r="I1042" s="38" t="s">
        <v>23</v>
      </c>
      <c r="J1042" s="38"/>
      <c r="K1042" s="36" t="s">
        <v>35</v>
      </c>
      <c r="L1042" s="38"/>
    </row>
    <row r="1043" spans="1:12" s="23" customFormat="1" ht="15" customHeight="1">
      <c r="A1043" s="39">
        <v>43615</v>
      </c>
      <c r="B1043" s="38" t="s">
        <v>874</v>
      </c>
      <c r="C1043" s="38" t="s">
        <v>20</v>
      </c>
      <c r="D1043" s="52" t="s">
        <v>21</v>
      </c>
      <c r="E1043" s="56"/>
      <c r="F1043" s="56">
        <v>2000</v>
      </c>
      <c r="G1043" s="35" t="e">
        <f t="shared" si="16"/>
        <v>#REF!</v>
      </c>
      <c r="H1043" s="38" t="s">
        <v>75</v>
      </c>
      <c r="I1043" s="38" t="s">
        <v>23</v>
      </c>
      <c r="J1043" s="38"/>
      <c r="K1043" s="36" t="s">
        <v>35</v>
      </c>
      <c r="L1043" s="38"/>
    </row>
    <row r="1044" spans="1:12" s="23" customFormat="1" ht="15" customHeight="1">
      <c r="A1044" s="39">
        <v>43615</v>
      </c>
      <c r="B1044" s="38" t="s">
        <v>437</v>
      </c>
      <c r="C1044" s="38" t="s">
        <v>20</v>
      </c>
      <c r="D1044" s="52" t="s">
        <v>21</v>
      </c>
      <c r="E1044" s="56"/>
      <c r="F1044" s="56">
        <v>2000</v>
      </c>
      <c r="G1044" s="35" t="e">
        <f t="shared" si="16"/>
        <v>#REF!</v>
      </c>
      <c r="H1044" s="38" t="s">
        <v>75</v>
      </c>
      <c r="I1044" s="38" t="s">
        <v>23</v>
      </c>
      <c r="J1044" s="38"/>
      <c r="K1044" s="36" t="s">
        <v>35</v>
      </c>
      <c r="L1044" s="38"/>
    </row>
    <row r="1045" spans="1:12" s="23" customFormat="1" ht="15" customHeight="1">
      <c r="A1045" s="39">
        <v>43615</v>
      </c>
      <c r="B1045" s="38" t="s">
        <v>438</v>
      </c>
      <c r="C1045" s="38" t="s">
        <v>20</v>
      </c>
      <c r="D1045" s="52" t="s">
        <v>21</v>
      </c>
      <c r="E1045" s="56"/>
      <c r="F1045" s="56">
        <v>700</v>
      </c>
      <c r="G1045" s="35" t="e">
        <f t="shared" si="16"/>
        <v>#REF!</v>
      </c>
      <c r="H1045" s="38" t="s">
        <v>75</v>
      </c>
      <c r="I1045" s="38" t="s">
        <v>23</v>
      </c>
      <c r="J1045" s="38"/>
      <c r="K1045" s="36" t="s">
        <v>35</v>
      </c>
      <c r="L1045" s="38"/>
    </row>
    <row r="1046" spans="1:12" s="23" customFormat="1" ht="15" customHeight="1">
      <c r="A1046" s="39">
        <v>43615</v>
      </c>
      <c r="B1046" s="38" t="s">
        <v>439</v>
      </c>
      <c r="C1046" s="38" t="s">
        <v>20</v>
      </c>
      <c r="D1046" s="52" t="s">
        <v>21</v>
      </c>
      <c r="E1046" s="56"/>
      <c r="F1046" s="56">
        <v>10000</v>
      </c>
      <c r="G1046" s="35" t="e">
        <f t="shared" si="16"/>
        <v>#REF!</v>
      </c>
      <c r="H1046" s="38" t="s">
        <v>75</v>
      </c>
      <c r="I1046" s="38" t="s">
        <v>26</v>
      </c>
      <c r="J1046" s="38"/>
      <c r="K1046" s="36" t="s">
        <v>35</v>
      </c>
      <c r="L1046" s="38"/>
    </row>
    <row r="1047" spans="1:12" s="23" customFormat="1" ht="15" customHeight="1">
      <c r="A1047" s="39">
        <v>43615</v>
      </c>
      <c r="B1047" s="38" t="s">
        <v>410</v>
      </c>
      <c r="C1047" s="38" t="s">
        <v>20</v>
      </c>
      <c r="D1047" s="52" t="s">
        <v>21</v>
      </c>
      <c r="E1047" s="56"/>
      <c r="F1047" s="56">
        <v>500</v>
      </c>
      <c r="G1047" s="35" t="e">
        <f t="shared" si="16"/>
        <v>#REF!</v>
      </c>
      <c r="H1047" s="38" t="s">
        <v>75</v>
      </c>
      <c r="I1047" s="38" t="s">
        <v>23</v>
      </c>
      <c r="J1047" s="38"/>
      <c r="K1047" s="36" t="s">
        <v>35</v>
      </c>
      <c r="L1047" s="38"/>
    </row>
    <row r="1048" spans="1:12" s="23" customFormat="1" ht="15" customHeight="1">
      <c r="A1048" s="39">
        <v>43616</v>
      </c>
      <c r="B1048" s="38" t="s">
        <v>440</v>
      </c>
      <c r="C1048" s="38" t="s">
        <v>20</v>
      </c>
      <c r="D1048" s="52" t="s">
        <v>21</v>
      </c>
      <c r="E1048" s="56"/>
      <c r="F1048" s="56">
        <v>500</v>
      </c>
      <c r="G1048" s="35" t="e">
        <f t="shared" si="16"/>
        <v>#REF!</v>
      </c>
      <c r="H1048" s="38" t="s">
        <v>75</v>
      </c>
      <c r="I1048" s="38" t="s">
        <v>23</v>
      </c>
      <c r="J1048" s="38"/>
      <c r="K1048" s="36" t="s">
        <v>35</v>
      </c>
      <c r="L1048" s="38"/>
    </row>
    <row r="1049" spans="1:12" s="23" customFormat="1" ht="15" customHeight="1">
      <c r="A1049" s="39">
        <v>43616</v>
      </c>
      <c r="B1049" s="38" t="s">
        <v>441</v>
      </c>
      <c r="C1049" s="38" t="s">
        <v>20</v>
      </c>
      <c r="D1049" s="52" t="s">
        <v>21</v>
      </c>
      <c r="E1049" s="56"/>
      <c r="F1049" s="56">
        <v>1000</v>
      </c>
      <c r="G1049" s="35" t="e">
        <f t="shared" si="16"/>
        <v>#REF!</v>
      </c>
      <c r="H1049" s="38" t="s">
        <v>75</v>
      </c>
      <c r="I1049" s="38" t="s">
        <v>23</v>
      </c>
      <c r="J1049" s="38"/>
      <c r="K1049" s="36" t="s">
        <v>35</v>
      </c>
      <c r="L1049" s="38"/>
    </row>
    <row r="1050" spans="1:12" s="23" customFormat="1" ht="15" customHeight="1">
      <c r="A1050" s="39">
        <v>43616</v>
      </c>
      <c r="B1050" s="38" t="s">
        <v>875</v>
      </c>
      <c r="C1050" s="38" t="s">
        <v>57</v>
      </c>
      <c r="D1050" s="52" t="s">
        <v>21</v>
      </c>
      <c r="E1050" s="56"/>
      <c r="F1050" s="56">
        <v>30000</v>
      </c>
      <c r="G1050" s="35" t="e">
        <f t="shared" si="16"/>
        <v>#REF!</v>
      </c>
      <c r="H1050" s="38" t="s">
        <v>75</v>
      </c>
      <c r="I1050" s="38" t="s">
        <v>23</v>
      </c>
      <c r="J1050" s="38"/>
      <c r="K1050" s="36" t="s">
        <v>35</v>
      </c>
      <c r="L1050" s="38"/>
    </row>
    <row r="1051" spans="1:12" s="23" customFormat="1" ht="15" customHeight="1">
      <c r="A1051" s="39">
        <v>43616</v>
      </c>
      <c r="B1051" s="38" t="s">
        <v>442</v>
      </c>
      <c r="C1051" s="34" t="s">
        <v>57</v>
      </c>
      <c r="D1051" s="52" t="s">
        <v>21</v>
      </c>
      <c r="E1051" s="56"/>
      <c r="F1051" s="56">
        <v>60000</v>
      </c>
      <c r="G1051" s="35" t="e">
        <f t="shared" si="16"/>
        <v>#REF!</v>
      </c>
      <c r="H1051" s="38" t="s">
        <v>75</v>
      </c>
      <c r="I1051" s="38" t="s">
        <v>26</v>
      </c>
      <c r="J1051" s="38"/>
      <c r="K1051" s="36" t="s">
        <v>35</v>
      </c>
      <c r="L1051" s="38"/>
    </row>
    <row r="1052" spans="1:12">
      <c r="A1052" s="39">
        <v>43605</v>
      </c>
      <c r="B1052" s="34" t="s">
        <v>876</v>
      </c>
      <c r="C1052" s="34" t="s">
        <v>307</v>
      </c>
      <c r="D1052" s="34" t="s">
        <v>32</v>
      </c>
      <c r="E1052" s="37"/>
      <c r="F1052" s="37">
        <v>1000</v>
      </c>
      <c r="G1052" s="35" t="e">
        <f t="shared" si="16"/>
        <v>#REF!</v>
      </c>
      <c r="H1052" s="34" t="s">
        <v>443</v>
      </c>
      <c r="I1052" s="34" t="s">
        <v>444</v>
      </c>
      <c r="J1052" s="34"/>
      <c r="K1052" s="36" t="s">
        <v>35</v>
      </c>
      <c r="L1052" s="42"/>
    </row>
    <row r="1053" spans="1:12">
      <c r="A1053" s="39">
        <v>43607</v>
      </c>
      <c r="B1053" s="34" t="s">
        <v>877</v>
      </c>
      <c r="C1053" s="34" t="s">
        <v>307</v>
      </c>
      <c r="D1053" s="34" t="s">
        <v>32</v>
      </c>
      <c r="E1053" s="37"/>
      <c r="F1053" s="37">
        <v>1000</v>
      </c>
      <c r="G1053" s="35" t="e">
        <f t="shared" si="16"/>
        <v>#REF!</v>
      </c>
      <c r="H1053" s="34" t="s">
        <v>443</v>
      </c>
      <c r="I1053" s="34" t="s">
        <v>444</v>
      </c>
      <c r="J1053" s="34"/>
      <c r="K1053" s="36" t="s">
        <v>35</v>
      </c>
      <c r="L1053" s="42"/>
    </row>
    <row r="1054" spans="1:12">
      <c r="A1054" s="39">
        <v>43587</v>
      </c>
      <c r="B1054" s="32" t="s">
        <v>446</v>
      </c>
      <c r="C1054" s="42" t="s">
        <v>878</v>
      </c>
      <c r="D1054" s="42" t="s">
        <v>69</v>
      </c>
      <c r="E1054" s="61"/>
      <c r="F1054" s="31">
        <v>7366</v>
      </c>
      <c r="G1054" s="35" t="e">
        <f t="shared" si="16"/>
        <v>#REF!</v>
      </c>
      <c r="H1054" s="32" t="s">
        <v>82</v>
      </c>
      <c r="I1054" s="32" t="s">
        <v>445</v>
      </c>
      <c r="J1054" s="42"/>
      <c r="K1054" s="36" t="s">
        <v>35</v>
      </c>
      <c r="L1054" s="42"/>
    </row>
    <row r="1055" spans="1:12">
      <c r="A1055" s="39">
        <v>43588</v>
      </c>
      <c r="B1055" s="53" t="s">
        <v>447</v>
      </c>
      <c r="C1055" s="42" t="s">
        <v>67</v>
      </c>
      <c r="D1055" s="42" t="s">
        <v>32</v>
      </c>
      <c r="E1055" s="62"/>
      <c r="F1055" s="54">
        <v>200000</v>
      </c>
      <c r="G1055" s="35" t="e">
        <f t="shared" si="16"/>
        <v>#REF!</v>
      </c>
      <c r="H1055" s="32" t="s">
        <v>82</v>
      </c>
      <c r="I1055" s="53">
        <v>3635116</v>
      </c>
      <c r="J1055" s="42"/>
      <c r="K1055" s="36" t="s">
        <v>35</v>
      </c>
      <c r="L1055" s="42"/>
    </row>
    <row r="1056" spans="1:12">
      <c r="A1056" s="39">
        <v>43588</v>
      </c>
      <c r="B1056" s="32" t="s">
        <v>448</v>
      </c>
      <c r="C1056" s="42" t="s">
        <v>878</v>
      </c>
      <c r="D1056" s="42" t="s">
        <v>69</v>
      </c>
      <c r="E1056" s="63"/>
      <c r="F1056" s="31">
        <v>3484</v>
      </c>
      <c r="G1056" s="35" t="e">
        <f t="shared" si="16"/>
        <v>#REF!</v>
      </c>
      <c r="H1056" s="32" t="s">
        <v>82</v>
      </c>
      <c r="I1056" s="32">
        <v>3635116</v>
      </c>
      <c r="J1056" s="42"/>
      <c r="K1056" s="36" t="s">
        <v>35</v>
      </c>
      <c r="L1056" s="42"/>
    </row>
    <row r="1057" spans="1:12">
      <c r="A1057" s="39">
        <v>43588</v>
      </c>
      <c r="B1057" s="32" t="s">
        <v>449</v>
      </c>
      <c r="C1057" s="42" t="s">
        <v>79</v>
      </c>
      <c r="D1057" s="42" t="s">
        <v>32</v>
      </c>
      <c r="E1057" s="63"/>
      <c r="F1057" s="31">
        <v>193600</v>
      </c>
      <c r="G1057" s="35" t="e">
        <f t="shared" si="16"/>
        <v>#REF!</v>
      </c>
      <c r="H1057" s="32" t="s">
        <v>82</v>
      </c>
      <c r="I1057" s="32">
        <v>3635110</v>
      </c>
      <c r="J1057" s="42"/>
      <c r="K1057" s="36" t="s">
        <v>35</v>
      </c>
      <c r="L1057" s="42"/>
    </row>
    <row r="1058" spans="1:12">
      <c r="A1058" s="39">
        <v>43588</v>
      </c>
      <c r="B1058" s="32" t="s">
        <v>450</v>
      </c>
      <c r="C1058" s="42" t="s">
        <v>878</v>
      </c>
      <c r="D1058" s="42" t="s">
        <v>69</v>
      </c>
      <c r="E1058" s="31"/>
      <c r="F1058" s="31">
        <v>3484</v>
      </c>
      <c r="G1058" s="35" t="e">
        <f t="shared" si="16"/>
        <v>#REF!</v>
      </c>
      <c r="H1058" s="32" t="s">
        <v>82</v>
      </c>
      <c r="I1058" s="32">
        <v>3635110</v>
      </c>
      <c r="J1058" s="42"/>
      <c r="K1058" s="36" t="s">
        <v>35</v>
      </c>
      <c r="L1058" s="42"/>
    </row>
    <row r="1059" spans="1:12">
      <c r="A1059" s="39">
        <v>43591</v>
      </c>
      <c r="B1059" s="32" t="s">
        <v>452</v>
      </c>
      <c r="C1059" s="32" t="s">
        <v>103</v>
      </c>
      <c r="D1059" s="42" t="s">
        <v>69</v>
      </c>
      <c r="E1059" s="61"/>
      <c r="F1059" s="31">
        <v>165000</v>
      </c>
      <c r="G1059" s="35" t="e">
        <f t="shared" si="16"/>
        <v>#REF!</v>
      </c>
      <c r="H1059" s="32" t="s">
        <v>82</v>
      </c>
      <c r="I1059" s="32" t="s">
        <v>451</v>
      </c>
      <c r="J1059" s="42"/>
      <c r="K1059" s="36" t="s">
        <v>35</v>
      </c>
      <c r="L1059" s="42"/>
    </row>
    <row r="1060" spans="1:12">
      <c r="A1060" s="39">
        <v>43591</v>
      </c>
      <c r="B1060" s="32" t="s">
        <v>453</v>
      </c>
      <c r="C1060" s="42" t="s">
        <v>88</v>
      </c>
      <c r="D1060" s="42" t="s">
        <v>85</v>
      </c>
      <c r="E1060" s="31"/>
      <c r="F1060" s="31">
        <v>330000</v>
      </c>
      <c r="G1060" s="35" t="e">
        <f t="shared" si="16"/>
        <v>#REF!</v>
      </c>
      <c r="H1060" s="32" t="s">
        <v>82</v>
      </c>
      <c r="I1060" s="32">
        <v>3635118</v>
      </c>
      <c r="J1060" s="42"/>
      <c r="K1060" s="36" t="s">
        <v>35</v>
      </c>
      <c r="L1060" s="42"/>
    </row>
    <row r="1061" spans="1:12">
      <c r="A1061" s="39">
        <v>43591</v>
      </c>
      <c r="B1061" s="32" t="s">
        <v>454</v>
      </c>
      <c r="C1061" s="42" t="s">
        <v>878</v>
      </c>
      <c r="D1061" s="42" t="s">
        <v>69</v>
      </c>
      <c r="E1061" s="63"/>
      <c r="F1061" s="31">
        <v>3484</v>
      </c>
      <c r="G1061" s="35" t="e">
        <f t="shared" si="16"/>
        <v>#REF!</v>
      </c>
      <c r="H1061" s="32" t="s">
        <v>82</v>
      </c>
      <c r="I1061" s="32">
        <v>3635118</v>
      </c>
      <c r="J1061" s="42"/>
      <c r="K1061" s="36" t="s">
        <v>35</v>
      </c>
      <c r="L1061" s="42"/>
    </row>
    <row r="1062" spans="1:12">
      <c r="A1062" s="39">
        <v>43592</v>
      </c>
      <c r="B1062" s="32" t="s">
        <v>455</v>
      </c>
      <c r="C1062" s="42" t="s">
        <v>878</v>
      </c>
      <c r="D1062" s="42" t="s">
        <v>69</v>
      </c>
      <c r="E1062" s="61"/>
      <c r="F1062" s="31">
        <v>14399</v>
      </c>
      <c r="G1062" s="35" t="e">
        <f t="shared" si="16"/>
        <v>#REF!</v>
      </c>
      <c r="H1062" s="32" t="s">
        <v>82</v>
      </c>
      <c r="I1062" s="32">
        <v>3635119</v>
      </c>
      <c r="J1062" s="42"/>
      <c r="K1062" s="36" t="s">
        <v>35</v>
      </c>
      <c r="L1062" s="42"/>
    </row>
    <row r="1063" spans="1:12">
      <c r="A1063" s="39">
        <v>43592</v>
      </c>
      <c r="B1063" s="32" t="s">
        <v>456</v>
      </c>
      <c r="C1063" s="32" t="s">
        <v>103</v>
      </c>
      <c r="D1063" s="42" t="s">
        <v>69</v>
      </c>
      <c r="E1063" s="61"/>
      <c r="F1063" s="31">
        <v>49590</v>
      </c>
      <c r="G1063" s="35" t="e">
        <f t="shared" si="16"/>
        <v>#REF!</v>
      </c>
      <c r="H1063" s="32" t="s">
        <v>82</v>
      </c>
      <c r="I1063" s="32">
        <v>3635119</v>
      </c>
      <c r="J1063" s="42"/>
      <c r="K1063" s="36" t="s">
        <v>35</v>
      </c>
      <c r="L1063" s="42"/>
    </row>
    <row r="1064" spans="1:12">
      <c r="A1064" s="39">
        <v>43592</v>
      </c>
      <c r="B1064" s="32" t="s">
        <v>457</v>
      </c>
      <c r="C1064" s="42" t="s">
        <v>878</v>
      </c>
      <c r="D1064" s="42" t="s">
        <v>69</v>
      </c>
      <c r="E1064" s="31"/>
      <c r="F1064" s="31">
        <v>3484</v>
      </c>
      <c r="G1064" s="35" t="e">
        <f t="shared" si="16"/>
        <v>#REF!</v>
      </c>
      <c r="H1064" s="32" t="s">
        <v>82</v>
      </c>
      <c r="I1064" s="32">
        <v>3635120</v>
      </c>
      <c r="J1064" s="42"/>
      <c r="K1064" s="36" t="s">
        <v>35</v>
      </c>
      <c r="L1064" s="42"/>
    </row>
    <row r="1065" spans="1:12" s="79" customFormat="1" hidden="1">
      <c r="A1065" s="66">
        <v>43592</v>
      </c>
      <c r="B1065" s="67" t="s">
        <v>458</v>
      </c>
      <c r="C1065" s="67" t="s">
        <v>28</v>
      </c>
      <c r="D1065" s="67" t="s">
        <v>69</v>
      </c>
      <c r="E1065" s="75"/>
      <c r="F1065" s="68">
        <v>1000000</v>
      </c>
      <c r="G1065" s="69" t="e">
        <f t="shared" si="16"/>
        <v>#REF!</v>
      </c>
      <c r="H1065" s="67" t="s">
        <v>82</v>
      </c>
      <c r="I1065" s="67">
        <v>3635120</v>
      </c>
      <c r="J1065" s="67"/>
      <c r="K1065" s="67" t="s">
        <v>35</v>
      </c>
      <c r="L1065" s="67"/>
    </row>
    <row r="1066" spans="1:12">
      <c r="A1066" s="39">
        <v>43593</v>
      </c>
      <c r="B1066" s="32" t="s">
        <v>459</v>
      </c>
      <c r="C1066" s="42" t="s">
        <v>878</v>
      </c>
      <c r="D1066" s="42" t="s">
        <v>69</v>
      </c>
      <c r="E1066" s="63"/>
      <c r="F1066" s="31">
        <v>2152</v>
      </c>
      <c r="G1066" s="35" t="e">
        <f t="shared" si="16"/>
        <v>#REF!</v>
      </c>
      <c r="H1066" s="32" t="s">
        <v>82</v>
      </c>
      <c r="I1066" s="32" t="s">
        <v>445</v>
      </c>
      <c r="J1066" s="42"/>
      <c r="K1066" s="36" t="s">
        <v>35</v>
      </c>
      <c r="L1066" s="42"/>
    </row>
    <row r="1067" spans="1:12">
      <c r="A1067" s="39">
        <v>43593</v>
      </c>
      <c r="B1067" s="32" t="s">
        <v>460</v>
      </c>
      <c r="C1067" s="42" t="s">
        <v>878</v>
      </c>
      <c r="D1067" s="42" t="s">
        <v>69</v>
      </c>
      <c r="E1067" s="63"/>
      <c r="F1067" s="31">
        <v>3484</v>
      </c>
      <c r="G1067" s="35" t="e">
        <f t="shared" si="16"/>
        <v>#REF!</v>
      </c>
      <c r="H1067" s="32" t="s">
        <v>82</v>
      </c>
      <c r="I1067" s="32">
        <v>3635121</v>
      </c>
      <c r="J1067" s="42"/>
      <c r="K1067" s="36" t="s">
        <v>35</v>
      </c>
      <c r="L1067" s="42"/>
    </row>
    <row r="1068" spans="1:12">
      <c r="A1068" s="39">
        <v>43593</v>
      </c>
      <c r="B1068" s="32" t="s">
        <v>461</v>
      </c>
      <c r="C1068" s="42" t="s">
        <v>79</v>
      </c>
      <c r="D1068" s="42" t="s">
        <v>21</v>
      </c>
      <c r="E1068" s="61"/>
      <c r="F1068" s="31">
        <v>270000</v>
      </c>
      <c r="G1068" s="35" t="e">
        <f t="shared" si="16"/>
        <v>#REF!</v>
      </c>
      <c r="H1068" s="32" t="s">
        <v>82</v>
      </c>
      <c r="I1068" s="32">
        <v>3635121</v>
      </c>
      <c r="J1068" s="42"/>
      <c r="K1068" s="36" t="s">
        <v>35</v>
      </c>
      <c r="L1068" s="42"/>
    </row>
    <row r="1069" spans="1:12">
      <c r="A1069" s="39">
        <v>43593</v>
      </c>
      <c r="B1069" s="32" t="s">
        <v>462</v>
      </c>
      <c r="C1069" s="42" t="s">
        <v>878</v>
      </c>
      <c r="D1069" s="42" t="s">
        <v>69</v>
      </c>
      <c r="E1069" s="63"/>
      <c r="F1069" s="31">
        <v>3484</v>
      </c>
      <c r="G1069" s="35" t="e">
        <f t="shared" si="16"/>
        <v>#REF!</v>
      </c>
      <c r="H1069" s="32" t="s">
        <v>82</v>
      </c>
      <c r="I1069" s="32">
        <v>3635122</v>
      </c>
      <c r="J1069" s="42"/>
      <c r="K1069" s="36" t="s">
        <v>35</v>
      </c>
      <c r="L1069" s="42"/>
    </row>
    <row r="1070" spans="1:12">
      <c r="A1070" s="39">
        <v>43593</v>
      </c>
      <c r="B1070" s="32" t="s">
        <v>463</v>
      </c>
      <c r="C1070" s="42" t="s">
        <v>79</v>
      </c>
      <c r="D1070" s="42" t="s">
        <v>21</v>
      </c>
      <c r="E1070" s="61"/>
      <c r="F1070" s="31">
        <v>240000</v>
      </c>
      <c r="G1070" s="35" t="e">
        <f t="shared" si="16"/>
        <v>#REF!</v>
      </c>
      <c r="H1070" s="32" t="s">
        <v>82</v>
      </c>
      <c r="I1070" s="32">
        <v>3635122</v>
      </c>
      <c r="J1070" s="42"/>
      <c r="K1070" s="36" t="s">
        <v>35</v>
      </c>
      <c r="L1070" s="42"/>
    </row>
    <row r="1071" spans="1:12">
      <c r="A1071" s="39">
        <v>43594</v>
      </c>
      <c r="B1071" s="32"/>
      <c r="C1071" s="42"/>
      <c r="D1071" s="42"/>
      <c r="E1071" s="31">
        <v>11367180</v>
      </c>
      <c r="F1071" s="31"/>
      <c r="G1071" s="35" t="e">
        <f t="shared" si="16"/>
        <v>#REF!</v>
      </c>
      <c r="H1071" s="32" t="s">
        <v>82</v>
      </c>
      <c r="I1071" s="32" t="s">
        <v>445</v>
      </c>
      <c r="J1071" s="42"/>
      <c r="K1071" s="36" t="s">
        <v>35</v>
      </c>
      <c r="L1071" s="42"/>
    </row>
    <row r="1072" spans="1:12">
      <c r="A1072" s="39">
        <v>43595</v>
      </c>
      <c r="B1072" s="32" t="s">
        <v>464</v>
      </c>
      <c r="C1072" s="42" t="s">
        <v>880</v>
      </c>
      <c r="D1072" s="42" t="s">
        <v>69</v>
      </c>
      <c r="E1072" s="63"/>
      <c r="F1072" s="31">
        <v>89175</v>
      </c>
      <c r="G1072" s="35" t="e">
        <f t="shared" si="16"/>
        <v>#REF!</v>
      </c>
      <c r="H1072" s="32" t="s">
        <v>82</v>
      </c>
      <c r="I1072" s="32">
        <v>3635124</v>
      </c>
      <c r="J1072" s="42"/>
      <c r="K1072" s="36" t="s">
        <v>35</v>
      </c>
      <c r="L1072" s="42"/>
    </row>
    <row r="1073" spans="1:12">
      <c r="A1073" s="39">
        <v>43595</v>
      </c>
      <c r="B1073" s="32" t="s">
        <v>465</v>
      </c>
      <c r="C1073" s="42" t="s">
        <v>88</v>
      </c>
      <c r="D1073" s="42" t="s">
        <v>85</v>
      </c>
      <c r="E1073" s="31"/>
      <c r="F1073" s="31">
        <v>180000</v>
      </c>
      <c r="G1073" s="35" t="e">
        <f t="shared" si="16"/>
        <v>#REF!</v>
      </c>
      <c r="H1073" s="32" t="s">
        <v>82</v>
      </c>
      <c r="I1073" s="32">
        <v>3635125</v>
      </c>
      <c r="J1073" s="42"/>
      <c r="K1073" s="36" t="s">
        <v>35</v>
      </c>
      <c r="L1073" s="42"/>
    </row>
    <row r="1074" spans="1:12">
      <c r="A1074" s="39">
        <v>43595</v>
      </c>
      <c r="B1074" s="32" t="s">
        <v>466</v>
      </c>
      <c r="C1074" s="42" t="s">
        <v>878</v>
      </c>
      <c r="D1074" s="42" t="s">
        <v>69</v>
      </c>
      <c r="E1074" s="63"/>
      <c r="F1074" s="31">
        <v>3484</v>
      </c>
      <c r="G1074" s="35" t="e">
        <f t="shared" si="16"/>
        <v>#REF!</v>
      </c>
      <c r="H1074" s="32" t="s">
        <v>82</v>
      </c>
      <c r="I1074" s="32">
        <v>3635125</v>
      </c>
      <c r="J1074" s="42"/>
      <c r="K1074" s="36" t="s">
        <v>35</v>
      </c>
      <c r="L1074" s="42"/>
    </row>
    <row r="1075" spans="1:12">
      <c r="A1075" s="39">
        <v>43598</v>
      </c>
      <c r="B1075" s="32" t="s">
        <v>467</v>
      </c>
      <c r="C1075" s="42" t="s">
        <v>878</v>
      </c>
      <c r="D1075" s="42" t="s">
        <v>69</v>
      </c>
      <c r="E1075" s="31"/>
      <c r="F1075" s="31">
        <v>3484</v>
      </c>
      <c r="G1075" s="35" t="e">
        <f t="shared" si="16"/>
        <v>#REF!</v>
      </c>
      <c r="H1075" s="32" t="s">
        <v>82</v>
      </c>
      <c r="I1075" s="32">
        <v>3635127</v>
      </c>
      <c r="J1075" s="42"/>
      <c r="K1075" s="36" t="s">
        <v>35</v>
      </c>
      <c r="L1075" s="42"/>
    </row>
    <row r="1076" spans="1:12" s="79" customFormat="1" hidden="1">
      <c r="A1076" s="66">
        <v>43598</v>
      </c>
      <c r="B1076" s="67" t="s">
        <v>468</v>
      </c>
      <c r="C1076" s="67" t="s">
        <v>28</v>
      </c>
      <c r="D1076" s="67" t="s">
        <v>69</v>
      </c>
      <c r="E1076" s="75"/>
      <c r="F1076" s="68">
        <v>2000000</v>
      </c>
      <c r="G1076" s="69" t="e">
        <f t="shared" si="16"/>
        <v>#REF!</v>
      </c>
      <c r="H1076" s="67" t="s">
        <v>82</v>
      </c>
      <c r="I1076" s="67">
        <v>3635127</v>
      </c>
      <c r="J1076" s="67"/>
      <c r="K1076" s="67" t="s">
        <v>35</v>
      </c>
      <c r="L1076" s="67"/>
    </row>
    <row r="1077" spans="1:12">
      <c r="A1077" s="39">
        <v>43598</v>
      </c>
      <c r="B1077" s="53" t="s">
        <v>469</v>
      </c>
      <c r="C1077" s="42" t="s">
        <v>67</v>
      </c>
      <c r="D1077" s="42" t="s">
        <v>32</v>
      </c>
      <c r="E1077" s="62"/>
      <c r="F1077" s="54">
        <v>200000</v>
      </c>
      <c r="G1077" s="35" t="e">
        <f t="shared" si="16"/>
        <v>#REF!</v>
      </c>
      <c r="H1077" s="32" t="s">
        <v>82</v>
      </c>
      <c r="I1077" s="53">
        <v>3635126</v>
      </c>
      <c r="J1077" s="42"/>
      <c r="K1077" s="36" t="s">
        <v>35</v>
      </c>
      <c r="L1077" s="42"/>
    </row>
    <row r="1078" spans="1:12">
      <c r="A1078" s="39">
        <v>43598</v>
      </c>
      <c r="B1078" s="32" t="s">
        <v>470</v>
      </c>
      <c r="C1078" s="42" t="s">
        <v>878</v>
      </c>
      <c r="D1078" s="42" t="s">
        <v>69</v>
      </c>
      <c r="E1078" s="63"/>
      <c r="F1078" s="31">
        <v>3484</v>
      </c>
      <c r="G1078" s="35" t="e">
        <f t="shared" si="16"/>
        <v>#REF!</v>
      </c>
      <c r="H1078" s="32" t="s">
        <v>82</v>
      </c>
      <c r="I1078" s="32">
        <v>3635126</v>
      </c>
      <c r="J1078" s="42"/>
      <c r="K1078" s="36" t="s">
        <v>35</v>
      </c>
      <c r="L1078" s="42"/>
    </row>
    <row r="1079" spans="1:12">
      <c r="A1079" s="39">
        <v>43605</v>
      </c>
      <c r="B1079" s="32" t="s">
        <v>471</v>
      </c>
      <c r="C1079" s="42" t="s">
        <v>88</v>
      </c>
      <c r="D1079" s="42" t="s">
        <v>85</v>
      </c>
      <c r="E1079" s="31"/>
      <c r="F1079" s="31">
        <v>290000</v>
      </c>
      <c r="G1079" s="35" t="e">
        <f t="shared" si="16"/>
        <v>#REF!</v>
      </c>
      <c r="H1079" s="32" t="s">
        <v>82</v>
      </c>
      <c r="I1079" s="32">
        <v>3635128</v>
      </c>
      <c r="J1079" s="42"/>
      <c r="K1079" s="36" t="s">
        <v>35</v>
      </c>
      <c r="L1079" s="42"/>
    </row>
    <row r="1080" spans="1:12">
      <c r="A1080" s="39">
        <v>43605</v>
      </c>
      <c r="B1080" s="32" t="s">
        <v>472</v>
      </c>
      <c r="C1080" s="42" t="s">
        <v>878</v>
      </c>
      <c r="D1080" s="42" t="s">
        <v>69</v>
      </c>
      <c r="E1080" s="63"/>
      <c r="F1080" s="31">
        <v>3484</v>
      </c>
      <c r="G1080" s="35" t="e">
        <f t="shared" si="16"/>
        <v>#REF!</v>
      </c>
      <c r="H1080" s="32" t="s">
        <v>82</v>
      </c>
      <c r="I1080" s="32">
        <v>3635128</v>
      </c>
      <c r="J1080" s="42"/>
      <c r="K1080" s="36" t="s">
        <v>35</v>
      </c>
      <c r="L1080" s="42"/>
    </row>
    <row r="1081" spans="1:12">
      <c r="A1081" s="39">
        <v>43606</v>
      </c>
      <c r="B1081" s="32" t="s">
        <v>473</v>
      </c>
      <c r="C1081" s="42" t="s">
        <v>878</v>
      </c>
      <c r="D1081" s="42" t="s">
        <v>69</v>
      </c>
      <c r="E1081" s="63"/>
      <c r="F1081" s="31">
        <v>6670</v>
      </c>
      <c r="G1081" s="35" t="e">
        <f t="shared" si="16"/>
        <v>#REF!</v>
      </c>
      <c r="H1081" s="32" t="s">
        <v>82</v>
      </c>
      <c r="I1081" s="32" t="s">
        <v>445</v>
      </c>
      <c r="J1081" s="42"/>
      <c r="K1081" s="36" t="s">
        <v>35</v>
      </c>
      <c r="L1081" s="42"/>
    </row>
    <row r="1082" spans="1:12">
      <c r="A1082" s="39">
        <v>43612</v>
      </c>
      <c r="B1082" s="32" t="s">
        <v>474</v>
      </c>
      <c r="C1082" s="42" t="s">
        <v>878</v>
      </c>
      <c r="D1082" s="42" t="s">
        <v>69</v>
      </c>
      <c r="E1082" s="31"/>
      <c r="F1082" s="31">
        <v>3484</v>
      </c>
      <c r="G1082" s="35" t="e">
        <f t="shared" si="16"/>
        <v>#REF!</v>
      </c>
      <c r="H1082" s="32" t="s">
        <v>82</v>
      </c>
      <c r="I1082" s="32">
        <v>3635129</v>
      </c>
      <c r="J1082" s="42"/>
      <c r="K1082" s="36" t="s">
        <v>35</v>
      </c>
      <c r="L1082" s="42"/>
    </row>
    <row r="1083" spans="1:12" s="79" customFormat="1" hidden="1">
      <c r="A1083" s="66">
        <v>43612</v>
      </c>
      <c r="B1083" s="67" t="s">
        <v>475</v>
      </c>
      <c r="C1083" s="67" t="s">
        <v>28</v>
      </c>
      <c r="D1083" s="67" t="s">
        <v>69</v>
      </c>
      <c r="E1083" s="75"/>
      <c r="F1083" s="68">
        <v>2000000</v>
      </c>
      <c r="G1083" s="69" t="e">
        <f t="shared" si="16"/>
        <v>#REF!</v>
      </c>
      <c r="H1083" s="67" t="s">
        <v>82</v>
      </c>
      <c r="I1083" s="67">
        <v>3635129</v>
      </c>
      <c r="J1083" s="67"/>
      <c r="K1083" s="67" t="s">
        <v>35</v>
      </c>
      <c r="L1083" s="67"/>
    </row>
    <row r="1084" spans="1:12">
      <c r="A1084" s="39">
        <v>43614</v>
      </c>
      <c r="B1084" s="32" t="s">
        <v>476</v>
      </c>
      <c r="C1084" s="42" t="s">
        <v>79</v>
      </c>
      <c r="D1084" s="42" t="s">
        <v>32</v>
      </c>
      <c r="E1084" s="63"/>
      <c r="F1084" s="31">
        <v>470000</v>
      </c>
      <c r="G1084" s="35" t="e">
        <f t="shared" si="16"/>
        <v>#REF!</v>
      </c>
      <c r="H1084" s="32" t="s">
        <v>82</v>
      </c>
      <c r="I1084" s="32" t="s">
        <v>451</v>
      </c>
      <c r="J1084" s="42"/>
      <c r="K1084" s="36" t="s">
        <v>35</v>
      </c>
      <c r="L1084" s="42"/>
    </row>
    <row r="1085" spans="1:12">
      <c r="A1085" s="39">
        <v>43614</v>
      </c>
      <c r="B1085" s="32" t="s">
        <v>477</v>
      </c>
      <c r="C1085" s="42" t="s">
        <v>79</v>
      </c>
      <c r="D1085" s="42" t="s">
        <v>85</v>
      </c>
      <c r="E1085" s="61"/>
      <c r="F1085" s="31">
        <v>140000</v>
      </c>
      <c r="G1085" s="35" t="e">
        <f t="shared" si="16"/>
        <v>#REF!</v>
      </c>
      <c r="H1085" s="32" t="s">
        <v>82</v>
      </c>
      <c r="I1085" s="32" t="s">
        <v>451</v>
      </c>
      <c r="J1085" s="42"/>
      <c r="K1085" s="36" t="s">
        <v>35</v>
      </c>
      <c r="L1085" s="42"/>
    </row>
    <row r="1086" spans="1:12">
      <c r="A1086" s="39">
        <v>43614</v>
      </c>
      <c r="B1086" s="32" t="s">
        <v>478</v>
      </c>
      <c r="C1086" s="42" t="s">
        <v>79</v>
      </c>
      <c r="D1086" s="42" t="s">
        <v>32</v>
      </c>
      <c r="E1086" s="63"/>
      <c r="F1086" s="31">
        <v>193600</v>
      </c>
      <c r="G1086" s="35" t="e">
        <f t="shared" si="16"/>
        <v>#REF!</v>
      </c>
      <c r="H1086" s="32" t="s">
        <v>82</v>
      </c>
      <c r="I1086" s="32" t="s">
        <v>451</v>
      </c>
      <c r="J1086" s="42"/>
      <c r="K1086" s="36" t="s">
        <v>35</v>
      </c>
      <c r="L1086" s="42"/>
    </row>
    <row r="1087" spans="1:12">
      <c r="A1087" s="39">
        <v>43614</v>
      </c>
      <c r="B1087" s="32" t="s">
        <v>479</v>
      </c>
      <c r="C1087" s="42" t="s">
        <v>79</v>
      </c>
      <c r="D1087" s="42" t="s">
        <v>32</v>
      </c>
      <c r="E1087" s="63"/>
      <c r="F1087" s="31">
        <v>250000</v>
      </c>
      <c r="G1087" s="35" t="e">
        <f t="shared" si="16"/>
        <v>#REF!</v>
      </c>
      <c r="H1087" s="32" t="s">
        <v>82</v>
      </c>
      <c r="I1087" s="32" t="s">
        <v>451</v>
      </c>
      <c r="J1087" s="42"/>
      <c r="K1087" s="36" t="s">
        <v>35</v>
      </c>
      <c r="L1087" s="42"/>
    </row>
    <row r="1088" spans="1:12">
      <c r="A1088" s="39">
        <v>43614</v>
      </c>
      <c r="B1088" s="32" t="s">
        <v>480</v>
      </c>
      <c r="C1088" s="42" t="s">
        <v>79</v>
      </c>
      <c r="D1088" s="42" t="s">
        <v>32</v>
      </c>
      <c r="E1088" s="63"/>
      <c r="F1088" s="31">
        <v>230000</v>
      </c>
      <c r="G1088" s="35" t="e">
        <f t="shared" si="16"/>
        <v>#REF!</v>
      </c>
      <c r="H1088" s="32" t="s">
        <v>82</v>
      </c>
      <c r="I1088" s="32" t="s">
        <v>451</v>
      </c>
      <c r="J1088" s="42"/>
      <c r="K1088" s="36" t="s">
        <v>35</v>
      </c>
      <c r="L1088" s="42"/>
    </row>
    <row r="1089" spans="1:12">
      <c r="A1089" s="39">
        <v>43614</v>
      </c>
      <c r="B1089" s="32" t="s">
        <v>481</v>
      </c>
      <c r="C1089" s="42" t="s">
        <v>79</v>
      </c>
      <c r="D1089" s="42" t="s">
        <v>32</v>
      </c>
      <c r="E1089" s="63"/>
      <c r="F1089" s="31">
        <v>193600</v>
      </c>
      <c r="G1089" s="35" t="e">
        <f t="shared" si="16"/>
        <v>#REF!</v>
      </c>
      <c r="H1089" s="32" t="s">
        <v>82</v>
      </c>
      <c r="I1089" s="32" t="s">
        <v>451</v>
      </c>
      <c r="J1089" s="42"/>
      <c r="K1089" s="36" t="s">
        <v>35</v>
      </c>
      <c r="L1089" s="42"/>
    </row>
    <row r="1090" spans="1:12">
      <c r="A1090" s="39">
        <v>43614</v>
      </c>
      <c r="B1090" s="32" t="s">
        <v>482</v>
      </c>
      <c r="C1090" s="42" t="s">
        <v>79</v>
      </c>
      <c r="D1090" s="42" t="s">
        <v>32</v>
      </c>
      <c r="E1090" s="63"/>
      <c r="F1090" s="31">
        <v>230000</v>
      </c>
      <c r="G1090" s="35" t="e">
        <f t="shared" si="16"/>
        <v>#REF!</v>
      </c>
      <c r="H1090" s="32" t="s">
        <v>82</v>
      </c>
      <c r="I1090" s="32" t="s">
        <v>451</v>
      </c>
      <c r="J1090" s="42"/>
      <c r="K1090" s="36" t="s">
        <v>35</v>
      </c>
      <c r="L1090" s="42"/>
    </row>
    <row r="1091" spans="1:12">
      <c r="A1091" s="39">
        <v>43614</v>
      </c>
      <c r="B1091" s="32" t="s">
        <v>483</v>
      </c>
      <c r="C1091" s="42" t="s">
        <v>79</v>
      </c>
      <c r="D1091" s="42" t="s">
        <v>61</v>
      </c>
      <c r="E1091" s="63"/>
      <c r="F1091" s="31">
        <v>385939</v>
      </c>
      <c r="G1091" s="35" t="e">
        <f t="shared" si="16"/>
        <v>#REF!</v>
      </c>
      <c r="H1091" s="32" t="s">
        <v>82</v>
      </c>
      <c r="I1091" s="32" t="s">
        <v>451</v>
      </c>
      <c r="J1091" s="42"/>
      <c r="K1091" s="36" t="s">
        <v>35</v>
      </c>
      <c r="L1091" s="42"/>
    </row>
    <row r="1092" spans="1:12">
      <c r="A1092" s="39">
        <v>43614</v>
      </c>
      <c r="B1092" s="32" t="s">
        <v>484</v>
      </c>
      <c r="C1092" s="42" t="s">
        <v>878</v>
      </c>
      <c r="D1092" s="42" t="s">
        <v>69</v>
      </c>
      <c r="E1092" s="63"/>
      <c r="F1092" s="31">
        <v>9964</v>
      </c>
      <c r="G1092" s="35" t="e">
        <f t="shared" si="16"/>
        <v>#REF!</v>
      </c>
      <c r="H1092" s="32" t="s">
        <v>82</v>
      </c>
      <c r="I1092" s="32" t="s">
        <v>445</v>
      </c>
      <c r="J1092" s="42"/>
      <c r="K1092" s="36" t="s">
        <v>35</v>
      </c>
      <c r="L1092" s="42"/>
    </row>
    <row r="1093" spans="1:12">
      <c r="A1093" s="39">
        <v>43614</v>
      </c>
      <c r="B1093" s="32" t="s">
        <v>485</v>
      </c>
      <c r="C1093" s="42" t="s">
        <v>879</v>
      </c>
      <c r="D1093" s="42" t="s">
        <v>69</v>
      </c>
      <c r="E1093" s="63"/>
      <c r="F1093" s="31">
        <v>209000</v>
      </c>
      <c r="G1093" s="35" t="e">
        <f t="shared" si="16"/>
        <v>#REF!</v>
      </c>
      <c r="H1093" s="32" t="s">
        <v>82</v>
      </c>
      <c r="I1093" s="32">
        <v>3635131</v>
      </c>
      <c r="J1093" s="42"/>
      <c r="K1093" s="36" t="s">
        <v>35</v>
      </c>
      <c r="L1093" s="42"/>
    </row>
    <row r="1094" spans="1:12">
      <c r="A1094" s="39">
        <v>43614</v>
      </c>
      <c r="B1094" s="32" t="s">
        <v>486</v>
      </c>
      <c r="C1094" s="42" t="s">
        <v>878</v>
      </c>
      <c r="D1094" s="42" t="s">
        <v>69</v>
      </c>
      <c r="E1094" s="63"/>
      <c r="F1094" s="31">
        <v>3484</v>
      </c>
      <c r="G1094" s="35" t="e">
        <f t="shared" si="16"/>
        <v>#REF!</v>
      </c>
      <c r="H1094" s="32" t="s">
        <v>82</v>
      </c>
      <c r="I1094" s="32">
        <v>3635131</v>
      </c>
      <c r="J1094" s="42"/>
      <c r="K1094" s="36" t="s">
        <v>35</v>
      </c>
      <c r="L1094" s="42"/>
    </row>
    <row r="1095" spans="1:12">
      <c r="A1095" s="39">
        <v>43614</v>
      </c>
      <c r="B1095" s="32" t="s">
        <v>487</v>
      </c>
      <c r="C1095" s="42" t="s">
        <v>879</v>
      </c>
      <c r="D1095" s="42" t="s">
        <v>69</v>
      </c>
      <c r="E1095" s="63"/>
      <c r="F1095" s="31">
        <v>295000</v>
      </c>
      <c r="G1095" s="35" t="e">
        <f t="shared" si="16"/>
        <v>#REF!</v>
      </c>
      <c r="H1095" s="32" t="s">
        <v>82</v>
      </c>
      <c r="I1095" s="32">
        <v>3635130</v>
      </c>
      <c r="J1095" s="42"/>
      <c r="K1095" s="36" t="s">
        <v>35</v>
      </c>
      <c r="L1095" s="42"/>
    </row>
    <row r="1096" spans="1:12">
      <c r="A1096" s="39">
        <v>43614</v>
      </c>
      <c r="B1096" s="32" t="s">
        <v>488</v>
      </c>
      <c r="C1096" s="42" t="s">
        <v>88</v>
      </c>
      <c r="D1096" s="42" t="s">
        <v>85</v>
      </c>
      <c r="E1096" s="31"/>
      <c r="F1096" s="31">
        <v>270000</v>
      </c>
      <c r="G1096" s="35" t="e">
        <f t="shared" si="16"/>
        <v>#REF!</v>
      </c>
      <c r="H1096" s="32" t="s">
        <v>82</v>
      </c>
      <c r="I1096" s="32">
        <v>3635132</v>
      </c>
      <c r="J1096" s="42"/>
      <c r="K1096" s="36" t="s">
        <v>35</v>
      </c>
      <c r="L1096" s="42"/>
    </row>
    <row r="1097" spans="1:12">
      <c r="A1097" s="39">
        <v>43614</v>
      </c>
      <c r="B1097" s="32" t="s">
        <v>489</v>
      </c>
      <c r="C1097" s="42" t="s">
        <v>878</v>
      </c>
      <c r="D1097" s="42" t="s">
        <v>69</v>
      </c>
      <c r="E1097" s="63"/>
      <c r="F1097" s="31">
        <v>3484</v>
      </c>
      <c r="G1097" s="35" t="e">
        <f t="shared" si="16"/>
        <v>#REF!</v>
      </c>
      <c r="H1097" s="32" t="s">
        <v>82</v>
      </c>
      <c r="I1097" s="32">
        <v>3635132</v>
      </c>
      <c r="J1097" s="42"/>
      <c r="K1097" s="36" t="s">
        <v>35</v>
      </c>
      <c r="L1097" s="42"/>
    </row>
    <row r="1098" spans="1:12">
      <c r="A1098" s="64"/>
      <c r="B1098" s="64"/>
      <c r="C1098" s="64"/>
      <c r="D1098" s="64"/>
      <c r="E1098" s="65"/>
      <c r="F1098" s="65"/>
      <c r="G1098" s="64"/>
      <c r="H1098" s="64"/>
      <c r="I1098" s="64"/>
      <c r="J1098" s="64"/>
      <c r="K1098" s="64"/>
      <c r="L1098" s="64"/>
    </row>
  </sheetData>
  <autoFilter ref="A11:L1097">
    <filterColumn colId="2">
      <filters blank="1">
        <filter val="Bank fees"/>
        <filter val="Bonus"/>
        <filter val="Flight"/>
        <filter val="Internet"/>
        <filter val="Jail visit"/>
        <filter val="Lawyer fees"/>
        <filter val="Office Materials"/>
        <filter val="Personnel"/>
        <filter val="Rent &amp;utilities"/>
        <filter val="Services"/>
        <filter val="Telephone"/>
        <filter val="Transfer fees"/>
        <filter val="Transport"/>
        <filter val="Travel expenses"/>
        <filter val="Travel subsistence"/>
        <filter val="Trust building"/>
      </filters>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S977"/>
  <sheetViews>
    <sheetView tabSelected="1" workbookViewId="0">
      <selection activeCell="J4" sqref="J4"/>
    </sheetView>
  </sheetViews>
  <sheetFormatPr baseColWidth="10" defaultRowHeight="15"/>
  <cols>
    <col min="2" max="2" width="40.7109375" customWidth="1"/>
    <col min="6" max="6" width="9" bestFit="1" customWidth="1"/>
    <col min="7" max="8" width="0" hidden="1" customWidth="1"/>
    <col min="12" max="12" width="11.42578125" style="96"/>
  </cols>
  <sheetData>
    <row r="1" spans="1:18" ht="16.5">
      <c r="A1" s="1" t="s">
        <v>0</v>
      </c>
      <c r="B1" s="2"/>
      <c r="C1" s="2"/>
      <c r="D1" s="2"/>
      <c r="E1" s="3"/>
      <c r="F1" s="3"/>
      <c r="G1" s="3"/>
      <c r="H1" s="3"/>
      <c r="I1" s="3"/>
      <c r="J1" s="3"/>
      <c r="K1" s="3"/>
      <c r="L1" s="90"/>
      <c r="M1" s="2"/>
      <c r="N1" s="2"/>
      <c r="O1" s="2"/>
      <c r="P1" s="2"/>
      <c r="Q1" s="2"/>
    </row>
    <row r="2" spans="1:18" ht="23.25">
      <c r="A2" s="4" t="s">
        <v>884</v>
      </c>
      <c r="B2" s="5"/>
      <c r="C2" s="5"/>
      <c r="D2" s="5"/>
      <c r="E2" s="6"/>
      <c r="F2" s="55"/>
      <c r="G2" s="55"/>
      <c r="H2" s="55"/>
      <c r="I2" s="55"/>
      <c r="J2" s="55"/>
      <c r="K2" s="7"/>
      <c r="L2" s="92"/>
      <c r="M2" s="8"/>
      <c r="N2" s="8"/>
      <c r="O2" s="8"/>
      <c r="P2" s="8"/>
      <c r="Q2" s="8"/>
    </row>
    <row r="3" spans="1:18" ht="16.5">
      <c r="A3" s="2"/>
      <c r="B3" s="2"/>
      <c r="C3" s="2"/>
      <c r="D3" s="2"/>
      <c r="E3" s="3"/>
      <c r="F3" s="3"/>
      <c r="G3" s="3"/>
      <c r="H3" s="3"/>
      <c r="I3" s="3"/>
      <c r="J3" s="3"/>
      <c r="K3" s="3"/>
      <c r="L3" s="90"/>
      <c r="M3" s="2"/>
      <c r="N3" s="2"/>
      <c r="O3" s="2"/>
      <c r="P3" s="2"/>
      <c r="Q3" s="2"/>
    </row>
    <row r="4" spans="1:18" ht="16.5">
      <c r="A4" s="9"/>
      <c r="B4" s="10" t="s">
        <v>1</v>
      </c>
      <c r="C4" s="10" t="s">
        <v>2</v>
      </c>
      <c r="D4" s="10" t="s">
        <v>3</v>
      </c>
      <c r="E4" s="11"/>
      <c r="F4" s="3"/>
      <c r="G4" s="3"/>
      <c r="H4" s="3"/>
      <c r="I4" s="3"/>
      <c r="J4" s="3"/>
      <c r="K4" s="3"/>
      <c r="L4" s="89"/>
      <c r="M4" s="9"/>
      <c r="N4" s="99"/>
      <c r="O4" s="9"/>
      <c r="P4" s="9"/>
      <c r="Q4" s="9"/>
    </row>
    <row r="5" spans="1:18" ht="16.5">
      <c r="A5" s="9"/>
      <c r="B5" s="10" t="s">
        <v>4</v>
      </c>
      <c r="C5" s="12">
        <f>+SUM(E12:E974)</f>
        <v>11367180</v>
      </c>
      <c r="D5" s="12"/>
      <c r="E5" s="11"/>
      <c r="F5" s="13"/>
      <c r="G5" s="13"/>
      <c r="H5" s="13"/>
      <c r="I5" s="13"/>
      <c r="J5" s="13"/>
      <c r="L5" s="89"/>
      <c r="M5" s="9"/>
      <c r="N5" s="99"/>
      <c r="O5" s="97"/>
      <c r="P5" s="9"/>
      <c r="Q5" s="9"/>
    </row>
    <row r="6" spans="1:18" ht="16.5">
      <c r="A6" s="9"/>
      <c r="B6" s="10" t="s">
        <v>5</v>
      </c>
      <c r="C6" s="12">
        <f>SUM(F12:F1506)</f>
        <v>11517972</v>
      </c>
      <c r="D6" s="12"/>
      <c r="E6" s="60"/>
      <c r="F6" s="3"/>
      <c r="G6" s="3"/>
      <c r="H6" s="3"/>
      <c r="I6" s="3"/>
      <c r="J6" s="3"/>
      <c r="K6" s="3"/>
      <c r="L6" s="89"/>
      <c r="N6" s="99"/>
      <c r="O6" s="97"/>
      <c r="P6" s="9"/>
      <c r="Q6" s="9"/>
    </row>
    <row r="7" spans="1:18" ht="16.5">
      <c r="A7" s="9"/>
      <c r="B7" s="10" t="s">
        <v>6</v>
      </c>
      <c r="C7" s="12">
        <f>C5-C6</f>
        <v>-150792</v>
      </c>
      <c r="D7" s="12"/>
      <c r="E7" s="11"/>
      <c r="F7" s="11"/>
      <c r="G7" s="11"/>
      <c r="H7" s="11"/>
      <c r="I7" s="11"/>
      <c r="J7" s="11"/>
      <c r="K7" s="11"/>
      <c r="L7" s="89"/>
      <c r="M7" s="9"/>
      <c r="N7" s="85"/>
      <c r="O7" s="99"/>
      <c r="P7" s="9"/>
      <c r="Q7" s="9"/>
    </row>
    <row r="8" spans="1:18" ht="16.5">
      <c r="A8" s="9"/>
      <c r="B8" s="16"/>
      <c r="C8" s="17"/>
      <c r="D8" s="17"/>
      <c r="E8" s="11"/>
      <c r="F8" s="11"/>
      <c r="G8" s="11"/>
      <c r="H8" s="11"/>
      <c r="I8" s="11"/>
      <c r="J8" s="11"/>
      <c r="K8" s="11"/>
      <c r="L8" s="94"/>
      <c r="M8" s="9"/>
      <c r="N8" s="11"/>
      <c r="O8" s="11"/>
      <c r="P8" s="9"/>
      <c r="Q8" s="9"/>
    </row>
    <row r="9" spans="1:18" ht="16.5">
      <c r="A9" s="9"/>
      <c r="B9" s="16"/>
      <c r="C9" s="17"/>
      <c r="D9" s="17"/>
      <c r="E9" s="11"/>
      <c r="F9" s="11"/>
      <c r="G9" s="11"/>
      <c r="H9" s="11"/>
      <c r="I9" s="11"/>
      <c r="J9" s="11"/>
      <c r="K9" s="11"/>
      <c r="L9" s="89"/>
      <c r="M9" s="9"/>
      <c r="N9" s="18"/>
      <c r="O9" s="18"/>
      <c r="P9" s="9"/>
      <c r="Q9" s="9"/>
    </row>
    <row r="10" spans="1:18" ht="16.5">
      <c r="A10" s="9"/>
      <c r="B10" s="16"/>
      <c r="C10" s="17"/>
      <c r="D10" s="17"/>
      <c r="E10" s="11"/>
      <c r="F10" s="11"/>
      <c r="G10" s="11"/>
      <c r="H10" s="11"/>
      <c r="I10" s="11"/>
      <c r="J10" s="11"/>
      <c r="K10" s="11"/>
      <c r="L10" s="89"/>
      <c r="M10" s="9"/>
      <c r="N10" s="9"/>
      <c r="O10" s="9"/>
      <c r="P10" s="9"/>
      <c r="Q10" s="9"/>
    </row>
    <row r="11" spans="1:18" ht="16.5">
      <c r="A11" s="19" t="s">
        <v>7</v>
      </c>
      <c r="B11" s="20" t="s">
        <v>8</v>
      </c>
      <c r="C11" s="20" t="s">
        <v>9</v>
      </c>
      <c r="D11" s="20" t="s">
        <v>10</v>
      </c>
      <c r="E11" s="21" t="s">
        <v>11</v>
      </c>
      <c r="F11" s="21" t="s">
        <v>12</v>
      </c>
      <c r="G11" s="91" t="s">
        <v>938</v>
      </c>
      <c r="H11" s="95" t="s">
        <v>939</v>
      </c>
      <c r="I11" s="162" t="s">
        <v>938</v>
      </c>
      <c r="J11" s="162" t="s">
        <v>939</v>
      </c>
      <c r="K11" s="21" t="s">
        <v>13</v>
      </c>
      <c r="L11" s="93" t="s">
        <v>14</v>
      </c>
      <c r="M11" s="20" t="s">
        <v>15</v>
      </c>
      <c r="N11" s="20" t="s">
        <v>16</v>
      </c>
      <c r="O11" s="20" t="s">
        <v>937</v>
      </c>
      <c r="P11" s="20" t="s">
        <v>17</v>
      </c>
      <c r="Q11" s="20" t="s">
        <v>18</v>
      </c>
    </row>
    <row r="12" spans="1:18">
      <c r="A12" s="103">
        <v>43586</v>
      </c>
      <c r="B12" s="104" t="s">
        <v>490</v>
      </c>
      <c r="C12" s="104" t="s">
        <v>20</v>
      </c>
      <c r="D12" s="99" t="s">
        <v>21</v>
      </c>
      <c r="E12" s="107"/>
      <c r="F12" s="107">
        <v>300</v>
      </c>
      <c r="G12" s="107"/>
      <c r="H12" s="107"/>
      <c r="I12" s="163">
        <f>+F12/J12</f>
        <v>0.52924987650836208</v>
      </c>
      <c r="J12" s="163">
        <v>566.84</v>
      </c>
      <c r="K12" s="109">
        <f>+E12-F12</f>
        <v>-300</v>
      </c>
      <c r="L12" s="98" t="s">
        <v>22</v>
      </c>
      <c r="M12" s="99" t="s">
        <v>23</v>
      </c>
      <c r="N12" s="99" t="s">
        <v>940</v>
      </c>
      <c r="O12" s="104" t="s">
        <v>946</v>
      </c>
      <c r="P12" s="99" t="s">
        <v>35</v>
      </c>
      <c r="Q12" s="85" t="s">
        <v>885</v>
      </c>
      <c r="R12" s="23"/>
    </row>
    <row r="13" spans="1:18">
      <c r="A13" s="103">
        <v>43586</v>
      </c>
      <c r="B13" s="104" t="s">
        <v>491</v>
      </c>
      <c r="C13" s="104" t="s">
        <v>20</v>
      </c>
      <c r="D13" s="99" t="s">
        <v>21</v>
      </c>
      <c r="E13" s="107"/>
      <c r="F13" s="107">
        <v>2000</v>
      </c>
      <c r="G13" s="107"/>
      <c r="H13" s="107"/>
      <c r="I13" s="163">
        <f t="shared" ref="I13:I76" si="0">+F13/J13</f>
        <v>3.5283325100557477</v>
      </c>
      <c r="J13" s="163">
        <v>566.84</v>
      </c>
      <c r="K13" s="109">
        <f t="shared" ref="K13:K76" si="1">K12+E13-F13</f>
        <v>-2300</v>
      </c>
      <c r="L13" s="98" t="s">
        <v>22</v>
      </c>
      <c r="M13" s="99" t="s">
        <v>23</v>
      </c>
      <c r="N13" s="99" t="s">
        <v>940</v>
      </c>
      <c r="O13" s="104" t="s">
        <v>946</v>
      </c>
      <c r="P13" s="99" t="s">
        <v>35</v>
      </c>
      <c r="Q13" s="85" t="s">
        <v>885</v>
      </c>
      <c r="R13" s="23"/>
    </row>
    <row r="14" spans="1:18">
      <c r="A14" s="103">
        <v>43586</v>
      </c>
      <c r="B14" s="104" t="s">
        <v>492</v>
      </c>
      <c r="C14" s="104" t="s">
        <v>20</v>
      </c>
      <c r="D14" s="99" t="s">
        <v>21</v>
      </c>
      <c r="E14" s="107"/>
      <c r="F14" s="107">
        <v>300</v>
      </c>
      <c r="G14" s="107"/>
      <c r="H14" s="107"/>
      <c r="I14" s="163">
        <f t="shared" si="0"/>
        <v>0.52924987650836208</v>
      </c>
      <c r="J14" s="163">
        <v>566.84</v>
      </c>
      <c r="K14" s="109">
        <f t="shared" si="1"/>
        <v>-2600</v>
      </c>
      <c r="L14" s="98" t="s">
        <v>22</v>
      </c>
      <c r="M14" s="99" t="s">
        <v>23</v>
      </c>
      <c r="N14" s="99" t="s">
        <v>940</v>
      </c>
      <c r="O14" s="104" t="s">
        <v>946</v>
      </c>
      <c r="P14" s="99" t="s">
        <v>35</v>
      </c>
      <c r="Q14" s="85" t="s">
        <v>885</v>
      </c>
      <c r="R14" s="23"/>
    </row>
    <row r="15" spans="1:18">
      <c r="A15" s="103">
        <v>43586</v>
      </c>
      <c r="B15" s="102" t="s">
        <v>195</v>
      </c>
      <c r="C15" s="104" t="s">
        <v>20</v>
      </c>
      <c r="D15" s="45" t="s">
        <v>21</v>
      </c>
      <c r="E15" s="107"/>
      <c r="F15" s="107">
        <v>2000</v>
      </c>
      <c r="G15" s="107"/>
      <c r="H15" s="107"/>
      <c r="I15" s="163">
        <f t="shared" si="0"/>
        <v>3.5283325100557477</v>
      </c>
      <c r="J15" s="163">
        <v>566.84</v>
      </c>
      <c r="K15" s="109">
        <f t="shared" si="1"/>
        <v>-4600</v>
      </c>
      <c r="L15" s="98" t="s">
        <v>99</v>
      </c>
      <c r="M15" s="104" t="s">
        <v>34</v>
      </c>
      <c r="N15" s="99" t="s">
        <v>940</v>
      </c>
      <c r="O15" s="104" t="s">
        <v>946</v>
      </c>
      <c r="P15" s="99" t="s">
        <v>35</v>
      </c>
      <c r="Q15" s="85" t="s">
        <v>885</v>
      </c>
      <c r="R15" s="23"/>
    </row>
    <row r="16" spans="1:18">
      <c r="A16" s="103">
        <v>43586</v>
      </c>
      <c r="B16" s="102" t="s">
        <v>732</v>
      </c>
      <c r="C16" s="102" t="s">
        <v>196</v>
      </c>
      <c r="D16" s="45" t="s">
        <v>21</v>
      </c>
      <c r="E16" s="107"/>
      <c r="F16" s="107">
        <v>5000</v>
      </c>
      <c r="G16" s="107"/>
      <c r="H16" s="107"/>
      <c r="I16" s="163">
        <f t="shared" si="0"/>
        <v>8.8208312751393692</v>
      </c>
      <c r="J16" s="163">
        <v>566.84</v>
      </c>
      <c r="K16" s="109">
        <f t="shared" si="1"/>
        <v>-9600</v>
      </c>
      <c r="L16" s="98" t="s">
        <v>99</v>
      </c>
      <c r="M16" s="104" t="s">
        <v>34</v>
      </c>
      <c r="N16" s="99" t="s">
        <v>940</v>
      </c>
      <c r="O16" s="104" t="s">
        <v>946</v>
      </c>
      <c r="P16" s="99" t="s">
        <v>35</v>
      </c>
      <c r="Q16" s="85" t="s">
        <v>885</v>
      </c>
      <c r="R16" s="23"/>
    </row>
    <row r="17" spans="1:18">
      <c r="A17" s="103">
        <v>43586</v>
      </c>
      <c r="B17" s="102" t="s">
        <v>197</v>
      </c>
      <c r="C17" s="104" t="s">
        <v>20</v>
      </c>
      <c r="D17" s="45" t="s">
        <v>21</v>
      </c>
      <c r="E17" s="107"/>
      <c r="F17" s="107">
        <v>2000</v>
      </c>
      <c r="G17" s="107"/>
      <c r="H17" s="107"/>
      <c r="I17" s="163">
        <f t="shared" si="0"/>
        <v>3.5283325100557477</v>
      </c>
      <c r="J17" s="163">
        <v>566.84</v>
      </c>
      <c r="K17" s="109">
        <f t="shared" si="1"/>
        <v>-11600</v>
      </c>
      <c r="L17" s="98" t="s">
        <v>99</v>
      </c>
      <c r="M17" s="104" t="s">
        <v>34</v>
      </c>
      <c r="N17" s="99" t="s">
        <v>940</v>
      </c>
      <c r="O17" s="104" t="s">
        <v>946</v>
      </c>
      <c r="P17" s="99" t="s">
        <v>35</v>
      </c>
      <c r="Q17" s="85" t="s">
        <v>885</v>
      </c>
      <c r="R17" s="23"/>
    </row>
    <row r="18" spans="1:18">
      <c r="A18" s="103">
        <v>43586</v>
      </c>
      <c r="B18" s="102" t="s">
        <v>198</v>
      </c>
      <c r="C18" s="104" t="s">
        <v>20</v>
      </c>
      <c r="D18" s="45" t="s">
        <v>21</v>
      </c>
      <c r="E18" s="107"/>
      <c r="F18" s="107">
        <v>2000</v>
      </c>
      <c r="G18" s="107"/>
      <c r="H18" s="107"/>
      <c r="I18" s="163">
        <f t="shared" si="0"/>
        <v>3.5283325100557477</v>
      </c>
      <c r="J18" s="163">
        <v>566.84</v>
      </c>
      <c r="K18" s="109">
        <f t="shared" si="1"/>
        <v>-13600</v>
      </c>
      <c r="L18" s="98" t="s">
        <v>99</v>
      </c>
      <c r="M18" s="104" t="s">
        <v>34</v>
      </c>
      <c r="N18" s="99" t="s">
        <v>940</v>
      </c>
      <c r="O18" s="104" t="s">
        <v>946</v>
      </c>
      <c r="P18" s="99" t="s">
        <v>35</v>
      </c>
      <c r="Q18" s="85" t="s">
        <v>885</v>
      </c>
      <c r="R18" s="23"/>
    </row>
    <row r="19" spans="1:18">
      <c r="A19" s="103">
        <v>43586</v>
      </c>
      <c r="B19" s="104" t="s">
        <v>826</v>
      </c>
      <c r="C19" s="104" t="s">
        <v>20</v>
      </c>
      <c r="D19" s="104" t="s">
        <v>21</v>
      </c>
      <c r="E19" s="107"/>
      <c r="F19" s="107">
        <v>500</v>
      </c>
      <c r="G19" s="107"/>
      <c r="H19" s="107"/>
      <c r="I19" s="163">
        <f t="shared" si="0"/>
        <v>0.88208312751393692</v>
      </c>
      <c r="J19" s="163">
        <v>566.84</v>
      </c>
      <c r="K19" s="109">
        <f t="shared" si="1"/>
        <v>-14100</v>
      </c>
      <c r="L19" s="108" t="s">
        <v>75</v>
      </c>
      <c r="M19" s="104" t="s">
        <v>23</v>
      </c>
      <c r="N19" s="99" t="s">
        <v>940</v>
      </c>
      <c r="O19" s="104" t="s">
        <v>946</v>
      </c>
      <c r="P19" s="99" t="s">
        <v>35</v>
      </c>
      <c r="Q19" s="85" t="s">
        <v>885</v>
      </c>
      <c r="R19" s="23"/>
    </row>
    <row r="20" spans="1:18">
      <c r="A20" s="103">
        <v>43586</v>
      </c>
      <c r="B20" s="104" t="s">
        <v>827</v>
      </c>
      <c r="C20" s="104" t="s">
        <v>20</v>
      </c>
      <c r="D20" s="104" t="s">
        <v>21</v>
      </c>
      <c r="E20" s="107"/>
      <c r="F20" s="107">
        <v>500</v>
      </c>
      <c r="G20" s="107"/>
      <c r="H20" s="107"/>
      <c r="I20" s="163">
        <f t="shared" si="0"/>
        <v>0.88208312751393692</v>
      </c>
      <c r="J20" s="163">
        <v>566.84</v>
      </c>
      <c r="K20" s="109">
        <f t="shared" si="1"/>
        <v>-14600</v>
      </c>
      <c r="L20" s="108" t="s">
        <v>75</v>
      </c>
      <c r="M20" s="104" t="s">
        <v>23</v>
      </c>
      <c r="N20" s="99" t="s">
        <v>940</v>
      </c>
      <c r="O20" s="104" t="s">
        <v>946</v>
      </c>
      <c r="P20" s="99" t="s">
        <v>35</v>
      </c>
      <c r="Q20" s="85" t="s">
        <v>885</v>
      </c>
      <c r="R20" s="23"/>
    </row>
    <row r="21" spans="1:18">
      <c r="A21" s="103">
        <v>43586</v>
      </c>
      <c r="B21" s="104" t="s">
        <v>339</v>
      </c>
      <c r="C21" s="104" t="s">
        <v>20</v>
      </c>
      <c r="D21" s="104" t="s">
        <v>21</v>
      </c>
      <c r="E21" s="107"/>
      <c r="F21" s="107">
        <v>500</v>
      </c>
      <c r="G21" s="107"/>
      <c r="H21" s="107"/>
      <c r="I21" s="163">
        <f t="shared" si="0"/>
        <v>0.88208312751393692</v>
      </c>
      <c r="J21" s="163">
        <v>566.84</v>
      </c>
      <c r="K21" s="109">
        <f t="shared" si="1"/>
        <v>-15100</v>
      </c>
      <c r="L21" s="108" t="s">
        <v>75</v>
      </c>
      <c r="M21" s="104" t="s">
        <v>23</v>
      </c>
      <c r="N21" s="99" t="s">
        <v>940</v>
      </c>
      <c r="O21" s="104" t="s">
        <v>946</v>
      </c>
      <c r="P21" s="99" t="s">
        <v>35</v>
      </c>
      <c r="Q21" s="85" t="s">
        <v>885</v>
      </c>
      <c r="R21" s="23"/>
    </row>
    <row r="22" spans="1:18">
      <c r="A22" s="103">
        <v>43586</v>
      </c>
      <c r="B22" s="104" t="s">
        <v>340</v>
      </c>
      <c r="C22" s="104" t="s">
        <v>20</v>
      </c>
      <c r="D22" s="104" t="s">
        <v>21</v>
      </c>
      <c r="E22" s="107"/>
      <c r="F22" s="107">
        <v>500</v>
      </c>
      <c r="G22" s="107"/>
      <c r="H22" s="107"/>
      <c r="I22" s="163">
        <f t="shared" si="0"/>
        <v>0.88208312751393692</v>
      </c>
      <c r="J22" s="163">
        <v>566.84</v>
      </c>
      <c r="K22" s="109">
        <f t="shared" si="1"/>
        <v>-15600</v>
      </c>
      <c r="L22" s="108" t="s">
        <v>75</v>
      </c>
      <c r="M22" s="104" t="s">
        <v>23</v>
      </c>
      <c r="N22" s="99" t="s">
        <v>940</v>
      </c>
      <c r="O22" s="104" t="s">
        <v>946</v>
      </c>
      <c r="P22" s="99" t="s">
        <v>35</v>
      </c>
      <c r="Q22" s="85" t="s">
        <v>885</v>
      </c>
      <c r="R22" s="23"/>
    </row>
    <row r="23" spans="1:18">
      <c r="A23" s="103">
        <v>43586</v>
      </c>
      <c r="B23" s="104" t="s">
        <v>341</v>
      </c>
      <c r="C23" s="104" t="s">
        <v>20</v>
      </c>
      <c r="D23" s="104" t="s">
        <v>21</v>
      </c>
      <c r="E23" s="107"/>
      <c r="F23" s="107">
        <v>500</v>
      </c>
      <c r="G23" s="107"/>
      <c r="H23" s="107"/>
      <c r="I23" s="163">
        <f t="shared" si="0"/>
        <v>0.88208312751393692</v>
      </c>
      <c r="J23" s="163">
        <v>566.84</v>
      </c>
      <c r="K23" s="109">
        <f t="shared" si="1"/>
        <v>-16100</v>
      </c>
      <c r="L23" s="108" t="s">
        <v>75</v>
      </c>
      <c r="M23" s="104" t="s">
        <v>23</v>
      </c>
      <c r="N23" s="99" t="s">
        <v>940</v>
      </c>
      <c r="O23" s="104" t="s">
        <v>946</v>
      </c>
      <c r="P23" s="99" t="s">
        <v>35</v>
      </c>
      <c r="Q23" s="85" t="s">
        <v>885</v>
      </c>
      <c r="R23" s="23"/>
    </row>
    <row r="24" spans="1:18">
      <c r="A24" s="103">
        <v>43586</v>
      </c>
      <c r="B24" s="104" t="s">
        <v>342</v>
      </c>
      <c r="C24" s="104" t="s">
        <v>20</v>
      </c>
      <c r="D24" s="104" t="s">
        <v>21</v>
      </c>
      <c r="E24" s="107"/>
      <c r="F24" s="107">
        <v>500</v>
      </c>
      <c r="G24" s="107"/>
      <c r="H24" s="107"/>
      <c r="I24" s="163">
        <f t="shared" si="0"/>
        <v>0.88208312751393692</v>
      </c>
      <c r="J24" s="163">
        <v>566.84</v>
      </c>
      <c r="K24" s="109">
        <f t="shared" si="1"/>
        <v>-16600</v>
      </c>
      <c r="L24" s="108" t="s">
        <v>75</v>
      </c>
      <c r="M24" s="104" t="s">
        <v>23</v>
      </c>
      <c r="N24" s="99" t="s">
        <v>940</v>
      </c>
      <c r="O24" s="104" t="s">
        <v>946</v>
      </c>
      <c r="P24" s="99" t="s">
        <v>35</v>
      </c>
      <c r="Q24" s="85" t="s">
        <v>885</v>
      </c>
      <c r="R24" s="23"/>
    </row>
    <row r="25" spans="1:18">
      <c r="A25" s="103">
        <v>43586</v>
      </c>
      <c r="B25" s="104" t="s">
        <v>828</v>
      </c>
      <c r="C25" s="102" t="s">
        <v>196</v>
      </c>
      <c r="D25" s="104" t="s">
        <v>21</v>
      </c>
      <c r="E25" s="107"/>
      <c r="F25" s="107">
        <v>4000</v>
      </c>
      <c r="G25" s="107"/>
      <c r="H25" s="107"/>
      <c r="I25" s="163">
        <f t="shared" si="0"/>
        <v>7.0566650201114953</v>
      </c>
      <c r="J25" s="163">
        <v>566.84</v>
      </c>
      <c r="K25" s="109">
        <f t="shared" si="1"/>
        <v>-20600</v>
      </c>
      <c r="L25" s="108" t="s">
        <v>75</v>
      </c>
      <c r="M25" s="104" t="s">
        <v>23</v>
      </c>
      <c r="N25" s="99" t="s">
        <v>940</v>
      </c>
      <c r="O25" s="104" t="s">
        <v>946</v>
      </c>
      <c r="P25" s="99" t="s">
        <v>35</v>
      </c>
      <c r="Q25" s="85" t="s">
        <v>885</v>
      </c>
      <c r="R25" s="23"/>
    </row>
    <row r="26" spans="1:18">
      <c r="A26" s="103">
        <v>43586</v>
      </c>
      <c r="B26" s="104" t="s">
        <v>344</v>
      </c>
      <c r="C26" s="104" t="s">
        <v>20</v>
      </c>
      <c r="D26" s="104" t="s">
        <v>21</v>
      </c>
      <c r="E26" s="107"/>
      <c r="F26" s="107">
        <v>500</v>
      </c>
      <c r="G26" s="107"/>
      <c r="H26" s="107"/>
      <c r="I26" s="163">
        <f t="shared" si="0"/>
        <v>0.88208312751393692</v>
      </c>
      <c r="J26" s="163">
        <v>566.84</v>
      </c>
      <c r="K26" s="109">
        <f t="shared" si="1"/>
        <v>-21100</v>
      </c>
      <c r="L26" s="108" t="s">
        <v>75</v>
      </c>
      <c r="M26" s="104" t="s">
        <v>23</v>
      </c>
      <c r="N26" s="99" t="s">
        <v>940</v>
      </c>
      <c r="O26" s="104" t="s">
        <v>946</v>
      </c>
      <c r="P26" s="99" t="s">
        <v>35</v>
      </c>
      <c r="Q26" s="85" t="s">
        <v>885</v>
      </c>
      <c r="R26" s="23"/>
    </row>
    <row r="27" spans="1:18">
      <c r="A27" s="103">
        <v>43587</v>
      </c>
      <c r="B27" s="104" t="s">
        <v>493</v>
      </c>
      <c r="C27" s="104" t="s">
        <v>20</v>
      </c>
      <c r="D27" s="99" t="s">
        <v>21</v>
      </c>
      <c r="E27" s="107"/>
      <c r="F27" s="107">
        <v>300</v>
      </c>
      <c r="G27" s="107"/>
      <c r="H27" s="107"/>
      <c r="I27" s="163">
        <f t="shared" si="0"/>
        <v>0.52924987650836208</v>
      </c>
      <c r="J27" s="163">
        <v>566.84</v>
      </c>
      <c r="K27" s="109">
        <f t="shared" si="1"/>
        <v>-21400</v>
      </c>
      <c r="L27" s="98" t="s">
        <v>22</v>
      </c>
      <c r="M27" s="99" t="s">
        <v>23</v>
      </c>
      <c r="N27" s="99" t="s">
        <v>940</v>
      </c>
      <c r="O27" s="104" t="s">
        <v>946</v>
      </c>
      <c r="P27" s="99" t="s">
        <v>35</v>
      </c>
      <c r="Q27" s="85" t="s">
        <v>885</v>
      </c>
      <c r="R27" s="23"/>
    </row>
    <row r="28" spans="1:18">
      <c r="A28" s="103">
        <v>43587</v>
      </c>
      <c r="B28" s="104" t="s">
        <v>24</v>
      </c>
      <c r="C28" s="104" t="s">
        <v>20</v>
      </c>
      <c r="D28" s="99" t="s">
        <v>21</v>
      </c>
      <c r="E28" s="107"/>
      <c r="F28" s="107">
        <v>10000</v>
      </c>
      <c r="G28" s="107"/>
      <c r="H28" s="107"/>
      <c r="I28" s="163">
        <f t="shared" si="0"/>
        <v>17.641662550278738</v>
      </c>
      <c r="J28" s="163">
        <v>566.84</v>
      </c>
      <c r="K28" s="109">
        <f t="shared" si="1"/>
        <v>-31400</v>
      </c>
      <c r="L28" s="98" t="s">
        <v>22</v>
      </c>
      <c r="M28" s="99" t="s">
        <v>23</v>
      </c>
      <c r="N28" s="99" t="s">
        <v>940</v>
      </c>
      <c r="O28" s="104" t="s">
        <v>946</v>
      </c>
      <c r="P28" s="99" t="s">
        <v>35</v>
      </c>
      <c r="Q28" s="85" t="s">
        <v>885</v>
      </c>
      <c r="R28" s="23"/>
    </row>
    <row r="29" spans="1:18">
      <c r="A29" s="103">
        <v>43587</v>
      </c>
      <c r="B29" s="99" t="s">
        <v>60</v>
      </c>
      <c r="C29" s="104" t="s">
        <v>20</v>
      </c>
      <c r="D29" s="99" t="s">
        <v>61</v>
      </c>
      <c r="E29" s="100"/>
      <c r="F29" s="100">
        <v>2000</v>
      </c>
      <c r="G29" s="100"/>
      <c r="H29" s="100"/>
      <c r="I29" s="163">
        <f t="shared" si="0"/>
        <v>3.5189026653928237</v>
      </c>
      <c r="J29" s="163">
        <f>11367180/20000</f>
        <v>568.35900000000004</v>
      </c>
      <c r="K29" s="109">
        <f t="shared" si="1"/>
        <v>-33400</v>
      </c>
      <c r="L29" s="98" t="s">
        <v>25</v>
      </c>
      <c r="M29" s="99" t="s">
        <v>34</v>
      </c>
      <c r="N29" s="99" t="s">
        <v>941</v>
      </c>
      <c r="O29" s="104" t="s">
        <v>946</v>
      </c>
      <c r="P29" s="99" t="s">
        <v>35</v>
      </c>
      <c r="Q29" s="85" t="s">
        <v>885</v>
      </c>
      <c r="R29" s="23"/>
    </row>
    <row r="30" spans="1:18" s="79" customFormat="1">
      <c r="A30" s="103">
        <v>43587</v>
      </c>
      <c r="B30" s="99" t="s">
        <v>64</v>
      </c>
      <c r="C30" s="99" t="s">
        <v>65</v>
      </c>
      <c r="D30" s="99" t="s">
        <v>32</v>
      </c>
      <c r="E30" s="100"/>
      <c r="F30" s="100">
        <v>60000</v>
      </c>
      <c r="G30" s="100"/>
      <c r="H30" s="100"/>
      <c r="I30" s="163">
        <f t="shared" si="0"/>
        <v>105.56707996178471</v>
      </c>
      <c r="J30" s="163">
        <f t="shared" ref="J30:J32" si="2">11367180/20000</f>
        <v>568.35900000000004</v>
      </c>
      <c r="K30" s="109">
        <f t="shared" si="1"/>
        <v>-93400</v>
      </c>
      <c r="L30" s="98" t="s">
        <v>25</v>
      </c>
      <c r="M30" s="99">
        <v>49</v>
      </c>
      <c r="N30" s="99" t="s">
        <v>941</v>
      </c>
      <c r="O30" s="104" t="s">
        <v>945</v>
      </c>
      <c r="P30" s="99" t="s">
        <v>35</v>
      </c>
      <c r="Q30" s="85" t="s">
        <v>886</v>
      </c>
      <c r="R30" s="74"/>
    </row>
    <row r="31" spans="1:18" s="87" customFormat="1">
      <c r="A31" s="103">
        <v>43587</v>
      </c>
      <c r="B31" s="99" t="s">
        <v>66</v>
      </c>
      <c r="C31" s="99" t="s">
        <v>67</v>
      </c>
      <c r="D31" s="99" t="s">
        <v>32</v>
      </c>
      <c r="E31" s="100"/>
      <c r="F31" s="100">
        <v>60000</v>
      </c>
      <c r="G31" s="100"/>
      <c r="H31" s="100"/>
      <c r="I31" s="163">
        <f t="shared" si="0"/>
        <v>105.56707996178471</v>
      </c>
      <c r="J31" s="163">
        <f t="shared" si="2"/>
        <v>568.35900000000004</v>
      </c>
      <c r="K31" s="109">
        <f t="shared" si="1"/>
        <v>-153400</v>
      </c>
      <c r="L31" s="98" t="s">
        <v>25</v>
      </c>
      <c r="M31" s="99">
        <v>1</v>
      </c>
      <c r="N31" s="99" t="s">
        <v>941</v>
      </c>
      <c r="O31" s="104" t="s">
        <v>945</v>
      </c>
      <c r="P31" s="99" t="s">
        <v>35</v>
      </c>
      <c r="Q31" s="85" t="s">
        <v>886</v>
      </c>
      <c r="R31" s="86"/>
    </row>
    <row r="32" spans="1:18" s="79" customFormat="1">
      <c r="A32" s="103">
        <v>43587</v>
      </c>
      <c r="B32" s="99" t="s">
        <v>68</v>
      </c>
      <c r="C32" s="99" t="s">
        <v>39</v>
      </c>
      <c r="D32" s="99" t="s">
        <v>69</v>
      </c>
      <c r="E32" s="100"/>
      <c r="F32" s="100">
        <v>14850</v>
      </c>
      <c r="G32" s="100"/>
      <c r="H32" s="100"/>
      <c r="I32" s="163">
        <f t="shared" si="0"/>
        <v>26.127852290541714</v>
      </c>
      <c r="J32" s="163">
        <f t="shared" si="2"/>
        <v>568.35900000000004</v>
      </c>
      <c r="K32" s="109">
        <f t="shared" si="1"/>
        <v>-168250</v>
      </c>
      <c r="L32" s="98" t="s">
        <v>25</v>
      </c>
      <c r="M32" s="99" t="s">
        <v>888</v>
      </c>
      <c r="N32" s="99" t="s">
        <v>941</v>
      </c>
      <c r="O32" s="104" t="s">
        <v>946</v>
      </c>
      <c r="P32" s="99" t="s">
        <v>35</v>
      </c>
      <c r="Q32" s="85" t="s">
        <v>886</v>
      </c>
      <c r="R32" s="74"/>
    </row>
    <row r="33" spans="1:18" s="79" customFormat="1">
      <c r="A33" s="103">
        <v>43587</v>
      </c>
      <c r="B33" s="99" t="s">
        <v>71</v>
      </c>
      <c r="C33" s="99" t="s">
        <v>72</v>
      </c>
      <c r="D33" s="99" t="s">
        <v>69</v>
      </c>
      <c r="E33" s="100"/>
      <c r="F33" s="100">
        <v>1840</v>
      </c>
      <c r="G33" s="100"/>
      <c r="H33" s="100"/>
      <c r="I33" s="163">
        <f t="shared" si="0"/>
        <v>3.2460659092512878</v>
      </c>
      <c r="J33" s="163">
        <v>566.84</v>
      </c>
      <c r="K33" s="109">
        <f t="shared" si="1"/>
        <v>-170090</v>
      </c>
      <c r="L33" s="98" t="s">
        <v>25</v>
      </c>
      <c r="M33" s="99" t="s">
        <v>889</v>
      </c>
      <c r="N33" s="99" t="s">
        <v>940</v>
      </c>
      <c r="O33" s="104" t="s">
        <v>946</v>
      </c>
      <c r="P33" s="99" t="s">
        <v>35</v>
      </c>
      <c r="Q33" s="85" t="s">
        <v>886</v>
      </c>
      <c r="R33" s="74"/>
    </row>
    <row r="34" spans="1:18" s="79" customFormat="1">
      <c r="A34" s="103">
        <v>43587</v>
      </c>
      <c r="B34" s="99" t="s">
        <v>74</v>
      </c>
      <c r="C34" s="99" t="s">
        <v>72</v>
      </c>
      <c r="D34" s="99" t="s">
        <v>69</v>
      </c>
      <c r="E34" s="100"/>
      <c r="F34" s="100">
        <v>2695</v>
      </c>
      <c r="G34" s="100"/>
      <c r="H34" s="100"/>
      <c r="I34" s="163">
        <f t="shared" si="0"/>
        <v>4.7544280573001201</v>
      </c>
      <c r="J34" s="163">
        <v>566.84</v>
      </c>
      <c r="K34" s="109">
        <f t="shared" si="1"/>
        <v>-172785</v>
      </c>
      <c r="L34" s="98" t="s">
        <v>25</v>
      </c>
      <c r="M34" s="99" t="s">
        <v>890</v>
      </c>
      <c r="N34" s="99" t="s">
        <v>940</v>
      </c>
      <c r="O34" s="104" t="s">
        <v>946</v>
      </c>
      <c r="P34" s="99" t="s">
        <v>35</v>
      </c>
      <c r="Q34" s="85" t="s">
        <v>886</v>
      </c>
      <c r="R34" s="74"/>
    </row>
    <row r="35" spans="1:18" s="79" customFormat="1">
      <c r="A35" s="103">
        <v>43587</v>
      </c>
      <c r="B35" s="99" t="s">
        <v>76</v>
      </c>
      <c r="C35" s="99" t="s">
        <v>72</v>
      </c>
      <c r="D35" s="99" t="s">
        <v>69</v>
      </c>
      <c r="E35" s="100"/>
      <c r="F35" s="100">
        <v>2705</v>
      </c>
      <c r="G35" s="100"/>
      <c r="H35" s="100"/>
      <c r="I35" s="163">
        <f t="shared" si="0"/>
        <v>4.7720697198503981</v>
      </c>
      <c r="J35" s="163">
        <v>566.84</v>
      </c>
      <c r="K35" s="109">
        <f t="shared" si="1"/>
        <v>-175490</v>
      </c>
      <c r="L35" s="98" t="s">
        <v>25</v>
      </c>
      <c r="M35" s="99" t="s">
        <v>891</v>
      </c>
      <c r="N35" s="99" t="s">
        <v>940</v>
      </c>
      <c r="O35" s="104" t="s">
        <v>946</v>
      </c>
      <c r="P35" s="99" t="s">
        <v>35</v>
      </c>
      <c r="Q35" s="85" t="s">
        <v>886</v>
      </c>
      <c r="R35" s="74"/>
    </row>
    <row r="36" spans="1:18">
      <c r="A36" s="103">
        <v>43587</v>
      </c>
      <c r="B36" s="104" t="s">
        <v>607</v>
      </c>
      <c r="C36" s="104" t="s">
        <v>20</v>
      </c>
      <c r="D36" s="104" t="s">
        <v>297</v>
      </c>
      <c r="E36" s="107"/>
      <c r="F36" s="107">
        <v>1000</v>
      </c>
      <c r="G36" s="107"/>
      <c r="H36" s="107"/>
      <c r="I36" s="163">
        <f t="shared" si="0"/>
        <v>1.7594513326964119</v>
      </c>
      <c r="J36" s="163">
        <f t="shared" ref="J36:J46" si="3">11367180/20000</f>
        <v>568.35900000000004</v>
      </c>
      <c r="K36" s="109">
        <f t="shared" si="1"/>
        <v>-176490</v>
      </c>
      <c r="L36" s="108" t="s">
        <v>62</v>
      </c>
      <c r="M36" s="104" t="s">
        <v>34</v>
      </c>
      <c r="N36" s="99" t="s">
        <v>941</v>
      </c>
      <c r="O36" s="104" t="s">
        <v>946</v>
      </c>
      <c r="P36" s="99" t="s">
        <v>35</v>
      </c>
      <c r="Q36" s="85" t="s">
        <v>885</v>
      </c>
      <c r="R36" s="23"/>
    </row>
    <row r="37" spans="1:18">
      <c r="A37" s="103">
        <v>43587</v>
      </c>
      <c r="B37" s="104" t="s">
        <v>608</v>
      </c>
      <c r="C37" s="104" t="s">
        <v>20</v>
      </c>
      <c r="D37" s="104" t="s">
        <v>297</v>
      </c>
      <c r="E37" s="107"/>
      <c r="F37" s="107">
        <v>1000</v>
      </c>
      <c r="G37" s="107"/>
      <c r="H37" s="107"/>
      <c r="I37" s="163">
        <f t="shared" si="0"/>
        <v>1.7594513326964119</v>
      </c>
      <c r="J37" s="163">
        <f t="shared" si="3"/>
        <v>568.35900000000004</v>
      </c>
      <c r="K37" s="109">
        <f t="shared" si="1"/>
        <v>-177490</v>
      </c>
      <c r="L37" s="108" t="s">
        <v>62</v>
      </c>
      <c r="M37" s="104" t="s">
        <v>34</v>
      </c>
      <c r="N37" s="99" t="s">
        <v>941</v>
      </c>
      <c r="O37" s="104" t="s">
        <v>946</v>
      </c>
      <c r="P37" s="99" t="s">
        <v>35</v>
      </c>
      <c r="Q37" s="85" t="s">
        <v>885</v>
      </c>
      <c r="R37" s="23"/>
    </row>
    <row r="38" spans="1:18">
      <c r="A38" s="103">
        <v>43587</v>
      </c>
      <c r="B38" s="104" t="s">
        <v>609</v>
      </c>
      <c r="C38" s="104" t="s">
        <v>20</v>
      </c>
      <c r="D38" s="104" t="s">
        <v>297</v>
      </c>
      <c r="E38" s="107"/>
      <c r="F38" s="107">
        <v>1000</v>
      </c>
      <c r="G38" s="107"/>
      <c r="H38" s="107"/>
      <c r="I38" s="163">
        <f t="shared" si="0"/>
        <v>1.7594513326964119</v>
      </c>
      <c r="J38" s="163">
        <f t="shared" si="3"/>
        <v>568.35900000000004</v>
      </c>
      <c r="K38" s="109">
        <f t="shared" si="1"/>
        <v>-178490</v>
      </c>
      <c r="L38" s="108" t="s">
        <v>62</v>
      </c>
      <c r="M38" s="104" t="s">
        <v>34</v>
      </c>
      <c r="N38" s="99" t="s">
        <v>941</v>
      </c>
      <c r="O38" s="104" t="s">
        <v>946</v>
      </c>
      <c r="P38" s="99" t="s">
        <v>35</v>
      </c>
      <c r="Q38" s="85" t="s">
        <v>885</v>
      </c>
      <c r="R38" s="23"/>
    </row>
    <row r="39" spans="1:18">
      <c r="A39" s="103">
        <v>43587</v>
      </c>
      <c r="B39" s="104" t="s">
        <v>610</v>
      </c>
      <c r="C39" s="104" t="s">
        <v>79</v>
      </c>
      <c r="D39" s="104" t="s">
        <v>297</v>
      </c>
      <c r="E39" s="107"/>
      <c r="F39" s="107">
        <v>1000</v>
      </c>
      <c r="G39" s="107"/>
      <c r="H39" s="107"/>
      <c r="I39" s="163">
        <f t="shared" si="0"/>
        <v>1.7594513326964119</v>
      </c>
      <c r="J39" s="163">
        <f t="shared" si="3"/>
        <v>568.35900000000004</v>
      </c>
      <c r="K39" s="109">
        <f t="shared" si="1"/>
        <v>-179490</v>
      </c>
      <c r="L39" s="108" t="s">
        <v>62</v>
      </c>
      <c r="M39" s="104" t="s">
        <v>34</v>
      </c>
      <c r="N39" s="99" t="s">
        <v>941</v>
      </c>
      <c r="O39" s="104" t="s">
        <v>946</v>
      </c>
      <c r="P39" s="99" t="s">
        <v>35</v>
      </c>
      <c r="Q39" s="85" t="s">
        <v>885</v>
      </c>
      <c r="R39" s="23"/>
    </row>
    <row r="40" spans="1:18">
      <c r="A40" s="103">
        <v>43587</v>
      </c>
      <c r="B40" s="104" t="s">
        <v>611</v>
      </c>
      <c r="C40" s="104" t="s">
        <v>20</v>
      </c>
      <c r="D40" s="104" t="s">
        <v>297</v>
      </c>
      <c r="E40" s="107"/>
      <c r="F40" s="107">
        <v>1000</v>
      </c>
      <c r="G40" s="107"/>
      <c r="H40" s="107"/>
      <c r="I40" s="163">
        <f t="shared" si="0"/>
        <v>1.7594513326964119</v>
      </c>
      <c r="J40" s="163">
        <f t="shared" si="3"/>
        <v>568.35900000000004</v>
      </c>
      <c r="K40" s="109">
        <f t="shared" si="1"/>
        <v>-180490</v>
      </c>
      <c r="L40" s="108" t="s">
        <v>62</v>
      </c>
      <c r="M40" s="104" t="s">
        <v>34</v>
      </c>
      <c r="N40" s="99" t="s">
        <v>941</v>
      </c>
      <c r="O40" s="104" t="s">
        <v>946</v>
      </c>
      <c r="P40" s="99" t="s">
        <v>35</v>
      </c>
      <c r="Q40" s="85" t="s">
        <v>885</v>
      </c>
      <c r="R40" s="23"/>
    </row>
    <row r="41" spans="1:18">
      <c r="A41" s="103">
        <v>43587</v>
      </c>
      <c r="B41" s="99" t="s">
        <v>142</v>
      </c>
      <c r="C41" s="104" t="s">
        <v>20</v>
      </c>
      <c r="D41" s="99" t="s">
        <v>85</v>
      </c>
      <c r="E41" s="100"/>
      <c r="F41" s="100">
        <v>1000</v>
      </c>
      <c r="G41" s="100"/>
      <c r="H41" s="100"/>
      <c r="I41" s="163">
        <f t="shared" si="0"/>
        <v>1.7594513326964119</v>
      </c>
      <c r="J41" s="163">
        <f t="shared" si="3"/>
        <v>568.35900000000004</v>
      </c>
      <c r="K41" s="109">
        <f t="shared" si="1"/>
        <v>-181490</v>
      </c>
      <c r="L41" s="98" t="s">
        <v>84</v>
      </c>
      <c r="M41" s="99" t="s">
        <v>34</v>
      </c>
      <c r="N41" s="99" t="s">
        <v>941</v>
      </c>
      <c r="O41" s="104" t="s">
        <v>946</v>
      </c>
      <c r="P41" s="99" t="s">
        <v>35</v>
      </c>
      <c r="Q41" s="85" t="s">
        <v>885</v>
      </c>
      <c r="R41" s="23"/>
    </row>
    <row r="42" spans="1:18">
      <c r="A42" s="103">
        <v>43587</v>
      </c>
      <c r="B42" s="99" t="s">
        <v>143</v>
      </c>
      <c r="C42" s="104" t="s">
        <v>20</v>
      </c>
      <c r="D42" s="99" t="s">
        <v>85</v>
      </c>
      <c r="E42" s="100"/>
      <c r="F42" s="100">
        <v>1000</v>
      </c>
      <c r="G42" s="100"/>
      <c r="H42" s="100"/>
      <c r="I42" s="163">
        <f t="shared" si="0"/>
        <v>1.7594513326964119</v>
      </c>
      <c r="J42" s="163">
        <f t="shared" si="3"/>
        <v>568.35900000000004</v>
      </c>
      <c r="K42" s="109">
        <f t="shared" si="1"/>
        <v>-182490</v>
      </c>
      <c r="L42" s="98" t="s">
        <v>84</v>
      </c>
      <c r="M42" s="99" t="s">
        <v>34</v>
      </c>
      <c r="N42" s="99" t="s">
        <v>941</v>
      </c>
      <c r="O42" s="104" t="s">
        <v>946</v>
      </c>
      <c r="P42" s="99" t="s">
        <v>35</v>
      </c>
      <c r="Q42" s="85" t="s">
        <v>885</v>
      </c>
      <c r="R42" s="23"/>
    </row>
    <row r="43" spans="1:18">
      <c r="A43" s="103">
        <v>43587</v>
      </c>
      <c r="B43" s="99" t="s">
        <v>144</v>
      </c>
      <c r="C43" s="104" t="s">
        <v>20</v>
      </c>
      <c r="D43" s="99" t="s">
        <v>85</v>
      </c>
      <c r="E43" s="100"/>
      <c r="F43" s="100">
        <v>1000</v>
      </c>
      <c r="G43" s="100"/>
      <c r="H43" s="100"/>
      <c r="I43" s="163">
        <f t="shared" si="0"/>
        <v>1.7594513326964119</v>
      </c>
      <c r="J43" s="163">
        <f t="shared" si="3"/>
        <v>568.35900000000004</v>
      </c>
      <c r="K43" s="109">
        <f t="shared" si="1"/>
        <v>-183490</v>
      </c>
      <c r="L43" s="98" t="s">
        <v>84</v>
      </c>
      <c r="M43" s="99" t="s">
        <v>34</v>
      </c>
      <c r="N43" s="99" t="s">
        <v>941</v>
      </c>
      <c r="O43" s="104" t="s">
        <v>946</v>
      </c>
      <c r="P43" s="99" t="s">
        <v>35</v>
      </c>
      <c r="Q43" s="85" t="s">
        <v>885</v>
      </c>
      <c r="R43" s="23"/>
    </row>
    <row r="44" spans="1:18">
      <c r="A44" s="103">
        <v>43587</v>
      </c>
      <c r="B44" s="99" t="s">
        <v>145</v>
      </c>
      <c r="C44" s="104" t="s">
        <v>20</v>
      </c>
      <c r="D44" s="99" t="s">
        <v>85</v>
      </c>
      <c r="E44" s="100"/>
      <c r="F44" s="100">
        <v>1000</v>
      </c>
      <c r="G44" s="100"/>
      <c r="H44" s="100"/>
      <c r="I44" s="163">
        <f t="shared" si="0"/>
        <v>1.7594513326964119</v>
      </c>
      <c r="J44" s="163">
        <f t="shared" si="3"/>
        <v>568.35900000000004</v>
      </c>
      <c r="K44" s="109">
        <f t="shared" si="1"/>
        <v>-184490</v>
      </c>
      <c r="L44" s="98" t="s">
        <v>84</v>
      </c>
      <c r="M44" s="99" t="s">
        <v>34</v>
      </c>
      <c r="N44" s="99" t="s">
        <v>941</v>
      </c>
      <c r="O44" s="104" t="s">
        <v>946</v>
      </c>
      <c r="P44" s="99" t="s">
        <v>35</v>
      </c>
      <c r="Q44" s="85" t="s">
        <v>885</v>
      </c>
      <c r="R44" s="23"/>
    </row>
    <row r="45" spans="1:18">
      <c r="A45" s="103">
        <v>43587</v>
      </c>
      <c r="B45" s="99" t="s">
        <v>146</v>
      </c>
      <c r="C45" s="104" t="s">
        <v>20</v>
      </c>
      <c r="D45" s="99" t="s">
        <v>85</v>
      </c>
      <c r="E45" s="100"/>
      <c r="F45" s="100">
        <v>1000</v>
      </c>
      <c r="G45" s="100"/>
      <c r="H45" s="100"/>
      <c r="I45" s="163">
        <f t="shared" si="0"/>
        <v>1.7594513326964119</v>
      </c>
      <c r="J45" s="163">
        <f t="shared" si="3"/>
        <v>568.35900000000004</v>
      </c>
      <c r="K45" s="109">
        <f t="shared" si="1"/>
        <v>-185490</v>
      </c>
      <c r="L45" s="98" t="s">
        <v>84</v>
      </c>
      <c r="M45" s="99" t="s">
        <v>34</v>
      </c>
      <c r="N45" s="99" t="s">
        <v>941</v>
      </c>
      <c r="O45" s="104" t="s">
        <v>946</v>
      </c>
      <c r="P45" s="99" t="s">
        <v>35</v>
      </c>
      <c r="Q45" s="85" t="s">
        <v>885</v>
      </c>
      <c r="R45" s="23"/>
    </row>
    <row r="46" spans="1:18">
      <c r="A46" s="103">
        <v>43587</v>
      </c>
      <c r="B46" s="99" t="s">
        <v>147</v>
      </c>
      <c r="C46" s="104" t="s">
        <v>20</v>
      </c>
      <c r="D46" s="99" t="s">
        <v>85</v>
      </c>
      <c r="E46" s="100"/>
      <c r="F46" s="100">
        <v>1000</v>
      </c>
      <c r="G46" s="100"/>
      <c r="H46" s="100"/>
      <c r="I46" s="163">
        <f t="shared" si="0"/>
        <v>1.7594513326964119</v>
      </c>
      <c r="J46" s="163">
        <f t="shared" si="3"/>
        <v>568.35900000000004</v>
      </c>
      <c r="K46" s="109">
        <f t="shared" si="1"/>
        <v>-186490</v>
      </c>
      <c r="L46" s="98" t="s">
        <v>84</v>
      </c>
      <c r="M46" s="99" t="s">
        <v>34</v>
      </c>
      <c r="N46" s="99" t="s">
        <v>941</v>
      </c>
      <c r="O46" s="104" t="s">
        <v>946</v>
      </c>
      <c r="P46" s="99" t="s">
        <v>35</v>
      </c>
      <c r="Q46" s="85" t="s">
        <v>885</v>
      </c>
      <c r="R46" s="23"/>
    </row>
    <row r="47" spans="1:18">
      <c r="A47" s="103">
        <v>43587</v>
      </c>
      <c r="B47" s="102" t="s">
        <v>199</v>
      </c>
      <c r="C47" s="104" t="s">
        <v>20</v>
      </c>
      <c r="D47" s="45" t="s">
        <v>21</v>
      </c>
      <c r="E47" s="107"/>
      <c r="F47" s="107">
        <v>1500</v>
      </c>
      <c r="G47" s="107"/>
      <c r="H47" s="107"/>
      <c r="I47" s="163">
        <f t="shared" si="0"/>
        <v>2.6462493825418107</v>
      </c>
      <c r="J47" s="163">
        <v>566.84</v>
      </c>
      <c r="K47" s="109">
        <f t="shared" si="1"/>
        <v>-187990</v>
      </c>
      <c r="L47" s="98" t="s">
        <v>99</v>
      </c>
      <c r="M47" s="104" t="s">
        <v>34</v>
      </c>
      <c r="N47" s="99" t="s">
        <v>940</v>
      </c>
      <c r="O47" s="104" t="s">
        <v>946</v>
      </c>
      <c r="P47" s="99" t="s">
        <v>35</v>
      </c>
      <c r="Q47" s="85" t="s">
        <v>885</v>
      </c>
      <c r="R47" s="23"/>
    </row>
    <row r="48" spans="1:18">
      <c r="A48" s="103">
        <v>43587</v>
      </c>
      <c r="B48" s="102" t="s">
        <v>200</v>
      </c>
      <c r="C48" s="104" t="s">
        <v>20</v>
      </c>
      <c r="D48" s="45" t="s">
        <v>21</v>
      </c>
      <c r="E48" s="107"/>
      <c r="F48" s="107">
        <v>2000</v>
      </c>
      <c r="G48" s="107"/>
      <c r="H48" s="107"/>
      <c r="I48" s="163">
        <f t="shared" si="0"/>
        <v>3.5283325100557477</v>
      </c>
      <c r="J48" s="163">
        <v>566.84</v>
      </c>
      <c r="K48" s="109">
        <f t="shared" si="1"/>
        <v>-189990</v>
      </c>
      <c r="L48" s="98" t="s">
        <v>99</v>
      </c>
      <c r="M48" s="104" t="s">
        <v>34</v>
      </c>
      <c r="N48" s="99" t="s">
        <v>940</v>
      </c>
      <c r="O48" s="104" t="s">
        <v>946</v>
      </c>
      <c r="P48" s="99" t="s">
        <v>35</v>
      </c>
      <c r="Q48" s="85" t="s">
        <v>885</v>
      </c>
      <c r="R48" s="23"/>
    </row>
    <row r="49" spans="1:18">
      <c r="A49" s="103">
        <v>43587</v>
      </c>
      <c r="B49" s="102" t="s">
        <v>201</v>
      </c>
      <c r="C49" s="104" t="s">
        <v>20</v>
      </c>
      <c r="D49" s="45" t="s">
        <v>21</v>
      </c>
      <c r="E49" s="107"/>
      <c r="F49" s="107">
        <v>1500</v>
      </c>
      <c r="G49" s="107"/>
      <c r="H49" s="107"/>
      <c r="I49" s="163">
        <f t="shared" si="0"/>
        <v>2.6462493825418107</v>
      </c>
      <c r="J49" s="163">
        <v>566.84</v>
      </c>
      <c r="K49" s="109">
        <f t="shared" si="1"/>
        <v>-191490</v>
      </c>
      <c r="L49" s="98" t="s">
        <v>99</v>
      </c>
      <c r="M49" s="104" t="s">
        <v>34</v>
      </c>
      <c r="N49" s="99" t="s">
        <v>940</v>
      </c>
      <c r="O49" s="104" t="s">
        <v>946</v>
      </c>
      <c r="P49" s="99" t="s">
        <v>35</v>
      </c>
      <c r="Q49" s="85" t="s">
        <v>885</v>
      </c>
      <c r="R49" s="23"/>
    </row>
    <row r="50" spans="1:18">
      <c r="A50" s="103">
        <v>43587</v>
      </c>
      <c r="B50" s="102" t="s">
        <v>733</v>
      </c>
      <c r="C50" s="104" t="s">
        <v>20</v>
      </c>
      <c r="D50" s="45" t="s">
        <v>21</v>
      </c>
      <c r="E50" s="107"/>
      <c r="F50" s="107">
        <v>1000</v>
      </c>
      <c r="G50" s="107"/>
      <c r="H50" s="107"/>
      <c r="I50" s="163">
        <f t="shared" si="0"/>
        <v>1.7641662550278738</v>
      </c>
      <c r="J50" s="163">
        <v>566.84</v>
      </c>
      <c r="K50" s="109">
        <f t="shared" si="1"/>
        <v>-192490</v>
      </c>
      <c r="L50" s="98" t="s">
        <v>99</v>
      </c>
      <c r="M50" s="104" t="s">
        <v>34</v>
      </c>
      <c r="N50" s="99" t="s">
        <v>940</v>
      </c>
      <c r="O50" s="104" t="s">
        <v>946</v>
      </c>
      <c r="P50" s="99" t="s">
        <v>35</v>
      </c>
      <c r="Q50" s="85" t="s">
        <v>885</v>
      </c>
      <c r="R50" s="23"/>
    </row>
    <row r="51" spans="1:18">
      <c r="A51" s="103">
        <v>43587</v>
      </c>
      <c r="B51" s="102" t="s">
        <v>202</v>
      </c>
      <c r="C51" s="102" t="s">
        <v>196</v>
      </c>
      <c r="D51" s="45" t="s">
        <v>21</v>
      </c>
      <c r="E51" s="107"/>
      <c r="F51" s="107">
        <v>2000</v>
      </c>
      <c r="G51" s="107"/>
      <c r="H51" s="107"/>
      <c r="I51" s="163">
        <f t="shared" si="0"/>
        <v>3.5283325100557477</v>
      </c>
      <c r="J51" s="163">
        <v>566.84</v>
      </c>
      <c r="K51" s="109">
        <f t="shared" si="1"/>
        <v>-194490</v>
      </c>
      <c r="L51" s="98" t="s">
        <v>99</v>
      </c>
      <c r="M51" s="104" t="s">
        <v>34</v>
      </c>
      <c r="N51" s="99" t="s">
        <v>940</v>
      </c>
      <c r="O51" s="104" t="s">
        <v>946</v>
      </c>
      <c r="P51" s="99" t="s">
        <v>35</v>
      </c>
      <c r="Q51" s="85" t="s">
        <v>885</v>
      </c>
      <c r="R51" s="23"/>
    </row>
    <row r="52" spans="1:18">
      <c r="A52" s="103">
        <v>43587</v>
      </c>
      <c r="B52" s="104" t="s">
        <v>278</v>
      </c>
      <c r="C52" s="104" t="s">
        <v>20</v>
      </c>
      <c r="D52" s="102" t="s">
        <v>32</v>
      </c>
      <c r="E52" s="105"/>
      <c r="F52" s="105">
        <v>1000</v>
      </c>
      <c r="G52" s="105"/>
      <c r="H52" s="105"/>
      <c r="I52" s="163">
        <f t="shared" si="0"/>
        <v>1.7594513326964119</v>
      </c>
      <c r="J52" s="163">
        <f t="shared" ref="J52:J57" si="4">11367180/20000</f>
        <v>568.35900000000004</v>
      </c>
      <c r="K52" s="109">
        <f t="shared" si="1"/>
        <v>-195490</v>
      </c>
      <c r="L52" s="98" t="s">
        <v>280</v>
      </c>
      <c r="M52" s="102" t="s">
        <v>34</v>
      </c>
      <c r="N52" s="99" t="s">
        <v>941</v>
      </c>
      <c r="O52" s="104" t="s">
        <v>946</v>
      </c>
      <c r="P52" s="99" t="s">
        <v>35</v>
      </c>
      <c r="Q52" s="85" t="s">
        <v>885</v>
      </c>
      <c r="R52" s="23"/>
    </row>
    <row r="53" spans="1:18">
      <c r="A53" s="103">
        <v>43587</v>
      </c>
      <c r="B53" s="104" t="s">
        <v>281</v>
      </c>
      <c r="C53" s="104" t="s">
        <v>20</v>
      </c>
      <c r="D53" s="102" t="s">
        <v>32</v>
      </c>
      <c r="E53" s="105"/>
      <c r="F53" s="105">
        <v>1000</v>
      </c>
      <c r="G53" s="105"/>
      <c r="H53" s="105"/>
      <c r="I53" s="163">
        <f t="shared" si="0"/>
        <v>1.7594513326964119</v>
      </c>
      <c r="J53" s="163">
        <f t="shared" si="4"/>
        <v>568.35900000000004</v>
      </c>
      <c r="K53" s="109">
        <f t="shared" si="1"/>
        <v>-196490</v>
      </c>
      <c r="L53" s="98" t="s">
        <v>280</v>
      </c>
      <c r="M53" s="102" t="s">
        <v>34</v>
      </c>
      <c r="N53" s="99" t="s">
        <v>941</v>
      </c>
      <c r="O53" s="104" t="s">
        <v>946</v>
      </c>
      <c r="P53" s="99" t="s">
        <v>35</v>
      </c>
      <c r="Q53" s="85" t="s">
        <v>885</v>
      </c>
      <c r="R53" s="23"/>
    </row>
    <row r="54" spans="1:18">
      <c r="A54" s="103">
        <v>43587</v>
      </c>
      <c r="B54" s="104" t="s">
        <v>760</v>
      </c>
      <c r="C54" s="104" t="s">
        <v>20</v>
      </c>
      <c r="D54" s="102" t="s">
        <v>32</v>
      </c>
      <c r="E54" s="105"/>
      <c r="F54" s="105">
        <v>1000</v>
      </c>
      <c r="G54" s="105"/>
      <c r="H54" s="105"/>
      <c r="I54" s="163">
        <f t="shared" si="0"/>
        <v>1.7594513326964119</v>
      </c>
      <c r="J54" s="163">
        <f t="shared" si="4"/>
        <v>568.35900000000004</v>
      </c>
      <c r="K54" s="109">
        <f t="shared" si="1"/>
        <v>-197490</v>
      </c>
      <c r="L54" s="98" t="s">
        <v>280</v>
      </c>
      <c r="M54" s="102" t="s">
        <v>34</v>
      </c>
      <c r="N54" s="99" t="s">
        <v>941</v>
      </c>
      <c r="O54" s="104" t="s">
        <v>946</v>
      </c>
      <c r="P54" s="99" t="s">
        <v>35</v>
      </c>
      <c r="Q54" s="85" t="s">
        <v>885</v>
      </c>
      <c r="R54" s="23"/>
    </row>
    <row r="55" spans="1:18">
      <c r="A55" s="103">
        <v>43587</v>
      </c>
      <c r="B55" s="104" t="s">
        <v>282</v>
      </c>
      <c r="C55" s="104" t="s">
        <v>20</v>
      </c>
      <c r="D55" s="102" t="s">
        <v>32</v>
      </c>
      <c r="E55" s="105"/>
      <c r="F55" s="105">
        <v>1000</v>
      </c>
      <c r="G55" s="105"/>
      <c r="H55" s="105"/>
      <c r="I55" s="163">
        <f t="shared" si="0"/>
        <v>1.7594513326964119</v>
      </c>
      <c r="J55" s="163">
        <f t="shared" si="4"/>
        <v>568.35900000000004</v>
      </c>
      <c r="K55" s="109">
        <f t="shared" si="1"/>
        <v>-198490</v>
      </c>
      <c r="L55" s="98" t="s">
        <v>280</v>
      </c>
      <c r="M55" s="102" t="s">
        <v>34</v>
      </c>
      <c r="N55" s="99" t="s">
        <v>941</v>
      </c>
      <c r="O55" s="104" t="s">
        <v>946</v>
      </c>
      <c r="P55" s="99" t="s">
        <v>35</v>
      </c>
      <c r="Q55" s="85" t="s">
        <v>885</v>
      </c>
      <c r="R55" s="23"/>
    </row>
    <row r="56" spans="1:18">
      <c r="A56" s="103">
        <v>43587</v>
      </c>
      <c r="B56" s="104" t="s">
        <v>786</v>
      </c>
      <c r="C56" s="104" t="s">
        <v>20</v>
      </c>
      <c r="D56" s="99" t="s">
        <v>32</v>
      </c>
      <c r="E56" s="100"/>
      <c r="F56" s="100">
        <v>1000</v>
      </c>
      <c r="G56" s="100"/>
      <c r="H56" s="100"/>
      <c r="I56" s="163">
        <f t="shared" si="0"/>
        <v>1.7594513326964119</v>
      </c>
      <c r="J56" s="163">
        <f t="shared" si="4"/>
        <v>568.35900000000004</v>
      </c>
      <c r="K56" s="109">
        <f t="shared" si="1"/>
        <v>-199490</v>
      </c>
      <c r="L56" s="98" t="s">
        <v>78</v>
      </c>
      <c r="M56" s="104" t="s">
        <v>34</v>
      </c>
      <c r="N56" s="99" t="s">
        <v>941</v>
      </c>
      <c r="O56" s="104" t="s">
        <v>946</v>
      </c>
      <c r="P56" s="99" t="s">
        <v>35</v>
      </c>
      <c r="Q56" s="85" t="s">
        <v>885</v>
      </c>
      <c r="R56" s="23"/>
    </row>
    <row r="57" spans="1:18">
      <c r="A57" s="103">
        <v>43587</v>
      </c>
      <c r="B57" s="104" t="s">
        <v>787</v>
      </c>
      <c r="C57" s="104" t="s">
        <v>20</v>
      </c>
      <c r="D57" s="99" t="s">
        <v>32</v>
      </c>
      <c r="E57" s="100"/>
      <c r="F57" s="100">
        <v>1000</v>
      </c>
      <c r="G57" s="100"/>
      <c r="H57" s="100"/>
      <c r="I57" s="163">
        <f t="shared" si="0"/>
        <v>1.7594513326964119</v>
      </c>
      <c r="J57" s="163">
        <f t="shared" si="4"/>
        <v>568.35900000000004</v>
      </c>
      <c r="K57" s="109">
        <f t="shared" si="1"/>
        <v>-200490</v>
      </c>
      <c r="L57" s="98" t="s">
        <v>78</v>
      </c>
      <c r="M57" s="104" t="s">
        <v>34</v>
      </c>
      <c r="N57" s="99" t="s">
        <v>941</v>
      </c>
      <c r="O57" s="104" t="s">
        <v>946</v>
      </c>
      <c r="P57" s="99" t="s">
        <v>35</v>
      </c>
      <c r="Q57" s="85" t="s">
        <v>885</v>
      </c>
      <c r="R57" s="23"/>
    </row>
    <row r="58" spans="1:18">
      <c r="A58" s="103">
        <v>43587</v>
      </c>
      <c r="B58" s="104" t="s">
        <v>345</v>
      </c>
      <c r="C58" s="104" t="s">
        <v>20</v>
      </c>
      <c r="D58" s="104" t="s">
        <v>21</v>
      </c>
      <c r="E58" s="107"/>
      <c r="F58" s="107">
        <v>350</v>
      </c>
      <c r="G58" s="107"/>
      <c r="H58" s="107"/>
      <c r="I58" s="163">
        <f t="shared" si="0"/>
        <v>0.61745818925975582</v>
      </c>
      <c r="J58" s="163">
        <v>566.84</v>
      </c>
      <c r="K58" s="109">
        <f t="shared" si="1"/>
        <v>-200840</v>
      </c>
      <c r="L58" s="108" t="s">
        <v>75</v>
      </c>
      <c r="M58" s="104" t="s">
        <v>23</v>
      </c>
      <c r="N58" s="99" t="s">
        <v>940</v>
      </c>
      <c r="O58" s="104" t="s">
        <v>946</v>
      </c>
      <c r="P58" s="99" t="s">
        <v>35</v>
      </c>
      <c r="Q58" s="85" t="s">
        <v>885</v>
      </c>
      <c r="R58" s="23"/>
    </row>
    <row r="59" spans="1:18">
      <c r="A59" s="103">
        <v>43587</v>
      </c>
      <c r="B59" s="104" t="s">
        <v>346</v>
      </c>
      <c r="C59" s="104" t="s">
        <v>20</v>
      </c>
      <c r="D59" s="104" t="s">
        <v>21</v>
      </c>
      <c r="E59" s="107"/>
      <c r="F59" s="107">
        <v>500</v>
      </c>
      <c r="G59" s="107"/>
      <c r="H59" s="107"/>
      <c r="I59" s="163">
        <f t="shared" si="0"/>
        <v>0.88208312751393692</v>
      </c>
      <c r="J59" s="163">
        <v>566.84</v>
      </c>
      <c r="K59" s="109">
        <f t="shared" si="1"/>
        <v>-201340</v>
      </c>
      <c r="L59" s="108" t="s">
        <v>75</v>
      </c>
      <c r="M59" s="104" t="s">
        <v>23</v>
      </c>
      <c r="N59" s="99" t="s">
        <v>940</v>
      </c>
      <c r="O59" s="104" t="s">
        <v>946</v>
      </c>
      <c r="P59" s="99" t="s">
        <v>35</v>
      </c>
      <c r="Q59" s="85" t="s">
        <v>885</v>
      </c>
      <c r="R59" s="23"/>
    </row>
    <row r="60" spans="1:18">
      <c r="A60" s="103">
        <v>43587</v>
      </c>
      <c r="B60" s="104" t="s">
        <v>347</v>
      </c>
      <c r="C60" s="104" t="s">
        <v>20</v>
      </c>
      <c r="D60" s="104" t="s">
        <v>21</v>
      </c>
      <c r="E60" s="107"/>
      <c r="F60" s="107">
        <v>400</v>
      </c>
      <c r="G60" s="107"/>
      <c r="H60" s="107"/>
      <c r="I60" s="163">
        <f t="shared" si="0"/>
        <v>0.70566650201114944</v>
      </c>
      <c r="J60" s="163">
        <v>566.84</v>
      </c>
      <c r="K60" s="109">
        <f t="shared" si="1"/>
        <v>-201740</v>
      </c>
      <c r="L60" s="108" t="s">
        <v>75</v>
      </c>
      <c r="M60" s="104" t="s">
        <v>23</v>
      </c>
      <c r="N60" s="99" t="s">
        <v>940</v>
      </c>
      <c r="O60" s="104" t="s">
        <v>946</v>
      </c>
      <c r="P60" s="99" t="s">
        <v>35</v>
      </c>
      <c r="Q60" s="85" t="s">
        <v>885</v>
      </c>
      <c r="R60" s="23"/>
    </row>
    <row r="61" spans="1:18">
      <c r="A61" s="103">
        <v>43587</v>
      </c>
      <c r="B61" s="104" t="s">
        <v>829</v>
      </c>
      <c r="C61" s="102" t="s">
        <v>196</v>
      </c>
      <c r="D61" s="104" t="s">
        <v>21</v>
      </c>
      <c r="E61" s="107"/>
      <c r="F61" s="107">
        <v>2500</v>
      </c>
      <c r="G61" s="107"/>
      <c r="H61" s="107"/>
      <c r="I61" s="163">
        <f t="shared" si="0"/>
        <v>4.4104156375696846</v>
      </c>
      <c r="J61" s="163">
        <v>566.84</v>
      </c>
      <c r="K61" s="109">
        <f t="shared" si="1"/>
        <v>-204240</v>
      </c>
      <c r="L61" s="108" t="s">
        <v>75</v>
      </c>
      <c r="M61" s="104" t="s">
        <v>23</v>
      </c>
      <c r="N61" s="99" t="s">
        <v>940</v>
      </c>
      <c r="O61" s="104" t="s">
        <v>946</v>
      </c>
      <c r="P61" s="99" t="s">
        <v>35</v>
      </c>
      <c r="Q61" s="85" t="s">
        <v>885</v>
      </c>
      <c r="R61" s="23"/>
    </row>
    <row r="62" spans="1:18">
      <c r="A62" s="103">
        <v>43587</v>
      </c>
      <c r="B62" s="104" t="s">
        <v>348</v>
      </c>
      <c r="C62" s="104" t="s">
        <v>20</v>
      </c>
      <c r="D62" s="104" t="s">
        <v>21</v>
      </c>
      <c r="E62" s="107"/>
      <c r="F62" s="107">
        <v>500</v>
      </c>
      <c r="G62" s="107"/>
      <c r="H62" s="107"/>
      <c r="I62" s="163">
        <f t="shared" si="0"/>
        <v>0.88208312751393692</v>
      </c>
      <c r="J62" s="163">
        <v>566.84</v>
      </c>
      <c r="K62" s="109">
        <f t="shared" si="1"/>
        <v>-204740</v>
      </c>
      <c r="L62" s="108" t="s">
        <v>75</v>
      </c>
      <c r="M62" s="104" t="s">
        <v>23</v>
      </c>
      <c r="N62" s="99" t="s">
        <v>940</v>
      </c>
      <c r="O62" s="104" t="s">
        <v>946</v>
      </c>
      <c r="P62" s="99" t="s">
        <v>35</v>
      </c>
      <c r="Q62" s="85" t="s">
        <v>885</v>
      </c>
      <c r="R62" s="23"/>
    </row>
    <row r="63" spans="1:18">
      <c r="A63" s="103">
        <v>43587</v>
      </c>
      <c r="B63" s="104" t="s">
        <v>349</v>
      </c>
      <c r="C63" s="104" t="s">
        <v>20</v>
      </c>
      <c r="D63" s="104" t="s">
        <v>21</v>
      </c>
      <c r="E63" s="107"/>
      <c r="F63" s="107">
        <v>300</v>
      </c>
      <c r="G63" s="107"/>
      <c r="H63" s="107"/>
      <c r="I63" s="163">
        <f t="shared" si="0"/>
        <v>0.52924987650836208</v>
      </c>
      <c r="J63" s="163">
        <v>566.84</v>
      </c>
      <c r="K63" s="109">
        <f t="shared" si="1"/>
        <v>-205040</v>
      </c>
      <c r="L63" s="108" t="s">
        <v>75</v>
      </c>
      <c r="M63" s="104" t="s">
        <v>23</v>
      </c>
      <c r="N63" s="99" t="s">
        <v>940</v>
      </c>
      <c r="O63" s="104" t="s">
        <v>946</v>
      </c>
      <c r="P63" s="99" t="s">
        <v>35</v>
      </c>
      <c r="Q63" s="85" t="s">
        <v>885</v>
      </c>
      <c r="R63" s="23"/>
    </row>
    <row r="64" spans="1:18">
      <c r="A64" s="103">
        <v>43587</v>
      </c>
      <c r="B64" s="104" t="s">
        <v>350</v>
      </c>
      <c r="C64" s="104" t="s">
        <v>20</v>
      </c>
      <c r="D64" s="104" t="s">
        <v>21</v>
      </c>
      <c r="E64" s="107"/>
      <c r="F64" s="107">
        <v>300</v>
      </c>
      <c r="G64" s="107"/>
      <c r="H64" s="107"/>
      <c r="I64" s="163">
        <f t="shared" si="0"/>
        <v>0.52924987650836208</v>
      </c>
      <c r="J64" s="163">
        <v>566.84</v>
      </c>
      <c r="K64" s="109">
        <f t="shared" si="1"/>
        <v>-205340</v>
      </c>
      <c r="L64" s="108" t="s">
        <v>75</v>
      </c>
      <c r="M64" s="104" t="s">
        <v>23</v>
      </c>
      <c r="N64" s="99" t="s">
        <v>940</v>
      </c>
      <c r="O64" s="104" t="s">
        <v>946</v>
      </c>
      <c r="P64" s="99" t="s">
        <v>35</v>
      </c>
      <c r="Q64" s="85" t="s">
        <v>885</v>
      </c>
      <c r="R64" s="23"/>
    </row>
    <row r="65" spans="1:18">
      <c r="A65" s="103">
        <v>43587</v>
      </c>
      <c r="B65" s="104" t="s">
        <v>351</v>
      </c>
      <c r="C65" s="104" t="s">
        <v>20</v>
      </c>
      <c r="D65" s="104" t="s">
        <v>21</v>
      </c>
      <c r="E65" s="107"/>
      <c r="F65" s="107">
        <v>300</v>
      </c>
      <c r="G65" s="107"/>
      <c r="H65" s="107"/>
      <c r="I65" s="163">
        <f t="shared" si="0"/>
        <v>0.52924987650836208</v>
      </c>
      <c r="J65" s="163">
        <v>566.84</v>
      </c>
      <c r="K65" s="109">
        <f t="shared" si="1"/>
        <v>-205640</v>
      </c>
      <c r="L65" s="108" t="s">
        <v>75</v>
      </c>
      <c r="M65" s="104" t="s">
        <v>23</v>
      </c>
      <c r="N65" s="99" t="s">
        <v>940</v>
      </c>
      <c r="O65" s="104" t="s">
        <v>946</v>
      </c>
      <c r="P65" s="99" t="s">
        <v>35</v>
      </c>
      <c r="Q65" s="85" t="s">
        <v>885</v>
      </c>
      <c r="R65" s="23"/>
    </row>
    <row r="66" spans="1:18">
      <c r="A66" s="103">
        <v>43587</v>
      </c>
      <c r="B66" s="104" t="s">
        <v>830</v>
      </c>
      <c r="C66" s="102" t="s">
        <v>196</v>
      </c>
      <c r="D66" s="104" t="s">
        <v>21</v>
      </c>
      <c r="E66" s="107"/>
      <c r="F66" s="107">
        <v>3500</v>
      </c>
      <c r="G66" s="107"/>
      <c r="H66" s="107"/>
      <c r="I66" s="163">
        <f t="shared" si="0"/>
        <v>6.1745818925975584</v>
      </c>
      <c r="J66" s="163">
        <v>566.84</v>
      </c>
      <c r="K66" s="109">
        <f t="shared" si="1"/>
        <v>-209140</v>
      </c>
      <c r="L66" s="108" t="s">
        <v>75</v>
      </c>
      <c r="M66" s="104" t="s">
        <v>23</v>
      </c>
      <c r="N66" s="99" t="s">
        <v>940</v>
      </c>
      <c r="O66" s="104" t="s">
        <v>946</v>
      </c>
      <c r="P66" s="99" t="s">
        <v>35</v>
      </c>
      <c r="Q66" s="85" t="s">
        <v>885</v>
      </c>
      <c r="R66" s="23"/>
    </row>
    <row r="67" spans="1:18">
      <c r="A67" s="103">
        <v>43587</v>
      </c>
      <c r="B67" s="104" t="s">
        <v>352</v>
      </c>
      <c r="C67" s="104" t="s">
        <v>20</v>
      </c>
      <c r="D67" s="104" t="s">
        <v>21</v>
      </c>
      <c r="E67" s="107"/>
      <c r="F67" s="107">
        <v>400</v>
      </c>
      <c r="G67" s="107"/>
      <c r="H67" s="107"/>
      <c r="I67" s="163">
        <f t="shared" si="0"/>
        <v>0.70566650201114944</v>
      </c>
      <c r="J67" s="163">
        <v>566.84</v>
      </c>
      <c r="K67" s="109">
        <f t="shared" si="1"/>
        <v>-209540</v>
      </c>
      <c r="L67" s="108" t="s">
        <v>75</v>
      </c>
      <c r="M67" s="104" t="s">
        <v>23</v>
      </c>
      <c r="N67" s="99" t="s">
        <v>940</v>
      </c>
      <c r="O67" s="104" t="s">
        <v>946</v>
      </c>
      <c r="P67" s="99" t="s">
        <v>35</v>
      </c>
      <c r="Q67" s="85" t="s">
        <v>885</v>
      </c>
      <c r="R67" s="23"/>
    </row>
    <row r="68" spans="1:18" s="79" customFormat="1">
      <c r="A68" s="103">
        <v>43587</v>
      </c>
      <c r="B68" s="99" t="s">
        <v>446</v>
      </c>
      <c r="C68" s="99" t="s">
        <v>878</v>
      </c>
      <c r="D68" s="99" t="s">
        <v>69</v>
      </c>
      <c r="E68" s="61"/>
      <c r="F68" s="100">
        <v>7366</v>
      </c>
      <c r="G68" s="100"/>
      <c r="H68" s="100"/>
      <c r="I68" s="163">
        <f t="shared" si="0"/>
        <v>12.960118516641769</v>
      </c>
      <c r="J68" s="163">
        <f>11367180/20000</f>
        <v>568.35900000000004</v>
      </c>
      <c r="K68" s="109">
        <f t="shared" si="1"/>
        <v>-216906</v>
      </c>
      <c r="L68" s="98" t="s">
        <v>82</v>
      </c>
      <c r="M68" s="99" t="s">
        <v>445</v>
      </c>
      <c r="N68" s="99" t="s">
        <v>941</v>
      </c>
      <c r="O68" s="104" t="s">
        <v>946</v>
      </c>
      <c r="P68" s="99" t="s">
        <v>35</v>
      </c>
      <c r="Q68" s="85" t="s">
        <v>886</v>
      </c>
      <c r="R68" s="74"/>
    </row>
    <row r="69" spans="1:18">
      <c r="A69" s="103">
        <v>43588</v>
      </c>
      <c r="B69" s="104" t="s">
        <v>494</v>
      </c>
      <c r="C69" s="104" t="s">
        <v>20</v>
      </c>
      <c r="D69" s="99" t="s">
        <v>21</v>
      </c>
      <c r="E69" s="107"/>
      <c r="F69" s="107">
        <v>300</v>
      </c>
      <c r="G69" s="107"/>
      <c r="H69" s="107"/>
      <c r="I69" s="163">
        <f t="shared" si="0"/>
        <v>0.52924987650836208</v>
      </c>
      <c r="J69" s="163">
        <v>566.84</v>
      </c>
      <c r="K69" s="109">
        <f t="shared" si="1"/>
        <v>-217206</v>
      </c>
      <c r="L69" s="98" t="s">
        <v>22</v>
      </c>
      <c r="M69" s="99" t="s">
        <v>23</v>
      </c>
      <c r="N69" s="99" t="s">
        <v>940</v>
      </c>
      <c r="O69" s="104" t="s">
        <v>946</v>
      </c>
      <c r="P69" s="99" t="s">
        <v>35</v>
      </c>
      <c r="Q69" s="85" t="s">
        <v>885</v>
      </c>
      <c r="R69" s="23"/>
    </row>
    <row r="70" spans="1:18">
      <c r="A70" s="103">
        <v>43588</v>
      </c>
      <c r="B70" s="104" t="s">
        <v>495</v>
      </c>
      <c r="C70" s="104" t="s">
        <v>20</v>
      </c>
      <c r="D70" s="99" t="s">
        <v>21</v>
      </c>
      <c r="E70" s="107"/>
      <c r="F70" s="107">
        <v>300</v>
      </c>
      <c r="G70" s="107"/>
      <c r="H70" s="107"/>
      <c r="I70" s="163">
        <f t="shared" si="0"/>
        <v>0.52924987650836208</v>
      </c>
      <c r="J70" s="163">
        <v>566.84</v>
      </c>
      <c r="K70" s="109">
        <f t="shared" si="1"/>
        <v>-217506</v>
      </c>
      <c r="L70" s="98" t="s">
        <v>22</v>
      </c>
      <c r="M70" s="99" t="s">
        <v>23</v>
      </c>
      <c r="N70" s="99" t="s">
        <v>940</v>
      </c>
      <c r="O70" s="104" t="s">
        <v>946</v>
      </c>
      <c r="P70" s="99" t="s">
        <v>35</v>
      </c>
      <c r="Q70" s="85" t="s">
        <v>885</v>
      </c>
      <c r="R70" s="23"/>
    </row>
    <row r="71" spans="1:18">
      <c r="A71" s="103">
        <v>43588</v>
      </c>
      <c r="B71" s="104" t="s">
        <v>496</v>
      </c>
      <c r="C71" s="104" t="s">
        <v>20</v>
      </c>
      <c r="D71" s="99" t="s">
        <v>21</v>
      </c>
      <c r="E71" s="107"/>
      <c r="F71" s="107">
        <v>300</v>
      </c>
      <c r="G71" s="107"/>
      <c r="H71" s="107"/>
      <c r="I71" s="163">
        <f t="shared" si="0"/>
        <v>0.52924987650836208</v>
      </c>
      <c r="J71" s="163">
        <v>566.84</v>
      </c>
      <c r="K71" s="109">
        <f t="shared" si="1"/>
        <v>-217806</v>
      </c>
      <c r="L71" s="98" t="s">
        <v>22</v>
      </c>
      <c r="M71" s="99" t="s">
        <v>23</v>
      </c>
      <c r="N71" s="99" t="s">
        <v>940</v>
      </c>
      <c r="O71" s="104" t="s">
        <v>946</v>
      </c>
      <c r="P71" s="99" t="s">
        <v>35</v>
      </c>
      <c r="Q71" s="85" t="s">
        <v>885</v>
      </c>
      <c r="R71" s="23"/>
    </row>
    <row r="72" spans="1:18">
      <c r="A72" s="103">
        <v>43588</v>
      </c>
      <c r="B72" s="99" t="s">
        <v>585</v>
      </c>
      <c r="C72" s="104" t="s">
        <v>20</v>
      </c>
      <c r="D72" s="99" t="s">
        <v>61</v>
      </c>
      <c r="E72" s="100"/>
      <c r="F72" s="100">
        <v>2000</v>
      </c>
      <c r="G72" s="100"/>
      <c r="H72" s="100"/>
      <c r="I72" s="163">
        <f t="shared" si="0"/>
        <v>3.5189026653928237</v>
      </c>
      <c r="J72" s="163">
        <f t="shared" ref="J72:J78" si="5">11367180/20000</f>
        <v>568.35900000000004</v>
      </c>
      <c r="K72" s="109">
        <f t="shared" si="1"/>
        <v>-219806</v>
      </c>
      <c r="L72" s="98" t="s">
        <v>25</v>
      </c>
      <c r="M72" s="99" t="s">
        <v>34</v>
      </c>
      <c r="N72" s="99" t="s">
        <v>941</v>
      </c>
      <c r="O72" s="104" t="s">
        <v>946</v>
      </c>
      <c r="P72" s="99" t="s">
        <v>35</v>
      </c>
      <c r="Q72" s="85" t="s">
        <v>885</v>
      </c>
      <c r="R72" s="23"/>
    </row>
    <row r="73" spans="1:18" s="79" customFormat="1">
      <c r="A73" s="103">
        <v>43588</v>
      </c>
      <c r="B73" s="99" t="s">
        <v>892</v>
      </c>
      <c r="C73" s="99" t="s">
        <v>67</v>
      </c>
      <c r="D73" s="99" t="s">
        <v>32</v>
      </c>
      <c r="E73" s="100"/>
      <c r="F73" s="100">
        <v>120000</v>
      </c>
      <c r="G73" s="100"/>
      <c r="H73" s="100"/>
      <c r="I73" s="163">
        <f t="shared" si="0"/>
        <v>211.13415992356943</v>
      </c>
      <c r="J73" s="163">
        <f t="shared" si="5"/>
        <v>568.35900000000004</v>
      </c>
      <c r="K73" s="109">
        <f t="shared" si="1"/>
        <v>-339806</v>
      </c>
      <c r="L73" s="98" t="s">
        <v>25</v>
      </c>
      <c r="M73" s="99" t="s">
        <v>40</v>
      </c>
      <c r="N73" s="99" t="s">
        <v>941</v>
      </c>
      <c r="O73" s="104" t="s">
        <v>945</v>
      </c>
      <c r="P73" s="99" t="s">
        <v>35</v>
      </c>
      <c r="Q73" s="85" t="s">
        <v>886</v>
      </c>
      <c r="R73" s="74"/>
    </row>
    <row r="74" spans="1:18" s="79" customFormat="1">
      <c r="A74" s="103">
        <v>43588</v>
      </c>
      <c r="B74" s="99" t="s">
        <v>586</v>
      </c>
      <c r="C74" s="104" t="s">
        <v>79</v>
      </c>
      <c r="D74" s="99" t="s">
        <v>80</v>
      </c>
      <c r="E74" s="100"/>
      <c r="F74" s="100">
        <v>16500</v>
      </c>
      <c r="G74" s="100"/>
      <c r="H74" s="100"/>
      <c r="I74" s="163">
        <f t="shared" si="0"/>
        <v>29.030946989490797</v>
      </c>
      <c r="J74" s="163">
        <f t="shared" si="5"/>
        <v>568.35900000000004</v>
      </c>
      <c r="K74" s="109">
        <f t="shared" si="1"/>
        <v>-356306</v>
      </c>
      <c r="L74" s="98" t="s">
        <v>25</v>
      </c>
      <c r="M74" s="99">
        <v>38</v>
      </c>
      <c r="N74" s="99" t="s">
        <v>941</v>
      </c>
      <c r="O74" s="104" t="s">
        <v>946</v>
      </c>
      <c r="P74" s="99" t="s">
        <v>35</v>
      </c>
      <c r="Q74" s="85" t="s">
        <v>886</v>
      </c>
      <c r="R74" s="74"/>
    </row>
    <row r="75" spans="1:18" s="79" customFormat="1">
      <c r="A75" s="103">
        <v>43588</v>
      </c>
      <c r="B75" s="99" t="s">
        <v>587</v>
      </c>
      <c r="C75" s="104" t="s">
        <v>79</v>
      </c>
      <c r="D75" s="99" t="s">
        <v>80</v>
      </c>
      <c r="E75" s="100"/>
      <c r="F75" s="100">
        <v>32000</v>
      </c>
      <c r="G75" s="100"/>
      <c r="H75" s="100"/>
      <c r="I75" s="163">
        <f t="shared" si="0"/>
        <v>56.302442646285179</v>
      </c>
      <c r="J75" s="163">
        <f t="shared" si="5"/>
        <v>568.35900000000004</v>
      </c>
      <c r="K75" s="109">
        <f t="shared" si="1"/>
        <v>-388306</v>
      </c>
      <c r="L75" s="98" t="s">
        <v>25</v>
      </c>
      <c r="M75" s="99">
        <v>37</v>
      </c>
      <c r="N75" s="99" t="s">
        <v>941</v>
      </c>
      <c r="O75" s="104" t="s">
        <v>946</v>
      </c>
      <c r="P75" s="99" t="s">
        <v>35</v>
      </c>
      <c r="Q75" s="85" t="s">
        <v>886</v>
      </c>
      <c r="R75" s="74"/>
    </row>
    <row r="76" spans="1:18">
      <c r="A76" s="103">
        <v>43588</v>
      </c>
      <c r="B76" s="104" t="s">
        <v>607</v>
      </c>
      <c r="C76" s="104" t="s">
        <v>20</v>
      </c>
      <c r="D76" s="104" t="s">
        <v>297</v>
      </c>
      <c r="E76" s="107"/>
      <c r="F76" s="107">
        <v>1000</v>
      </c>
      <c r="G76" s="107"/>
      <c r="H76" s="107"/>
      <c r="I76" s="163">
        <f t="shared" si="0"/>
        <v>1.7594513326964119</v>
      </c>
      <c r="J76" s="163">
        <f t="shared" si="5"/>
        <v>568.35900000000004</v>
      </c>
      <c r="K76" s="109">
        <f t="shared" si="1"/>
        <v>-389306</v>
      </c>
      <c r="L76" s="108" t="s">
        <v>62</v>
      </c>
      <c r="M76" s="104" t="s">
        <v>34</v>
      </c>
      <c r="N76" s="99" t="s">
        <v>941</v>
      </c>
      <c r="O76" s="104" t="s">
        <v>946</v>
      </c>
      <c r="P76" s="99" t="s">
        <v>35</v>
      </c>
      <c r="Q76" s="85" t="s">
        <v>885</v>
      </c>
      <c r="R76" s="23"/>
    </row>
    <row r="77" spans="1:18">
      <c r="A77" s="103">
        <v>43588</v>
      </c>
      <c r="B77" s="104" t="s">
        <v>610</v>
      </c>
      <c r="C77" s="104" t="s">
        <v>79</v>
      </c>
      <c r="D77" s="104" t="s">
        <v>297</v>
      </c>
      <c r="E77" s="107"/>
      <c r="F77" s="107">
        <v>1000</v>
      </c>
      <c r="G77" s="107"/>
      <c r="H77" s="107"/>
      <c r="I77" s="163">
        <f t="shared" ref="I77:I140" si="6">+F77/J77</f>
        <v>1.7594513326964119</v>
      </c>
      <c r="J77" s="163">
        <f t="shared" si="5"/>
        <v>568.35900000000004</v>
      </c>
      <c r="K77" s="109">
        <f t="shared" ref="K77:K140" si="7">K76+E77-F77</f>
        <v>-390306</v>
      </c>
      <c r="L77" s="108" t="s">
        <v>62</v>
      </c>
      <c r="M77" s="104" t="s">
        <v>34</v>
      </c>
      <c r="N77" s="99" t="s">
        <v>941</v>
      </c>
      <c r="O77" s="104" t="s">
        <v>946</v>
      </c>
      <c r="P77" s="99" t="s">
        <v>35</v>
      </c>
      <c r="Q77" s="85" t="s">
        <v>885</v>
      </c>
      <c r="R77" s="23"/>
    </row>
    <row r="78" spans="1:18">
      <c r="A78" s="103">
        <v>43588</v>
      </c>
      <c r="B78" s="104" t="s">
        <v>611</v>
      </c>
      <c r="C78" s="104" t="s">
        <v>20</v>
      </c>
      <c r="D78" s="104" t="s">
        <v>297</v>
      </c>
      <c r="E78" s="107"/>
      <c r="F78" s="107">
        <v>1000</v>
      </c>
      <c r="G78" s="107"/>
      <c r="H78" s="107"/>
      <c r="I78" s="163">
        <f t="shared" si="6"/>
        <v>1.7594513326964119</v>
      </c>
      <c r="J78" s="163">
        <f t="shared" si="5"/>
        <v>568.35900000000004</v>
      </c>
      <c r="K78" s="109">
        <f t="shared" si="7"/>
        <v>-391306</v>
      </c>
      <c r="L78" s="108" t="s">
        <v>62</v>
      </c>
      <c r="M78" s="104" t="s">
        <v>34</v>
      </c>
      <c r="N78" s="99" t="s">
        <v>941</v>
      </c>
      <c r="O78" s="104" t="s">
        <v>946</v>
      </c>
      <c r="P78" s="99" t="s">
        <v>35</v>
      </c>
      <c r="Q78" s="85" t="s">
        <v>885</v>
      </c>
      <c r="R78" s="23"/>
    </row>
    <row r="79" spans="1:18">
      <c r="A79" s="103">
        <v>43588</v>
      </c>
      <c r="B79" s="102" t="s">
        <v>203</v>
      </c>
      <c r="C79" s="104" t="s">
        <v>20</v>
      </c>
      <c r="D79" s="45" t="s">
        <v>21</v>
      </c>
      <c r="E79" s="107"/>
      <c r="F79" s="107">
        <v>1500</v>
      </c>
      <c r="G79" s="107"/>
      <c r="H79" s="107"/>
      <c r="I79" s="163">
        <f t="shared" si="6"/>
        <v>2.6462493825418107</v>
      </c>
      <c r="J79" s="163">
        <v>566.84</v>
      </c>
      <c r="K79" s="109">
        <f t="shared" si="7"/>
        <v>-392806</v>
      </c>
      <c r="L79" s="98" t="s">
        <v>99</v>
      </c>
      <c r="M79" s="104" t="s">
        <v>34</v>
      </c>
      <c r="N79" s="99" t="s">
        <v>940</v>
      </c>
      <c r="O79" s="104" t="s">
        <v>946</v>
      </c>
      <c r="P79" s="99" t="s">
        <v>35</v>
      </c>
      <c r="Q79" s="85" t="s">
        <v>885</v>
      </c>
      <c r="R79" s="23"/>
    </row>
    <row r="80" spans="1:18">
      <c r="A80" s="103">
        <v>43588</v>
      </c>
      <c r="B80" s="102" t="s">
        <v>204</v>
      </c>
      <c r="C80" s="104" t="s">
        <v>20</v>
      </c>
      <c r="D80" s="45" t="s">
        <v>21</v>
      </c>
      <c r="E80" s="107"/>
      <c r="F80" s="107">
        <v>1000</v>
      </c>
      <c r="G80" s="107"/>
      <c r="H80" s="107"/>
      <c r="I80" s="163">
        <f t="shared" si="6"/>
        <v>1.7641662550278738</v>
      </c>
      <c r="J80" s="163">
        <v>566.84</v>
      </c>
      <c r="K80" s="109">
        <f t="shared" si="7"/>
        <v>-393806</v>
      </c>
      <c r="L80" s="98" t="s">
        <v>99</v>
      </c>
      <c r="M80" s="104" t="s">
        <v>34</v>
      </c>
      <c r="N80" s="99" t="s">
        <v>940</v>
      </c>
      <c r="O80" s="104" t="s">
        <v>946</v>
      </c>
      <c r="P80" s="99" t="s">
        <v>35</v>
      </c>
      <c r="Q80" s="85" t="s">
        <v>885</v>
      </c>
      <c r="R80" s="23"/>
    </row>
    <row r="81" spans="1:18">
      <c r="A81" s="103">
        <v>43588</v>
      </c>
      <c r="B81" s="102" t="s">
        <v>205</v>
      </c>
      <c r="C81" s="104" t="s">
        <v>20</v>
      </c>
      <c r="D81" s="45" t="s">
        <v>21</v>
      </c>
      <c r="E81" s="107"/>
      <c r="F81" s="107">
        <v>2000</v>
      </c>
      <c r="G81" s="107"/>
      <c r="H81" s="107"/>
      <c r="I81" s="163">
        <f t="shared" si="6"/>
        <v>3.5283325100557477</v>
      </c>
      <c r="J81" s="163">
        <v>566.84</v>
      </c>
      <c r="K81" s="109">
        <f t="shared" si="7"/>
        <v>-395806</v>
      </c>
      <c r="L81" s="98" t="s">
        <v>99</v>
      </c>
      <c r="M81" s="104" t="s">
        <v>34</v>
      </c>
      <c r="N81" s="99" t="s">
        <v>940</v>
      </c>
      <c r="O81" s="104" t="s">
        <v>946</v>
      </c>
      <c r="P81" s="99" t="s">
        <v>35</v>
      </c>
      <c r="Q81" s="85" t="s">
        <v>885</v>
      </c>
      <c r="R81" s="23"/>
    </row>
    <row r="82" spans="1:18">
      <c r="A82" s="103">
        <v>43588</v>
      </c>
      <c r="B82" s="102" t="s">
        <v>206</v>
      </c>
      <c r="C82" s="104" t="s">
        <v>20</v>
      </c>
      <c r="D82" s="45" t="s">
        <v>21</v>
      </c>
      <c r="E82" s="107"/>
      <c r="F82" s="107">
        <v>2000</v>
      </c>
      <c r="G82" s="107"/>
      <c r="H82" s="107"/>
      <c r="I82" s="163">
        <f t="shared" si="6"/>
        <v>3.5283325100557477</v>
      </c>
      <c r="J82" s="163">
        <v>566.84</v>
      </c>
      <c r="K82" s="109">
        <f t="shared" si="7"/>
        <v>-397806</v>
      </c>
      <c r="L82" s="98" t="s">
        <v>99</v>
      </c>
      <c r="M82" s="104" t="s">
        <v>34</v>
      </c>
      <c r="N82" s="99" t="s">
        <v>940</v>
      </c>
      <c r="O82" s="104" t="s">
        <v>946</v>
      </c>
      <c r="P82" s="99" t="s">
        <v>35</v>
      </c>
      <c r="Q82" s="85" t="s">
        <v>885</v>
      </c>
      <c r="R82" s="23"/>
    </row>
    <row r="83" spans="1:18">
      <c r="A83" s="103">
        <v>43588</v>
      </c>
      <c r="B83" s="104" t="s">
        <v>283</v>
      </c>
      <c r="C83" s="104" t="s">
        <v>20</v>
      </c>
      <c r="D83" s="102" t="s">
        <v>32</v>
      </c>
      <c r="E83" s="105"/>
      <c r="F83" s="105">
        <v>1000</v>
      </c>
      <c r="G83" s="105"/>
      <c r="H83" s="105"/>
      <c r="I83" s="163">
        <f t="shared" si="6"/>
        <v>1.7594513326964119</v>
      </c>
      <c r="J83" s="163">
        <f t="shared" ref="J83:J87" si="8">11367180/20000</f>
        <v>568.35900000000004</v>
      </c>
      <c r="K83" s="109">
        <f t="shared" si="7"/>
        <v>-398806</v>
      </c>
      <c r="L83" s="98" t="s">
        <v>280</v>
      </c>
      <c r="M83" s="102" t="s">
        <v>34</v>
      </c>
      <c r="N83" s="99" t="s">
        <v>941</v>
      </c>
      <c r="O83" s="104" t="s">
        <v>946</v>
      </c>
      <c r="P83" s="99" t="s">
        <v>35</v>
      </c>
      <c r="Q83" s="85" t="s">
        <v>885</v>
      </c>
      <c r="R83" s="23"/>
    </row>
    <row r="84" spans="1:18">
      <c r="A84" s="103">
        <v>43588</v>
      </c>
      <c r="B84" s="104" t="s">
        <v>284</v>
      </c>
      <c r="C84" s="104" t="s">
        <v>20</v>
      </c>
      <c r="D84" s="102" t="s">
        <v>32</v>
      </c>
      <c r="E84" s="105"/>
      <c r="F84" s="105">
        <v>1000</v>
      </c>
      <c r="G84" s="105"/>
      <c r="H84" s="105"/>
      <c r="I84" s="163">
        <f t="shared" si="6"/>
        <v>1.7594513326964119</v>
      </c>
      <c r="J84" s="163">
        <f t="shared" si="8"/>
        <v>568.35900000000004</v>
      </c>
      <c r="K84" s="109">
        <f t="shared" si="7"/>
        <v>-399806</v>
      </c>
      <c r="L84" s="98" t="s">
        <v>280</v>
      </c>
      <c r="M84" s="102" t="s">
        <v>34</v>
      </c>
      <c r="N84" s="99" t="s">
        <v>941</v>
      </c>
      <c r="O84" s="104" t="s">
        <v>946</v>
      </c>
      <c r="P84" s="99" t="s">
        <v>35</v>
      </c>
      <c r="Q84" s="85" t="s">
        <v>885</v>
      </c>
      <c r="R84" s="23"/>
    </row>
    <row r="85" spans="1:18">
      <c r="A85" s="103">
        <v>43588</v>
      </c>
      <c r="B85" s="104" t="s">
        <v>761</v>
      </c>
      <c r="C85" s="104" t="s">
        <v>20</v>
      </c>
      <c r="D85" s="102" t="s">
        <v>32</v>
      </c>
      <c r="E85" s="105"/>
      <c r="F85" s="105">
        <v>1000</v>
      </c>
      <c r="G85" s="105"/>
      <c r="H85" s="105"/>
      <c r="I85" s="163">
        <f t="shared" si="6"/>
        <v>1.7594513326964119</v>
      </c>
      <c r="J85" s="163">
        <f t="shared" si="8"/>
        <v>568.35900000000004</v>
      </c>
      <c r="K85" s="109">
        <f t="shared" si="7"/>
        <v>-400806</v>
      </c>
      <c r="L85" s="98" t="s">
        <v>280</v>
      </c>
      <c r="M85" s="102" t="s">
        <v>34</v>
      </c>
      <c r="N85" s="99" t="s">
        <v>941</v>
      </c>
      <c r="O85" s="104" t="s">
        <v>946</v>
      </c>
      <c r="P85" s="99" t="s">
        <v>35</v>
      </c>
      <c r="Q85" s="85" t="s">
        <v>885</v>
      </c>
      <c r="R85" s="23"/>
    </row>
    <row r="86" spans="1:18">
      <c r="A86" s="103">
        <v>43588</v>
      </c>
      <c r="B86" s="104" t="s">
        <v>328</v>
      </c>
      <c r="C86" s="104" t="s">
        <v>20</v>
      </c>
      <c r="D86" s="99" t="s">
        <v>32</v>
      </c>
      <c r="E86" s="100"/>
      <c r="F86" s="100">
        <v>1000</v>
      </c>
      <c r="G86" s="100"/>
      <c r="H86" s="100"/>
      <c r="I86" s="163">
        <f t="shared" si="6"/>
        <v>1.7594513326964119</v>
      </c>
      <c r="J86" s="163">
        <f t="shared" si="8"/>
        <v>568.35900000000004</v>
      </c>
      <c r="K86" s="109">
        <f t="shared" si="7"/>
        <v>-401806</v>
      </c>
      <c r="L86" s="98" t="s">
        <v>78</v>
      </c>
      <c r="M86" s="104" t="s">
        <v>34</v>
      </c>
      <c r="N86" s="99" t="s">
        <v>941</v>
      </c>
      <c r="O86" s="104" t="s">
        <v>946</v>
      </c>
      <c r="P86" s="99" t="s">
        <v>35</v>
      </c>
      <c r="Q86" s="85" t="s">
        <v>885</v>
      </c>
      <c r="R86" s="23"/>
    </row>
    <row r="87" spans="1:18">
      <c r="A87" s="103">
        <v>43588</v>
      </c>
      <c r="B87" s="104" t="s">
        <v>330</v>
      </c>
      <c r="C87" s="104" t="s">
        <v>20</v>
      </c>
      <c r="D87" s="99" t="s">
        <v>32</v>
      </c>
      <c r="E87" s="100"/>
      <c r="F87" s="100">
        <v>1000</v>
      </c>
      <c r="G87" s="100"/>
      <c r="H87" s="100"/>
      <c r="I87" s="163">
        <f t="shared" si="6"/>
        <v>1.7594513326964119</v>
      </c>
      <c r="J87" s="163">
        <f t="shared" si="8"/>
        <v>568.35900000000004</v>
      </c>
      <c r="K87" s="109">
        <f t="shared" si="7"/>
        <v>-402806</v>
      </c>
      <c r="L87" s="98" t="s">
        <v>78</v>
      </c>
      <c r="M87" s="104" t="s">
        <v>34</v>
      </c>
      <c r="N87" s="99" t="s">
        <v>941</v>
      </c>
      <c r="O87" s="104" t="s">
        <v>946</v>
      </c>
      <c r="P87" s="99" t="s">
        <v>35</v>
      </c>
      <c r="Q87" s="85" t="s">
        <v>885</v>
      </c>
      <c r="R87" s="23"/>
    </row>
    <row r="88" spans="1:18">
      <c r="A88" s="103">
        <v>43588</v>
      </c>
      <c r="B88" s="104" t="s">
        <v>345</v>
      </c>
      <c r="C88" s="104" t="s">
        <v>20</v>
      </c>
      <c r="D88" s="104" t="s">
        <v>21</v>
      </c>
      <c r="E88" s="107"/>
      <c r="F88" s="107">
        <v>400</v>
      </c>
      <c r="G88" s="107"/>
      <c r="H88" s="107"/>
      <c r="I88" s="163">
        <f t="shared" si="6"/>
        <v>0.70566650201114944</v>
      </c>
      <c r="J88" s="163">
        <v>566.84</v>
      </c>
      <c r="K88" s="109">
        <f t="shared" si="7"/>
        <v>-403206</v>
      </c>
      <c r="L88" s="108" t="s">
        <v>75</v>
      </c>
      <c r="M88" s="104" t="s">
        <v>23</v>
      </c>
      <c r="N88" s="99" t="s">
        <v>940</v>
      </c>
      <c r="O88" s="104" t="s">
        <v>946</v>
      </c>
      <c r="P88" s="99" t="s">
        <v>35</v>
      </c>
      <c r="Q88" s="85" t="s">
        <v>885</v>
      </c>
      <c r="R88" s="25"/>
    </row>
    <row r="89" spans="1:18">
      <c r="A89" s="103">
        <v>43588</v>
      </c>
      <c r="B89" s="104" t="s">
        <v>353</v>
      </c>
      <c r="C89" s="104" t="s">
        <v>20</v>
      </c>
      <c r="D89" s="104" t="s">
        <v>21</v>
      </c>
      <c r="E89" s="107"/>
      <c r="F89" s="107">
        <v>400</v>
      </c>
      <c r="G89" s="107"/>
      <c r="H89" s="107"/>
      <c r="I89" s="163">
        <f t="shared" si="6"/>
        <v>0.70566650201114944</v>
      </c>
      <c r="J89" s="163">
        <v>566.84</v>
      </c>
      <c r="K89" s="109">
        <f t="shared" si="7"/>
        <v>-403606</v>
      </c>
      <c r="L89" s="108" t="s">
        <v>75</v>
      </c>
      <c r="M89" s="104" t="s">
        <v>23</v>
      </c>
      <c r="N89" s="99" t="s">
        <v>940</v>
      </c>
      <c r="O89" s="104" t="s">
        <v>946</v>
      </c>
      <c r="P89" s="99" t="s">
        <v>35</v>
      </c>
      <c r="Q89" s="85" t="s">
        <v>885</v>
      </c>
      <c r="R89" s="23"/>
    </row>
    <row r="90" spans="1:18">
      <c r="A90" s="103">
        <v>43588</v>
      </c>
      <c r="B90" s="104" t="s">
        <v>354</v>
      </c>
      <c r="C90" s="104" t="s">
        <v>20</v>
      </c>
      <c r="D90" s="104" t="s">
        <v>21</v>
      </c>
      <c r="E90" s="107"/>
      <c r="F90" s="107">
        <v>300</v>
      </c>
      <c r="G90" s="107"/>
      <c r="H90" s="107"/>
      <c r="I90" s="163">
        <f t="shared" si="6"/>
        <v>0.52924987650836208</v>
      </c>
      <c r="J90" s="163">
        <v>566.84</v>
      </c>
      <c r="K90" s="109">
        <f t="shared" si="7"/>
        <v>-403906</v>
      </c>
      <c r="L90" s="108" t="s">
        <v>75</v>
      </c>
      <c r="M90" s="104" t="s">
        <v>23</v>
      </c>
      <c r="N90" s="99" t="s">
        <v>940</v>
      </c>
      <c r="O90" s="104" t="s">
        <v>946</v>
      </c>
      <c r="P90" s="99" t="s">
        <v>35</v>
      </c>
      <c r="Q90" s="85" t="s">
        <v>885</v>
      </c>
      <c r="R90" s="23"/>
    </row>
    <row r="91" spans="1:18">
      <c r="A91" s="103">
        <v>43588</v>
      </c>
      <c r="B91" s="104" t="s">
        <v>831</v>
      </c>
      <c r="C91" s="102" t="s">
        <v>196</v>
      </c>
      <c r="D91" s="104" t="s">
        <v>21</v>
      </c>
      <c r="E91" s="107"/>
      <c r="F91" s="107">
        <v>2000</v>
      </c>
      <c r="G91" s="107"/>
      <c r="H91" s="107"/>
      <c r="I91" s="163">
        <f t="shared" si="6"/>
        <v>3.5283325100557477</v>
      </c>
      <c r="J91" s="163">
        <v>566.84</v>
      </c>
      <c r="K91" s="109">
        <f t="shared" si="7"/>
        <v>-405906</v>
      </c>
      <c r="L91" s="108" t="s">
        <v>75</v>
      </c>
      <c r="M91" s="104" t="s">
        <v>23</v>
      </c>
      <c r="N91" s="99" t="s">
        <v>940</v>
      </c>
      <c r="O91" s="104" t="s">
        <v>946</v>
      </c>
      <c r="P91" s="99" t="s">
        <v>35</v>
      </c>
      <c r="Q91" s="85" t="s">
        <v>885</v>
      </c>
      <c r="R91" s="23"/>
    </row>
    <row r="92" spans="1:18">
      <c r="A92" s="103">
        <v>43588</v>
      </c>
      <c r="B92" s="104" t="s">
        <v>355</v>
      </c>
      <c r="C92" s="104" t="s">
        <v>20</v>
      </c>
      <c r="D92" s="104" t="s">
        <v>21</v>
      </c>
      <c r="E92" s="107"/>
      <c r="F92" s="107">
        <v>500</v>
      </c>
      <c r="G92" s="107"/>
      <c r="H92" s="107"/>
      <c r="I92" s="163">
        <f t="shared" si="6"/>
        <v>0.88208312751393692</v>
      </c>
      <c r="J92" s="163">
        <v>566.84</v>
      </c>
      <c r="K92" s="109">
        <f t="shared" si="7"/>
        <v>-406406</v>
      </c>
      <c r="L92" s="108" t="s">
        <v>75</v>
      </c>
      <c r="M92" s="104" t="s">
        <v>23</v>
      </c>
      <c r="N92" s="99" t="s">
        <v>940</v>
      </c>
      <c r="O92" s="104" t="s">
        <v>946</v>
      </c>
      <c r="P92" s="99" t="s">
        <v>35</v>
      </c>
      <c r="Q92" s="85" t="s">
        <v>885</v>
      </c>
      <c r="R92" s="23"/>
    </row>
    <row r="93" spans="1:18">
      <c r="A93" s="103">
        <v>43588</v>
      </c>
      <c r="B93" s="104" t="s">
        <v>832</v>
      </c>
      <c r="C93" s="102" t="s">
        <v>196</v>
      </c>
      <c r="D93" s="104" t="s">
        <v>21</v>
      </c>
      <c r="E93" s="107"/>
      <c r="F93" s="107">
        <v>2500</v>
      </c>
      <c r="G93" s="107"/>
      <c r="H93" s="107"/>
      <c r="I93" s="163">
        <f t="shared" si="6"/>
        <v>4.4104156375696846</v>
      </c>
      <c r="J93" s="163">
        <v>566.84</v>
      </c>
      <c r="K93" s="109">
        <f t="shared" si="7"/>
        <v>-408906</v>
      </c>
      <c r="L93" s="108" t="s">
        <v>75</v>
      </c>
      <c r="M93" s="104" t="s">
        <v>23</v>
      </c>
      <c r="N93" s="99" t="s">
        <v>940</v>
      </c>
      <c r="O93" s="104" t="s">
        <v>946</v>
      </c>
      <c r="P93" s="99" t="s">
        <v>35</v>
      </c>
      <c r="Q93" s="85" t="s">
        <v>885</v>
      </c>
      <c r="R93" s="23"/>
    </row>
    <row r="94" spans="1:18">
      <c r="A94" s="103">
        <v>43588</v>
      </c>
      <c r="B94" s="104" t="s">
        <v>356</v>
      </c>
      <c r="C94" s="104" t="s">
        <v>20</v>
      </c>
      <c r="D94" s="104" t="s">
        <v>21</v>
      </c>
      <c r="E94" s="107"/>
      <c r="F94" s="107">
        <v>350</v>
      </c>
      <c r="G94" s="107"/>
      <c r="H94" s="107"/>
      <c r="I94" s="163">
        <f t="shared" si="6"/>
        <v>0.61745818925975582</v>
      </c>
      <c r="J94" s="163">
        <v>566.84</v>
      </c>
      <c r="K94" s="109">
        <f t="shared" si="7"/>
        <v>-409256</v>
      </c>
      <c r="L94" s="108" t="s">
        <v>75</v>
      </c>
      <c r="M94" s="104" t="s">
        <v>23</v>
      </c>
      <c r="N94" s="99" t="s">
        <v>940</v>
      </c>
      <c r="O94" s="104" t="s">
        <v>946</v>
      </c>
      <c r="P94" s="99" t="s">
        <v>35</v>
      </c>
      <c r="Q94" s="85" t="s">
        <v>885</v>
      </c>
      <c r="R94" s="23"/>
    </row>
    <row r="95" spans="1:18">
      <c r="A95" s="103">
        <v>43588</v>
      </c>
      <c r="B95" s="104" t="s">
        <v>357</v>
      </c>
      <c r="C95" s="104" t="s">
        <v>20</v>
      </c>
      <c r="D95" s="104" t="s">
        <v>21</v>
      </c>
      <c r="E95" s="107"/>
      <c r="F95" s="107">
        <v>400</v>
      </c>
      <c r="G95" s="107"/>
      <c r="H95" s="107"/>
      <c r="I95" s="163">
        <f t="shared" si="6"/>
        <v>0.70566650201114944</v>
      </c>
      <c r="J95" s="163">
        <v>566.84</v>
      </c>
      <c r="K95" s="109">
        <f t="shared" si="7"/>
        <v>-409656</v>
      </c>
      <c r="L95" s="108" t="s">
        <v>75</v>
      </c>
      <c r="M95" s="104" t="s">
        <v>23</v>
      </c>
      <c r="N95" s="99" t="s">
        <v>940</v>
      </c>
      <c r="O95" s="104" t="s">
        <v>946</v>
      </c>
      <c r="P95" s="99" t="s">
        <v>35</v>
      </c>
      <c r="Q95" s="85" t="s">
        <v>885</v>
      </c>
      <c r="R95" s="23"/>
    </row>
    <row r="96" spans="1:18">
      <c r="A96" s="103">
        <v>43588</v>
      </c>
      <c r="B96" s="104" t="s">
        <v>358</v>
      </c>
      <c r="C96" s="104" t="s">
        <v>20</v>
      </c>
      <c r="D96" s="104" t="s">
        <v>21</v>
      </c>
      <c r="E96" s="107"/>
      <c r="F96" s="107">
        <v>350</v>
      </c>
      <c r="G96" s="107"/>
      <c r="H96" s="107"/>
      <c r="I96" s="163">
        <f t="shared" si="6"/>
        <v>0.61745818925975582</v>
      </c>
      <c r="J96" s="163">
        <v>566.84</v>
      </c>
      <c r="K96" s="109">
        <f t="shared" si="7"/>
        <v>-410006</v>
      </c>
      <c r="L96" s="108" t="s">
        <v>75</v>
      </c>
      <c r="M96" s="104" t="s">
        <v>23</v>
      </c>
      <c r="N96" s="99" t="s">
        <v>940</v>
      </c>
      <c r="O96" s="104" t="s">
        <v>946</v>
      </c>
      <c r="P96" s="99" t="s">
        <v>35</v>
      </c>
      <c r="Q96" s="85" t="s">
        <v>885</v>
      </c>
      <c r="R96" s="24"/>
    </row>
    <row r="97" spans="1:18">
      <c r="A97" s="103">
        <v>43588</v>
      </c>
      <c r="B97" s="104" t="s">
        <v>359</v>
      </c>
      <c r="C97" s="104" t="s">
        <v>20</v>
      </c>
      <c r="D97" s="104" t="s">
        <v>21</v>
      </c>
      <c r="E97" s="107"/>
      <c r="F97" s="107">
        <v>400</v>
      </c>
      <c r="G97" s="107"/>
      <c r="H97" s="107"/>
      <c r="I97" s="163">
        <f t="shared" si="6"/>
        <v>0.70566650201114944</v>
      </c>
      <c r="J97" s="163">
        <v>566.84</v>
      </c>
      <c r="K97" s="109">
        <f t="shared" si="7"/>
        <v>-410406</v>
      </c>
      <c r="L97" s="108" t="s">
        <v>75</v>
      </c>
      <c r="M97" s="104" t="s">
        <v>23</v>
      </c>
      <c r="N97" s="99" t="s">
        <v>940</v>
      </c>
      <c r="O97" s="104" t="s">
        <v>946</v>
      </c>
      <c r="P97" s="99" t="s">
        <v>35</v>
      </c>
      <c r="Q97" s="85" t="s">
        <v>885</v>
      </c>
      <c r="R97" s="24"/>
    </row>
    <row r="98" spans="1:18">
      <c r="A98" s="103">
        <v>43588</v>
      </c>
      <c r="B98" s="104" t="s">
        <v>360</v>
      </c>
      <c r="C98" s="104" t="s">
        <v>20</v>
      </c>
      <c r="D98" s="104" t="s">
        <v>21</v>
      </c>
      <c r="E98" s="107"/>
      <c r="F98" s="107">
        <v>400</v>
      </c>
      <c r="G98" s="107"/>
      <c r="H98" s="107"/>
      <c r="I98" s="163">
        <f t="shared" si="6"/>
        <v>0.70566650201114944</v>
      </c>
      <c r="J98" s="163">
        <v>566.84</v>
      </c>
      <c r="K98" s="109">
        <f t="shared" si="7"/>
        <v>-410806</v>
      </c>
      <c r="L98" s="108" t="s">
        <v>75</v>
      </c>
      <c r="M98" s="104" t="s">
        <v>23</v>
      </c>
      <c r="N98" s="99" t="s">
        <v>940</v>
      </c>
      <c r="O98" s="104" t="s">
        <v>946</v>
      </c>
      <c r="P98" s="99" t="s">
        <v>35</v>
      </c>
      <c r="Q98" s="85" t="s">
        <v>885</v>
      </c>
      <c r="R98" s="24"/>
    </row>
    <row r="99" spans="1:18">
      <c r="A99" s="103">
        <v>43588</v>
      </c>
      <c r="B99" s="104" t="s">
        <v>361</v>
      </c>
      <c r="C99" s="104" t="s">
        <v>20</v>
      </c>
      <c r="D99" s="104" t="s">
        <v>21</v>
      </c>
      <c r="E99" s="107"/>
      <c r="F99" s="107">
        <v>500</v>
      </c>
      <c r="G99" s="107"/>
      <c r="H99" s="107"/>
      <c r="I99" s="163">
        <f t="shared" si="6"/>
        <v>0.88208312751393692</v>
      </c>
      <c r="J99" s="163">
        <v>566.84</v>
      </c>
      <c r="K99" s="109">
        <f t="shared" si="7"/>
        <v>-411306</v>
      </c>
      <c r="L99" s="108" t="s">
        <v>75</v>
      </c>
      <c r="M99" s="104" t="s">
        <v>23</v>
      </c>
      <c r="N99" s="99" t="s">
        <v>940</v>
      </c>
      <c r="O99" s="104" t="s">
        <v>946</v>
      </c>
      <c r="P99" s="99" t="s">
        <v>35</v>
      </c>
      <c r="Q99" s="85" t="s">
        <v>885</v>
      </c>
      <c r="R99" s="24"/>
    </row>
    <row r="100" spans="1:18">
      <c r="A100" s="103">
        <v>43588</v>
      </c>
      <c r="B100" s="104" t="s">
        <v>362</v>
      </c>
      <c r="C100" s="104" t="s">
        <v>20</v>
      </c>
      <c r="D100" s="104" t="s">
        <v>21</v>
      </c>
      <c r="E100" s="107"/>
      <c r="F100" s="107">
        <v>400</v>
      </c>
      <c r="G100" s="107"/>
      <c r="H100" s="107"/>
      <c r="I100" s="163">
        <f t="shared" si="6"/>
        <v>0.70566650201114944</v>
      </c>
      <c r="J100" s="163">
        <v>566.84</v>
      </c>
      <c r="K100" s="109">
        <f t="shared" si="7"/>
        <v>-411706</v>
      </c>
      <c r="L100" s="108" t="s">
        <v>75</v>
      </c>
      <c r="M100" s="104" t="s">
        <v>23</v>
      </c>
      <c r="N100" s="99" t="s">
        <v>940</v>
      </c>
      <c r="O100" s="104" t="s">
        <v>946</v>
      </c>
      <c r="P100" s="99" t="s">
        <v>35</v>
      </c>
      <c r="Q100" s="85" t="s">
        <v>885</v>
      </c>
      <c r="R100" s="24"/>
    </row>
    <row r="101" spans="1:18" s="79" customFormat="1">
      <c r="A101" s="103">
        <v>43588</v>
      </c>
      <c r="B101" s="99" t="s">
        <v>958</v>
      </c>
      <c r="C101" s="99" t="s">
        <v>67</v>
      </c>
      <c r="D101" s="99" t="s">
        <v>32</v>
      </c>
      <c r="E101" s="106"/>
      <c r="F101" s="100">
        <v>200000</v>
      </c>
      <c r="G101" s="100"/>
      <c r="H101" s="100"/>
      <c r="I101" s="163">
        <f t="shared" si="6"/>
        <v>351.89026653928238</v>
      </c>
      <c r="J101" s="163">
        <f t="shared" ref="J101:J102" si="9">11367180/20000</f>
        <v>568.35900000000004</v>
      </c>
      <c r="K101" s="109">
        <f t="shared" si="7"/>
        <v>-611706</v>
      </c>
      <c r="L101" s="98" t="s">
        <v>82</v>
      </c>
      <c r="M101" s="99">
        <v>3635116</v>
      </c>
      <c r="N101" s="99" t="s">
        <v>941</v>
      </c>
      <c r="O101" s="104" t="s">
        <v>945</v>
      </c>
      <c r="P101" s="99" t="s">
        <v>35</v>
      </c>
      <c r="Q101" s="85" t="s">
        <v>886</v>
      </c>
      <c r="R101" s="74"/>
    </row>
    <row r="102" spans="1:18" s="79" customFormat="1">
      <c r="A102" s="103">
        <v>43588</v>
      </c>
      <c r="B102" s="99" t="s">
        <v>448</v>
      </c>
      <c r="C102" s="99" t="s">
        <v>878</v>
      </c>
      <c r="D102" s="99" t="s">
        <v>69</v>
      </c>
      <c r="E102" s="106"/>
      <c r="F102" s="100">
        <v>3484</v>
      </c>
      <c r="G102" s="100"/>
      <c r="H102" s="100"/>
      <c r="I102" s="163">
        <f t="shared" si="6"/>
        <v>6.1299284431142986</v>
      </c>
      <c r="J102" s="163">
        <f t="shared" si="9"/>
        <v>568.35900000000004</v>
      </c>
      <c r="K102" s="109">
        <f t="shared" si="7"/>
        <v>-615190</v>
      </c>
      <c r="L102" s="98" t="s">
        <v>82</v>
      </c>
      <c r="M102" s="99">
        <v>3635116</v>
      </c>
      <c r="N102" s="99" t="s">
        <v>941</v>
      </c>
      <c r="O102" s="104" t="s">
        <v>946</v>
      </c>
      <c r="P102" s="99" t="s">
        <v>35</v>
      </c>
      <c r="Q102" s="85" t="s">
        <v>886</v>
      </c>
      <c r="R102" s="74"/>
    </row>
    <row r="103" spans="1:18" s="79" customFormat="1">
      <c r="A103" s="103">
        <v>43588</v>
      </c>
      <c r="B103" s="99" t="s">
        <v>449</v>
      </c>
      <c r="C103" s="104" t="s">
        <v>79</v>
      </c>
      <c r="D103" s="99" t="s">
        <v>32</v>
      </c>
      <c r="E103" s="106"/>
      <c r="F103" s="100">
        <v>193600</v>
      </c>
      <c r="G103" s="100"/>
      <c r="H103" s="100"/>
      <c r="I103" s="163">
        <f t="shared" si="6"/>
        <v>347.22505573132531</v>
      </c>
      <c r="J103" s="163">
        <f>11151269/20000</f>
        <v>557.56344999999999</v>
      </c>
      <c r="K103" s="109">
        <f t="shared" si="7"/>
        <v>-808790</v>
      </c>
      <c r="L103" s="98" t="s">
        <v>82</v>
      </c>
      <c r="M103" s="99">
        <v>3635110</v>
      </c>
      <c r="N103" s="99" t="s">
        <v>943</v>
      </c>
      <c r="O103" s="99" t="s">
        <v>945</v>
      </c>
      <c r="P103" s="99" t="s">
        <v>35</v>
      </c>
      <c r="Q103" s="85" t="s">
        <v>886</v>
      </c>
      <c r="R103" s="74"/>
    </row>
    <row r="104" spans="1:18" s="79" customFormat="1">
      <c r="A104" s="103">
        <v>43588</v>
      </c>
      <c r="B104" s="99" t="s">
        <v>450</v>
      </c>
      <c r="C104" s="99" t="s">
        <v>878</v>
      </c>
      <c r="D104" s="99" t="s">
        <v>69</v>
      </c>
      <c r="E104" s="100"/>
      <c r="F104" s="100">
        <v>3484</v>
      </c>
      <c r="G104" s="100"/>
      <c r="H104" s="100"/>
      <c r="I104" s="163">
        <f t="shared" si="6"/>
        <v>6.1299284431142986</v>
      </c>
      <c r="J104" s="163">
        <f>11367180/20000</f>
        <v>568.35900000000004</v>
      </c>
      <c r="K104" s="109">
        <f t="shared" si="7"/>
        <v>-812274</v>
      </c>
      <c r="L104" s="98" t="s">
        <v>82</v>
      </c>
      <c r="M104" s="99">
        <v>3635110</v>
      </c>
      <c r="N104" s="99" t="s">
        <v>941</v>
      </c>
      <c r="O104" s="104" t="s">
        <v>946</v>
      </c>
      <c r="P104" s="99" t="s">
        <v>35</v>
      </c>
      <c r="Q104" s="85" t="s">
        <v>886</v>
      </c>
      <c r="R104" s="74"/>
    </row>
    <row r="105" spans="1:18">
      <c r="A105" s="103">
        <v>43589</v>
      </c>
      <c r="B105" s="104" t="s">
        <v>497</v>
      </c>
      <c r="C105" s="104" t="s">
        <v>20</v>
      </c>
      <c r="D105" s="99" t="s">
        <v>21</v>
      </c>
      <c r="E105" s="107"/>
      <c r="F105" s="107">
        <v>600</v>
      </c>
      <c r="G105" s="107"/>
      <c r="H105" s="107"/>
      <c r="I105" s="163">
        <f t="shared" si="6"/>
        <v>1.0584997530167242</v>
      </c>
      <c r="J105" s="163">
        <v>566.84</v>
      </c>
      <c r="K105" s="109">
        <f t="shared" si="7"/>
        <v>-812874</v>
      </c>
      <c r="L105" s="98" t="s">
        <v>22</v>
      </c>
      <c r="M105" s="99" t="s">
        <v>23</v>
      </c>
      <c r="N105" s="99" t="s">
        <v>940</v>
      </c>
      <c r="O105" s="104" t="s">
        <v>946</v>
      </c>
      <c r="P105" s="99" t="s">
        <v>35</v>
      </c>
      <c r="Q105" s="85" t="s">
        <v>885</v>
      </c>
      <c r="R105" s="24"/>
    </row>
    <row r="106" spans="1:18">
      <c r="A106" s="103">
        <v>43589</v>
      </c>
      <c r="B106" s="104" t="s">
        <v>498</v>
      </c>
      <c r="C106" s="102" t="s">
        <v>196</v>
      </c>
      <c r="D106" s="99" t="s">
        <v>21</v>
      </c>
      <c r="E106" s="107"/>
      <c r="F106" s="107">
        <v>2000</v>
      </c>
      <c r="G106" s="107"/>
      <c r="H106" s="107"/>
      <c r="I106" s="163">
        <f t="shared" si="6"/>
        <v>3.5283325100557477</v>
      </c>
      <c r="J106" s="163">
        <v>566.84</v>
      </c>
      <c r="K106" s="109">
        <f t="shared" si="7"/>
        <v>-814874</v>
      </c>
      <c r="L106" s="98" t="s">
        <v>22</v>
      </c>
      <c r="M106" s="99" t="s">
        <v>23</v>
      </c>
      <c r="N106" s="99" t="s">
        <v>940</v>
      </c>
      <c r="O106" s="104" t="s">
        <v>946</v>
      </c>
      <c r="P106" s="99" t="s">
        <v>35</v>
      </c>
      <c r="Q106" s="85" t="s">
        <v>885</v>
      </c>
      <c r="R106" s="24"/>
    </row>
    <row r="107" spans="1:18">
      <c r="A107" s="103">
        <v>43589</v>
      </c>
      <c r="B107" s="102" t="s">
        <v>207</v>
      </c>
      <c r="C107" s="104" t="s">
        <v>20</v>
      </c>
      <c r="D107" s="45" t="s">
        <v>21</v>
      </c>
      <c r="E107" s="107"/>
      <c r="F107" s="107">
        <v>2000</v>
      </c>
      <c r="G107" s="107"/>
      <c r="H107" s="107"/>
      <c r="I107" s="163">
        <f t="shared" si="6"/>
        <v>3.5283325100557477</v>
      </c>
      <c r="J107" s="163">
        <v>566.84</v>
      </c>
      <c r="K107" s="109">
        <f t="shared" si="7"/>
        <v>-816874</v>
      </c>
      <c r="L107" s="98" t="s">
        <v>99</v>
      </c>
      <c r="M107" s="104" t="s">
        <v>34</v>
      </c>
      <c r="N107" s="99" t="s">
        <v>940</v>
      </c>
      <c r="O107" s="104" t="s">
        <v>946</v>
      </c>
      <c r="P107" s="99" t="s">
        <v>35</v>
      </c>
      <c r="Q107" s="85" t="s">
        <v>885</v>
      </c>
      <c r="R107" s="24"/>
    </row>
    <row r="108" spans="1:18">
      <c r="A108" s="103">
        <v>43589</v>
      </c>
      <c r="B108" s="102" t="s">
        <v>208</v>
      </c>
      <c r="C108" s="104" t="s">
        <v>20</v>
      </c>
      <c r="D108" s="45" t="s">
        <v>21</v>
      </c>
      <c r="E108" s="107"/>
      <c r="F108" s="107">
        <v>2000</v>
      </c>
      <c r="G108" s="107"/>
      <c r="H108" s="107"/>
      <c r="I108" s="163">
        <f t="shared" si="6"/>
        <v>3.5283325100557477</v>
      </c>
      <c r="J108" s="163">
        <v>566.84</v>
      </c>
      <c r="K108" s="109">
        <f t="shared" si="7"/>
        <v>-818874</v>
      </c>
      <c r="L108" s="98" t="s">
        <v>99</v>
      </c>
      <c r="M108" s="104" t="s">
        <v>34</v>
      </c>
      <c r="N108" s="99" t="s">
        <v>940</v>
      </c>
      <c r="O108" s="104" t="s">
        <v>946</v>
      </c>
      <c r="P108" s="99" t="s">
        <v>35</v>
      </c>
      <c r="Q108" s="85" t="s">
        <v>885</v>
      </c>
      <c r="R108" s="24"/>
    </row>
    <row r="109" spans="1:18">
      <c r="A109" s="103">
        <v>43589</v>
      </c>
      <c r="B109" s="102" t="s">
        <v>209</v>
      </c>
      <c r="C109" s="104" t="s">
        <v>20</v>
      </c>
      <c r="D109" s="45" t="s">
        <v>21</v>
      </c>
      <c r="E109" s="107"/>
      <c r="F109" s="107">
        <v>2000</v>
      </c>
      <c r="G109" s="107"/>
      <c r="H109" s="107"/>
      <c r="I109" s="163">
        <f t="shared" si="6"/>
        <v>3.5283325100557477</v>
      </c>
      <c r="J109" s="163">
        <v>566.84</v>
      </c>
      <c r="K109" s="109">
        <f t="shared" si="7"/>
        <v>-820874</v>
      </c>
      <c r="L109" s="98" t="s">
        <v>99</v>
      </c>
      <c r="M109" s="104" t="s">
        <v>34</v>
      </c>
      <c r="N109" s="99" t="s">
        <v>940</v>
      </c>
      <c r="O109" s="104" t="s">
        <v>946</v>
      </c>
      <c r="P109" s="99" t="s">
        <v>35</v>
      </c>
      <c r="Q109" s="85" t="s">
        <v>885</v>
      </c>
      <c r="R109" s="24"/>
    </row>
    <row r="110" spans="1:18">
      <c r="A110" s="103">
        <v>43589</v>
      </c>
      <c r="B110" s="102" t="s">
        <v>210</v>
      </c>
      <c r="C110" s="104" t="s">
        <v>20</v>
      </c>
      <c r="D110" s="45" t="s">
        <v>21</v>
      </c>
      <c r="E110" s="107"/>
      <c r="F110" s="107">
        <v>2000</v>
      </c>
      <c r="G110" s="107"/>
      <c r="H110" s="107"/>
      <c r="I110" s="163">
        <f t="shared" si="6"/>
        <v>3.5283325100557477</v>
      </c>
      <c r="J110" s="163">
        <v>566.84</v>
      </c>
      <c r="K110" s="109">
        <f t="shared" si="7"/>
        <v>-822874</v>
      </c>
      <c r="L110" s="98" t="s">
        <v>99</v>
      </c>
      <c r="M110" s="104" t="s">
        <v>34</v>
      </c>
      <c r="N110" s="99" t="s">
        <v>940</v>
      </c>
      <c r="O110" s="104" t="s">
        <v>946</v>
      </c>
      <c r="P110" s="99" t="s">
        <v>35</v>
      </c>
      <c r="Q110" s="85" t="s">
        <v>885</v>
      </c>
      <c r="R110" s="24"/>
    </row>
    <row r="111" spans="1:18">
      <c r="A111" s="103">
        <v>43589</v>
      </c>
      <c r="B111" s="102" t="s">
        <v>211</v>
      </c>
      <c r="C111" s="104" t="s">
        <v>20</v>
      </c>
      <c r="D111" s="45" t="s">
        <v>21</v>
      </c>
      <c r="E111" s="107"/>
      <c r="F111" s="107">
        <v>2000</v>
      </c>
      <c r="G111" s="107"/>
      <c r="H111" s="107"/>
      <c r="I111" s="163">
        <f t="shared" si="6"/>
        <v>3.5283325100557477</v>
      </c>
      <c r="J111" s="163">
        <v>566.84</v>
      </c>
      <c r="K111" s="109">
        <f t="shared" si="7"/>
        <v>-824874</v>
      </c>
      <c r="L111" s="98" t="s">
        <v>99</v>
      </c>
      <c r="M111" s="104" t="s">
        <v>34</v>
      </c>
      <c r="N111" s="99" t="s">
        <v>940</v>
      </c>
      <c r="O111" s="104" t="s">
        <v>946</v>
      </c>
      <c r="P111" s="99" t="s">
        <v>35</v>
      </c>
      <c r="Q111" s="85" t="s">
        <v>885</v>
      </c>
      <c r="R111" s="24"/>
    </row>
    <row r="112" spans="1:18">
      <c r="A112" s="103">
        <v>43589</v>
      </c>
      <c r="B112" s="104" t="s">
        <v>331</v>
      </c>
      <c r="C112" s="104" t="s">
        <v>20</v>
      </c>
      <c r="D112" s="99" t="s">
        <v>32</v>
      </c>
      <c r="E112" s="100"/>
      <c r="F112" s="100">
        <v>1000</v>
      </c>
      <c r="G112" s="100"/>
      <c r="H112" s="100"/>
      <c r="I112" s="163">
        <f t="shared" si="6"/>
        <v>1.7594513326964119</v>
      </c>
      <c r="J112" s="163">
        <f t="shared" ref="J112:J117" si="10">11367180/20000</f>
        <v>568.35900000000004</v>
      </c>
      <c r="K112" s="109">
        <f t="shared" si="7"/>
        <v>-825874</v>
      </c>
      <c r="L112" s="98" t="s">
        <v>78</v>
      </c>
      <c r="M112" s="104" t="s">
        <v>34</v>
      </c>
      <c r="N112" s="99" t="s">
        <v>941</v>
      </c>
      <c r="O112" s="104" t="s">
        <v>946</v>
      </c>
      <c r="P112" s="99" t="s">
        <v>35</v>
      </c>
      <c r="Q112" s="85" t="s">
        <v>885</v>
      </c>
      <c r="R112" s="24"/>
    </row>
    <row r="113" spans="1:18">
      <c r="A113" s="103">
        <v>43589</v>
      </c>
      <c r="B113" s="104" t="s">
        <v>788</v>
      </c>
      <c r="C113" s="104" t="s">
        <v>20</v>
      </c>
      <c r="D113" s="99" t="s">
        <v>32</v>
      </c>
      <c r="E113" s="100"/>
      <c r="F113" s="100">
        <v>500</v>
      </c>
      <c r="G113" s="100"/>
      <c r="H113" s="100"/>
      <c r="I113" s="163">
        <f t="shared" si="6"/>
        <v>0.87972566634820593</v>
      </c>
      <c r="J113" s="163">
        <f t="shared" si="10"/>
        <v>568.35900000000004</v>
      </c>
      <c r="K113" s="109">
        <f t="shared" si="7"/>
        <v>-826374</v>
      </c>
      <c r="L113" s="98" t="s">
        <v>78</v>
      </c>
      <c r="M113" s="104" t="s">
        <v>34</v>
      </c>
      <c r="N113" s="99" t="s">
        <v>941</v>
      </c>
      <c r="O113" s="104" t="s">
        <v>946</v>
      </c>
      <c r="P113" s="99" t="s">
        <v>35</v>
      </c>
      <c r="Q113" s="85" t="s">
        <v>885</v>
      </c>
      <c r="R113" s="24"/>
    </row>
    <row r="114" spans="1:18">
      <c r="A114" s="103">
        <v>43589</v>
      </c>
      <c r="B114" s="104" t="s">
        <v>789</v>
      </c>
      <c r="C114" s="104" t="s">
        <v>20</v>
      </c>
      <c r="D114" s="99" t="s">
        <v>32</v>
      </c>
      <c r="E114" s="100"/>
      <c r="F114" s="100">
        <v>500</v>
      </c>
      <c r="G114" s="100"/>
      <c r="H114" s="100"/>
      <c r="I114" s="163">
        <f t="shared" si="6"/>
        <v>0.87972566634820593</v>
      </c>
      <c r="J114" s="163">
        <f t="shared" si="10"/>
        <v>568.35900000000004</v>
      </c>
      <c r="K114" s="109">
        <f t="shared" si="7"/>
        <v>-826874</v>
      </c>
      <c r="L114" s="98" t="s">
        <v>78</v>
      </c>
      <c r="M114" s="104" t="s">
        <v>34</v>
      </c>
      <c r="N114" s="99" t="s">
        <v>941</v>
      </c>
      <c r="O114" s="104" t="s">
        <v>946</v>
      </c>
      <c r="P114" s="99" t="s">
        <v>35</v>
      </c>
      <c r="Q114" s="85" t="s">
        <v>885</v>
      </c>
      <c r="R114" s="24"/>
    </row>
    <row r="115" spans="1:18">
      <c r="A115" s="103">
        <v>43589</v>
      </c>
      <c r="B115" s="104" t="s">
        <v>790</v>
      </c>
      <c r="C115" s="104" t="s">
        <v>20</v>
      </c>
      <c r="D115" s="99" t="s">
        <v>32</v>
      </c>
      <c r="E115" s="100"/>
      <c r="F115" s="100">
        <v>500</v>
      </c>
      <c r="G115" s="100"/>
      <c r="H115" s="100"/>
      <c r="I115" s="163">
        <f t="shared" si="6"/>
        <v>0.87972566634820593</v>
      </c>
      <c r="J115" s="163">
        <f t="shared" si="10"/>
        <v>568.35900000000004</v>
      </c>
      <c r="K115" s="109">
        <f t="shared" si="7"/>
        <v>-827374</v>
      </c>
      <c r="L115" s="98" t="s">
        <v>78</v>
      </c>
      <c r="M115" s="104" t="s">
        <v>34</v>
      </c>
      <c r="N115" s="99" t="s">
        <v>941</v>
      </c>
      <c r="O115" s="104" t="s">
        <v>946</v>
      </c>
      <c r="P115" s="99" t="s">
        <v>35</v>
      </c>
      <c r="Q115" s="85" t="s">
        <v>885</v>
      </c>
      <c r="R115" s="24"/>
    </row>
    <row r="116" spans="1:18">
      <c r="A116" s="103">
        <v>43589</v>
      </c>
      <c r="B116" s="104" t="s">
        <v>791</v>
      </c>
      <c r="C116" s="104" t="s">
        <v>20</v>
      </c>
      <c r="D116" s="99" t="s">
        <v>32</v>
      </c>
      <c r="E116" s="100"/>
      <c r="F116" s="100">
        <v>500</v>
      </c>
      <c r="G116" s="100"/>
      <c r="H116" s="100"/>
      <c r="I116" s="163">
        <f t="shared" si="6"/>
        <v>0.87972566634820593</v>
      </c>
      <c r="J116" s="163">
        <f t="shared" si="10"/>
        <v>568.35900000000004</v>
      </c>
      <c r="K116" s="109">
        <f t="shared" si="7"/>
        <v>-827874</v>
      </c>
      <c r="L116" s="98" t="s">
        <v>78</v>
      </c>
      <c r="M116" s="104" t="s">
        <v>34</v>
      </c>
      <c r="N116" s="99" t="s">
        <v>941</v>
      </c>
      <c r="O116" s="104" t="s">
        <v>946</v>
      </c>
      <c r="P116" s="99" t="s">
        <v>35</v>
      </c>
      <c r="Q116" s="85" t="s">
        <v>885</v>
      </c>
      <c r="R116" s="24"/>
    </row>
    <row r="117" spans="1:18">
      <c r="A117" s="103">
        <v>43589</v>
      </c>
      <c r="B117" s="104" t="s">
        <v>792</v>
      </c>
      <c r="C117" s="104" t="s">
        <v>20</v>
      </c>
      <c r="D117" s="99" t="s">
        <v>32</v>
      </c>
      <c r="E117" s="100"/>
      <c r="F117" s="100">
        <v>500</v>
      </c>
      <c r="G117" s="100"/>
      <c r="H117" s="100"/>
      <c r="I117" s="163">
        <f t="shared" si="6"/>
        <v>0.87972566634820593</v>
      </c>
      <c r="J117" s="163">
        <f t="shared" si="10"/>
        <v>568.35900000000004</v>
      </c>
      <c r="K117" s="109">
        <f t="shared" si="7"/>
        <v>-828374</v>
      </c>
      <c r="L117" s="98" t="s">
        <v>78</v>
      </c>
      <c r="M117" s="104" t="s">
        <v>34</v>
      </c>
      <c r="N117" s="99" t="s">
        <v>941</v>
      </c>
      <c r="O117" s="104" t="s">
        <v>946</v>
      </c>
      <c r="P117" s="99" t="s">
        <v>35</v>
      </c>
      <c r="Q117" s="85" t="s">
        <v>885</v>
      </c>
      <c r="R117" s="24"/>
    </row>
    <row r="118" spans="1:18">
      <c r="A118" s="103">
        <v>43589</v>
      </c>
      <c r="B118" s="104" t="s">
        <v>363</v>
      </c>
      <c r="C118" s="104" t="s">
        <v>20</v>
      </c>
      <c r="D118" s="104" t="s">
        <v>21</v>
      </c>
      <c r="E118" s="107"/>
      <c r="F118" s="107">
        <v>350</v>
      </c>
      <c r="G118" s="107"/>
      <c r="H118" s="107"/>
      <c r="I118" s="163">
        <f t="shared" si="6"/>
        <v>0.61745818925975582</v>
      </c>
      <c r="J118" s="163">
        <v>566.84</v>
      </c>
      <c r="K118" s="109">
        <f t="shared" si="7"/>
        <v>-828724</v>
      </c>
      <c r="L118" s="108" t="s">
        <v>75</v>
      </c>
      <c r="M118" s="104" t="s">
        <v>23</v>
      </c>
      <c r="N118" s="99" t="s">
        <v>940</v>
      </c>
      <c r="O118" s="104" t="s">
        <v>946</v>
      </c>
      <c r="P118" s="99" t="s">
        <v>35</v>
      </c>
      <c r="Q118" s="85" t="s">
        <v>885</v>
      </c>
      <c r="R118" s="24"/>
    </row>
    <row r="119" spans="1:18">
      <c r="A119" s="103">
        <v>43589</v>
      </c>
      <c r="B119" s="104" t="s">
        <v>364</v>
      </c>
      <c r="C119" s="104" t="s">
        <v>20</v>
      </c>
      <c r="D119" s="104" t="s">
        <v>21</v>
      </c>
      <c r="E119" s="107"/>
      <c r="F119" s="107">
        <v>500</v>
      </c>
      <c r="G119" s="107"/>
      <c r="H119" s="107"/>
      <c r="I119" s="163">
        <f t="shared" si="6"/>
        <v>0.88208312751393692</v>
      </c>
      <c r="J119" s="163">
        <v>566.84</v>
      </c>
      <c r="K119" s="109">
        <f t="shared" si="7"/>
        <v>-829224</v>
      </c>
      <c r="L119" s="108" t="s">
        <v>75</v>
      </c>
      <c r="M119" s="104" t="s">
        <v>23</v>
      </c>
      <c r="N119" s="99" t="s">
        <v>940</v>
      </c>
      <c r="O119" s="104" t="s">
        <v>946</v>
      </c>
      <c r="P119" s="99" t="s">
        <v>35</v>
      </c>
      <c r="Q119" s="85" t="s">
        <v>885</v>
      </c>
      <c r="R119" s="24"/>
    </row>
    <row r="120" spans="1:18">
      <c r="A120" s="103">
        <v>43589</v>
      </c>
      <c r="B120" s="104" t="s">
        <v>365</v>
      </c>
      <c r="C120" s="104" t="s">
        <v>20</v>
      </c>
      <c r="D120" s="104" t="s">
        <v>21</v>
      </c>
      <c r="E120" s="107"/>
      <c r="F120" s="107">
        <v>500</v>
      </c>
      <c r="G120" s="107"/>
      <c r="H120" s="107"/>
      <c r="I120" s="163">
        <f t="shared" si="6"/>
        <v>0.88208312751393692</v>
      </c>
      <c r="J120" s="163">
        <v>566.84</v>
      </c>
      <c r="K120" s="109">
        <f t="shared" si="7"/>
        <v>-829724</v>
      </c>
      <c r="L120" s="108" t="s">
        <v>75</v>
      </c>
      <c r="M120" s="104" t="s">
        <v>23</v>
      </c>
      <c r="N120" s="99" t="s">
        <v>940</v>
      </c>
      <c r="O120" s="104" t="s">
        <v>946</v>
      </c>
      <c r="P120" s="99" t="s">
        <v>35</v>
      </c>
      <c r="Q120" s="85" t="s">
        <v>885</v>
      </c>
      <c r="R120" s="24"/>
    </row>
    <row r="121" spans="1:18">
      <c r="A121" s="103">
        <v>43589</v>
      </c>
      <c r="B121" s="104" t="s">
        <v>366</v>
      </c>
      <c r="C121" s="104" t="s">
        <v>20</v>
      </c>
      <c r="D121" s="104" t="s">
        <v>21</v>
      </c>
      <c r="E121" s="107"/>
      <c r="F121" s="107">
        <v>500</v>
      </c>
      <c r="G121" s="107"/>
      <c r="H121" s="107"/>
      <c r="I121" s="163">
        <f t="shared" si="6"/>
        <v>0.88208312751393692</v>
      </c>
      <c r="J121" s="163">
        <v>566.84</v>
      </c>
      <c r="K121" s="109">
        <f t="shared" si="7"/>
        <v>-830224</v>
      </c>
      <c r="L121" s="108" t="s">
        <v>75</v>
      </c>
      <c r="M121" s="104" t="s">
        <v>23</v>
      </c>
      <c r="N121" s="99" t="s">
        <v>940</v>
      </c>
      <c r="O121" s="104" t="s">
        <v>946</v>
      </c>
      <c r="P121" s="99" t="s">
        <v>35</v>
      </c>
      <c r="Q121" s="85" t="s">
        <v>885</v>
      </c>
      <c r="R121" s="24"/>
    </row>
    <row r="122" spans="1:18">
      <c r="A122" s="103">
        <v>43589</v>
      </c>
      <c r="B122" s="104" t="s">
        <v>367</v>
      </c>
      <c r="C122" s="104" t="s">
        <v>20</v>
      </c>
      <c r="D122" s="104" t="s">
        <v>21</v>
      </c>
      <c r="E122" s="107"/>
      <c r="F122" s="107">
        <v>500</v>
      </c>
      <c r="G122" s="107"/>
      <c r="H122" s="107"/>
      <c r="I122" s="163">
        <f t="shared" si="6"/>
        <v>0.88208312751393692</v>
      </c>
      <c r="J122" s="163">
        <v>566.84</v>
      </c>
      <c r="K122" s="109">
        <f t="shared" si="7"/>
        <v>-830724</v>
      </c>
      <c r="L122" s="108" t="s">
        <v>75</v>
      </c>
      <c r="M122" s="104" t="s">
        <v>23</v>
      </c>
      <c r="N122" s="99" t="s">
        <v>940</v>
      </c>
      <c r="O122" s="104" t="s">
        <v>946</v>
      </c>
      <c r="P122" s="99" t="s">
        <v>35</v>
      </c>
      <c r="Q122" s="85" t="s">
        <v>885</v>
      </c>
      <c r="R122" s="24"/>
    </row>
    <row r="123" spans="1:18">
      <c r="A123" s="103">
        <v>43589</v>
      </c>
      <c r="B123" s="104" t="s">
        <v>833</v>
      </c>
      <c r="C123" s="102" t="s">
        <v>196</v>
      </c>
      <c r="D123" s="104" t="s">
        <v>21</v>
      </c>
      <c r="E123" s="107"/>
      <c r="F123" s="107">
        <v>3000</v>
      </c>
      <c r="G123" s="107"/>
      <c r="H123" s="107"/>
      <c r="I123" s="163">
        <f t="shared" si="6"/>
        <v>5.2924987650836215</v>
      </c>
      <c r="J123" s="163">
        <v>566.84</v>
      </c>
      <c r="K123" s="109">
        <f t="shared" si="7"/>
        <v>-833724</v>
      </c>
      <c r="L123" s="108" t="s">
        <v>75</v>
      </c>
      <c r="M123" s="104" t="s">
        <v>23</v>
      </c>
      <c r="N123" s="99" t="s">
        <v>940</v>
      </c>
      <c r="O123" s="104" t="s">
        <v>946</v>
      </c>
      <c r="P123" s="99" t="s">
        <v>35</v>
      </c>
      <c r="Q123" s="85" t="s">
        <v>885</v>
      </c>
      <c r="R123" s="24"/>
    </row>
    <row r="124" spans="1:18">
      <c r="A124" s="103">
        <v>43589</v>
      </c>
      <c r="B124" s="104" t="s">
        <v>368</v>
      </c>
      <c r="C124" s="104" t="s">
        <v>20</v>
      </c>
      <c r="D124" s="104" t="s">
        <v>21</v>
      </c>
      <c r="E124" s="107"/>
      <c r="F124" s="107">
        <v>400</v>
      </c>
      <c r="G124" s="107"/>
      <c r="H124" s="107"/>
      <c r="I124" s="163">
        <f t="shared" si="6"/>
        <v>0.70566650201114944</v>
      </c>
      <c r="J124" s="163">
        <v>566.84</v>
      </c>
      <c r="K124" s="109">
        <f t="shared" si="7"/>
        <v>-834124</v>
      </c>
      <c r="L124" s="108" t="s">
        <v>75</v>
      </c>
      <c r="M124" s="104" t="s">
        <v>23</v>
      </c>
      <c r="N124" s="99" t="s">
        <v>940</v>
      </c>
      <c r="O124" s="104" t="s">
        <v>946</v>
      </c>
      <c r="P124" s="99" t="s">
        <v>35</v>
      </c>
      <c r="Q124" s="85" t="s">
        <v>885</v>
      </c>
      <c r="R124" s="24"/>
    </row>
    <row r="125" spans="1:18">
      <c r="A125" s="103">
        <v>43589</v>
      </c>
      <c r="B125" s="104" t="s">
        <v>369</v>
      </c>
      <c r="C125" s="104" t="s">
        <v>20</v>
      </c>
      <c r="D125" s="104" t="s">
        <v>21</v>
      </c>
      <c r="E125" s="107"/>
      <c r="F125" s="107">
        <v>500</v>
      </c>
      <c r="G125" s="107"/>
      <c r="H125" s="107"/>
      <c r="I125" s="163">
        <f t="shared" si="6"/>
        <v>0.88208312751393692</v>
      </c>
      <c r="J125" s="163">
        <v>566.84</v>
      </c>
      <c r="K125" s="109">
        <f t="shared" si="7"/>
        <v>-834624</v>
      </c>
      <c r="L125" s="108" t="s">
        <v>75</v>
      </c>
      <c r="M125" s="104" t="s">
        <v>23</v>
      </c>
      <c r="N125" s="99" t="s">
        <v>940</v>
      </c>
      <c r="O125" s="104" t="s">
        <v>946</v>
      </c>
      <c r="P125" s="99" t="s">
        <v>35</v>
      </c>
      <c r="Q125" s="85" t="s">
        <v>885</v>
      </c>
      <c r="R125" s="24"/>
    </row>
    <row r="126" spans="1:18">
      <c r="A126" s="103">
        <v>43589</v>
      </c>
      <c r="B126" s="104" t="s">
        <v>370</v>
      </c>
      <c r="C126" s="104" t="s">
        <v>20</v>
      </c>
      <c r="D126" s="104" t="s">
        <v>21</v>
      </c>
      <c r="E126" s="107"/>
      <c r="F126" s="107">
        <v>400</v>
      </c>
      <c r="G126" s="107"/>
      <c r="H126" s="107"/>
      <c r="I126" s="163">
        <f t="shared" si="6"/>
        <v>0.70566650201114944</v>
      </c>
      <c r="J126" s="163">
        <v>566.84</v>
      </c>
      <c r="K126" s="109">
        <f t="shared" si="7"/>
        <v>-835024</v>
      </c>
      <c r="L126" s="108" t="s">
        <v>75</v>
      </c>
      <c r="M126" s="104" t="s">
        <v>23</v>
      </c>
      <c r="N126" s="99" t="s">
        <v>940</v>
      </c>
      <c r="O126" s="104" t="s">
        <v>946</v>
      </c>
      <c r="P126" s="99" t="s">
        <v>35</v>
      </c>
      <c r="Q126" s="85" t="s">
        <v>885</v>
      </c>
      <c r="R126" s="24"/>
    </row>
    <row r="127" spans="1:18">
      <c r="A127" s="103">
        <v>43590</v>
      </c>
      <c r="B127" s="104" t="s">
        <v>494</v>
      </c>
      <c r="C127" s="104" t="s">
        <v>20</v>
      </c>
      <c r="D127" s="99" t="s">
        <v>21</v>
      </c>
      <c r="E127" s="107"/>
      <c r="F127" s="107">
        <v>300</v>
      </c>
      <c r="G127" s="107"/>
      <c r="H127" s="107"/>
      <c r="I127" s="163">
        <f t="shared" si="6"/>
        <v>0.52924987650836208</v>
      </c>
      <c r="J127" s="163">
        <v>566.84</v>
      </c>
      <c r="K127" s="109">
        <f t="shared" si="7"/>
        <v>-835324</v>
      </c>
      <c r="L127" s="98" t="s">
        <v>22</v>
      </c>
      <c r="M127" s="99" t="s">
        <v>23</v>
      </c>
      <c r="N127" s="99" t="s">
        <v>940</v>
      </c>
      <c r="O127" s="104" t="s">
        <v>946</v>
      </c>
      <c r="P127" s="99" t="s">
        <v>35</v>
      </c>
      <c r="Q127" s="85" t="s">
        <v>885</v>
      </c>
      <c r="R127" s="24"/>
    </row>
    <row r="128" spans="1:18">
      <c r="A128" s="103">
        <v>43590</v>
      </c>
      <c r="B128" s="104" t="s">
        <v>499</v>
      </c>
      <c r="C128" s="104" t="s">
        <v>20</v>
      </c>
      <c r="D128" s="99" t="s">
        <v>21</v>
      </c>
      <c r="E128" s="107"/>
      <c r="F128" s="107">
        <v>6000</v>
      </c>
      <c r="G128" s="107"/>
      <c r="H128" s="107"/>
      <c r="I128" s="163">
        <f t="shared" si="6"/>
        <v>10.584997530167243</v>
      </c>
      <c r="J128" s="163">
        <v>566.84</v>
      </c>
      <c r="K128" s="109">
        <f t="shared" si="7"/>
        <v>-841324</v>
      </c>
      <c r="L128" s="98" t="s">
        <v>22</v>
      </c>
      <c r="M128" s="99" t="s">
        <v>23</v>
      </c>
      <c r="N128" s="99" t="s">
        <v>940</v>
      </c>
      <c r="O128" s="104" t="s">
        <v>946</v>
      </c>
      <c r="P128" s="99" t="s">
        <v>35</v>
      </c>
      <c r="Q128" s="85" t="s">
        <v>885</v>
      </c>
      <c r="R128" s="24"/>
    </row>
    <row r="129" spans="1:18">
      <c r="A129" s="103">
        <v>43590</v>
      </c>
      <c r="B129" s="104" t="s">
        <v>500</v>
      </c>
      <c r="C129" s="104" t="s">
        <v>20</v>
      </c>
      <c r="D129" s="99" t="s">
        <v>21</v>
      </c>
      <c r="E129" s="107"/>
      <c r="F129" s="107">
        <v>300</v>
      </c>
      <c r="G129" s="107"/>
      <c r="H129" s="107"/>
      <c r="I129" s="163">
        <f t="shared" si="6"/>
        <v>0.52924987650836208</v>
      </c>
      <c r="J129" s="163">
        <v>566.84</v>
      </c>
      <c r="K129" s="109">
        <f t="shared" si="7"/>
        <v>-841624</v>
      </c>
      <c r="L129" s="98" t="s">
        <v>22</v>
      </c>
      <c r="M129" s="99" t="s">
        <v>23</v>
      </c>
      <c r="N129" s="99" t="s">
        <v>940</v>
      </c>
      <c r="O129" s="104" t="s">
        <v>946</v>
      </c>
      <c r="P129" s="99" t="s">
        <v>35</v>
      </c>
      <c r="Q129" s="85" t="s">
        <v>885</v>
      </c>
      <c r="R129" s="24"/>
    </row>
    <row r="130" spans="1:18" s="79" customFormat="1">
      <c r="A130" s="103">
        <v>43590</v>
      </c>
      <c r="B130" s="104" t="s">
        <v>501</v>
      </c>
      <c r="C130" s="104" t="s">
        <v>20</v>
      </c>
      <c r="D130" s="99" t="s">
        <v>21</v>
      </c>
      <c r="E130" s="107"/>
      <c r="F130" s="107">
        <v>7000</v>
      </c>
      <c r="G130" s="107"/>
      <c r="H130" s="107"/>
      <c r="I130" s="163">
        <f t="shared" si="6"/>
        <v>12.349163785195117</v>
      </c>
      <c r="J130" s="163">
        <v>566.84</v>
      </c>
      <c r="K130" s="109">
        <f t="shared" si="7"/>
        <v>-848624</v>
      </c>
      <c r="L130" s="98" t="s">
        <v>22</v>
      </c>
      <c r="M130" s="99" t="s">
        <v>26</v>
      </c>
      <c r="N130" s="99" t="s">
        <v>940</v>
      </c>
      <c r="O130" s="104" t="s">
        <v>946</v>
      </c>
      <c r="P130" s="99" t="s">
        <v>35</v>
      </c>
      <c r="Q130" s="85" t="s">
        <v>886</v>
      </c>
      <c r="R130" s="74"/>
    </row>
    <row r="131" spans="1:18">
      <c r="A131" s="103">
        <v>43590</v>
      </c>
      <c r="B131" s="104" t="s">
        <v>502</v>
      </c>
      <c r="C131" s="104" t="s">
        <v>20</v>
      </c>
      <c r="D131" s="99" t="s">
        <v>21</v>
      </c>
      <c r="E131" s="107"/>
      <c r="F131" s="107">
        <v>300</v>
      </c>
      <c r="G131" s="107"/>
      <c r="H131" s="107"/>
      <c r="I131" s="163">
        <f t="shared" si="6"/>
        <v>0.52924987650836208</v>
      </c>
      <c r="J131" s="163">
        <v>566.84</v>
      </c>
      <c r="K131" s="109">
        <f t="shared" si="7"/>
        <v>-848924</v>
      </c>
      <c r="L131" s="98" t="s">
        <v>22</v>
      </c>
      <c r="M131" s="99" t="s">
        <v>23</v>
      </c>
      <c r="N131" s="99" t="s">
        <v>940</v>
      </c>
      <c r="O131" s="104" t="s">
        <v>946</v>
      </c>
      <c r="P131" s="99" t="s">
        <v>35</v>
      </c>
      <c r="Q131" s="85" t="s">
        <v>885</v>
      </c>
      <c r="R131" s="24"/>
    </row>
    <row r="132" spans="1:18">
      <c r="A132" s="103">
        <v>43590</v>
      </c>
      <c r="B132" s="104" t="s">
        <v>503</v>
      </c>
      <c r="C132" s="104" t="s">
        <v>20</v>
      </c>
      <c r="D132" s="99" t="s">
        <v>21</v>
      </c>
      <c r="E132" s="107"/>
      <c r="F132" s="107">
        <v>300</v>
      </c>
      <c r="G132" s="107"/>
      <c r="H132" s="107"/>
      <c r="I132" s="163">
        <f t="shared" si="6"/>
        <v>0.52924987650836208</v>
      </c>
      <c r="J132" s="163">
        <v>566.84</v>
      </c>
      <c r="K132" s="109">
        <f t="shared" si="7"/>
        <v>-849224</v>
      </c>
      <c r="L132" s="98" t="s">
        <v>22</v>
      </c>
      <c r="M132" s="99" t="s">
        <v>23</v>
      </c>
      <c r="N132" s="99" t="s">
        <v>940</v>
      </c>
      <c r="O132" s="104" t="s">
        <v>946</v>
      </c>
      <c r="P132" s="99" t="s">
        <v>35</v>
      </c>
      <c r="Q132" s="85" t="s">
        <v>885</v>
      </c>
      <c r="R132" s="24"/>
    </row>
    <row r="133" spans="1:18">
      <c r="A133" s="103">
        <v>43590</v>
      </c>
      <c r="B133" s="102" t="s">
        <v>212</v>
      </c>
      <c r="C133" s="104" t="s">
        <v>20</v>
      </c>
      <c r="D133" s="45" t="s">
        <v>21</v>
      </c>
      <c r="E133" s="107"/>
      <c r="F133" s="107">
        <v>2000</v>
      </c>
      <c r="G133" s="107"/>
      <c r="H133" s="107"/>
      <c r="I133" s="163">
        <f t="shared" si="6"/>
        <v>3.5283325100557477</v>
      </c>
      <c r="J133" s="163">
        <v>566.84</v>
      </c>
      <c r="K133" s="109">
        <f t="shared" si="7"/>
        <v>-851224</v>
      </c>
      <c r="L133" s="98" t="s">
        <v>99</v>
      </c>
      <c r="M133" s="104" t="s">
        <v>34</v>
      </c>
      <c r="N133" s="99" t="s">
        <v>940</v>
      </c>
      <c r="O133" s="104" t="s">
        <v>946</v>
      </c>
      <c r="P133" s="99" t="s">
        <v>35</v>
      </c>
      <c r="Q133" s="85" t="s">
        <v>885</v>
      </c>
      <c r="R133" s="24"/>
    </row>
    <row r="134" spans="1:18">
      <c r="A134" s="103">
        <v>43590</v>
      </c>
      <c r="B134" s="102" t="s">
        <v>213</v>
      </c>
      <c r="C134" s="104" t="s">
        <v>20</v>
      </c>
      <c r="D134" s="45" t="s">
        <v>21</v>
      </c>
      <c r="E134" s="107"/>
      <c r="F134" s="107">
        <v>2000</v>
      </c>
      <c r="G134" s="107"/>
      <c r="H134" s="107"/>
      <c r="I134" s="163">
        <f t="shared" si="6"/>
        <v>3.5283325100557477</v>
      </c>
      <c r="J134" s="163">
        <v>566.84</v>
      </c>
      <c r="K134" s="109">
        <f t="shared" si="7"/>
        <v>-853224</v>
      </c>
      <c r="L134" s="98" t="s">
        <v>99</v>
      </c>
      <c r="M134" s="104" t="s">
        <v>34</v>
      </c>
      <c r="N134" s="99" t="s">
        <v>940</v>
      </c>
      <c r="O134" s="104" t="s">
        <v>946</v>
      </c>
      <c r="P134" s="99" t="s">
        <v>35</v>
      </c>
      <c r="Q134" s="85" t="s">
        <v>885</v>
      </c>
      <c r="R134" s="24"/>
    </row>
    <row r="135" spans="1:18">
      <c r="A135" s="103">
        <v>43590</v>
      </c>
      <c r="B135" s="102" t="s">
        <v>734</v>
      </c>
      <c r="C135" s="104" t="s">
        <v>20</v>
      </c>
      <c r="D135" s="45" t="s">
        <v>21</v>
      </c>
      <c r="E135" s="107"/>
      <c r="F135" s="107">
        <v>1500</v>
      </c>
      <c r="G135" s="107"/>
      <c r="H135" s="107"/>
      <c r="I135" s="163">
        <f t="shared" si="6"/>
        <v>2.6462493825418107</v>
      </c>
      <c r="J135" s="163">
        <v>566.84</v>
      </c>
      <c r="K135" s="109">
        <f t="shared" si="7"/>
        <v>-854724</v>
      </c>
      <c r="L135" s="98" t="s">
        <v>99</v>
      </c>
      <c r="M135" s="104" t="s">
        <v>34</v>
      </c>
      <c r="N135" s="99" t="s">
        <v>940</v>
      </c>
      <c r="O135" s="104" t="s">
        <v>946</v>
      </c>
      <c r="P135" s="99" t="s">
        <v>35</v>
      </c>
      <c r="Q135" s="85" t="s">
        <v>885</v>
      </c>
      <c r="R135" s="24"/>
    </row>
    <row r="136" spans="1:18">
      <c r="A136" s="103">
        <v>43590</v>
      </c>
      <c r="B136" s="102" t="s">
        <v>214</v>
      </c>
      <c r="C136" s="102" t="s">
        <v>196</v>
      </c>
      <c r="D136" s="45" t="s">
        <v>21</v>
      </c>
      <c r="E136" s="107"/>
      <c r="F136" s="107">
        <v>4500</v>
      </c>
      <c r="G136" s="107"/>
      <c r="H136" s="107"/>
      <c r="I136" s="163">
        <f t="shared" si="6"/>
        <v>7.9387481476254314</v>
      </c>
      <c r="J136" s="163">
        <v>566.84</v>
      </c>
      <c r="K136" s="109">
        <f t="shared" si="7"/>
        <v>-859224</v>
      </c>
      <c r="L136" s="98" t="s">
        <v>99</v>
      </c>
      <c r="M136" s="104" t="s">
        <v>34</v>
      </c>
      <c r="N136" s="99" t="s">
        <v>940</v>
      </c>
      <c r="O136" s="104" t="s">
        <v>946</v>
      </c>
      <c r="P136" s="99" t="s">
        <v>35</v>
      </c>
      <c r="Q136" s="85" t="s">
        <v>885</v>
      </c>
      <c r="R136" s="24"/>
    </row>
    <row r="137" spans="1:18" s="79" customFormat="1">
      <c r="A137" s="103">
        <v>43590</v>
      </c>
      <c r="B137" s="102" t="s">
        <v>215</v>
      </c>
      <c r="C137" s="104" t="s">
        <v>20</v>
      </c>
      <c r="D137" s="45" t="s">
        <v>21</v>
      </c>
      <c r="E137" s="107"/>
      <c r="F137" s="107">
        <v>10000</v>
      </c>
      <c r="G137" s="107"/>
      <c r="H137" s="107"/>
      <c r="I137" s="163">
        <f t="shared" si="6"/>
        <v>17.641662550278738</v>
      </c>
      <c r="J137" s="163">
        <v>566.84</v>
      </c>
      <c r="K137" s="109">
        <f t="shared" si="7"/>
        <v>-869224</v>
      </c>
      <c r="L137" s="98" t="s">
        <v>99</v>
      </c>
      <c r="M137" s="104" t="s">
        <v>26</v>
      </c>
      <c r="N137" s="99" t="s">
        <v>940</v>
      </c>
      <c r="O137" s="104" t="s">
        <v>945</v>
      </c>
      <c r="P137" s="99" t="s">
        <v>35</v>
      </c>
      <c r="Q137" s="85" t="s">
        <v>886</v>
      </c>
      <c r="R137" s="74"/>
    </row>
    <row r="138" spans="1:18">
      <c r="A138" s="103">
        <v>43590</v>
      </c>
      <c r="B138" s="104" t="s">
        <v>793</v>
      </c>
      <c r="C138" s="104" t="s">
        <v>20</v>
      </c>
      <c r="D138" s="99" t="s">
        <v>32</v>
      </c>
      <c r="E138" s="100"/>
      <c r="F138" s="100">
        <v>500</v>
      </c>
      <c r="G138" s="100"/>
      <c r="H138" s="100"/>
      <c r="I138" s="163">
        <f t="shared" si="6"/>
        <v>0.87972566634820593</v>
      </c>
      <c r="J138" s="163">
        <f t="shared" ref="J138:J140" si="11">11367180/20000</f>
        <v>568.35900000000004</v>
      </c>
      <c r="K138" s="109">
        <f t="shared" si="7"/>
        <v>-869724</v>
      </c>
      <c r="L138" s="98" t="s">
        <v>78</v>
      </c>
      <c r="M138" s="104" t="s">
        <v>34</v>
      </c>
      <c r="N138" s="99" t="s">
        <v>941</v>
      </c>
      <c r="O138" s="104" t="s">
        <v>946</v>
      </c>
      <c r="P138" s="99" t="s">
        <v>35</v>
      </c>
      <c r="Q138" s="85" t="s">
        <v>885</v>
      </c>
      <c r="R138" s="24"/>
    </row>
    <row r="139" spans="1:18">
      <c r="A139" s="103">
        <v>43590</v>
      </c>
      <c r="B139" s="104" t="s">
        <v>794</v>
      </c>
      <c r="C139" s="104" t="s">
        <v>20</v>
      </c>
      <c r="D139" s="99" t="s">
        <v>32</v>
      </c>
      <c r="E139" s="100"/>
      <c r="F139" s="100">
        <v>500</v>
      </c>
      <c r="G139" s="100"/>
      <c r="H139" s="100"/>
      <c r="I139" s="163">
        <f t="shared" si="6"/>
        <v>0.87972566634820593</v>
      </c>
      <c r="J139" s="163">
        <f t="shared" si="11"/>
        <v>568.35900000000004</v>
      </c>
      <c r="K139" s="109">
        <f t="shared" si="7"/>
        <v>-870224</v>
      </c>
      <c r="L139" s="98" t="s">
        <v>78</v>
      </c>
      <c r="M139" s="104" t="s">
        <v>34</v>
      </c>
      <c r="N139" s="99" t="s">
        <v>941</v>
      </c>
      <c r="O139" s="104" t="s">
        <v>946</v>
      </c>
      <c r="P139" s="99" t="s">
        <v>35</v>
      </c>
      <c r="Q139" s="85" t="s">
        <v>885</v>
      </c>
      <c r="R139" s="24"/>
    </row>
    <row r="140" spans="1:18" s="79" customFormat="1">
      <c r="A140" s="103">
        <v>43590</v>
      </c>
      <c r="B140" s="104" t="s">
        <v>1009</v>
      </c>
      <c r="C140" s="99" t="s">
        <v>65</v>
      </c>
      <c r="D140" s="99" t="s">
        <v>32</v>
      </c>
      <c r="E140" s="100"/>
      <c r="F140" s="100">
        <v>60000</v>
      </c>
      <c r="G140" s="100"/>
      <c r="H140" s="100"/>
      <c r="I140" s="163">
        <f t="shared" si="6"/>
        <v>105.56707996178471</v>
      </c>
      <c r="J140" s="163">
        <f t="shared" si="11"/>
        <v>568.35900000000004</v>
      </c>
      <c r="K140" s="109">
        <f t="shared" si="7"/>
        <v>-930224</v>
      </c>
      <c r="L140" s="98" t="s">
        <v>78</v>
      </c>
      <c r="M140" s="104">
        <v>45</v>
      </c>
      <c r="N140" s="99" t="s">
        <v>941</v>
      </c>
      <c r="O140" s="104" t="s">
        <v>945</v>
      </c>
      <c r="P140" s="99" t="s">
        <v>35</v>
      </c>
      <c r="Q140" s="85" t="s">
        <v>886</v>
      </c>
      <c r="R140" s="74"/>
    </row>
    <row r="141" spans="1:18">
      <c r="A141" s="103">
        <v>43590</v>
      </c>
      <c r="B141" s="104" t="s">
        <v>826</v>
      </c>
      <c r="C141" s="104" t="s">
        <v>20</v>
      </c>
      <c r="D141" s="104" t="s">
        <v>21</v>
      </c>
      <c r="E141" s="107"/>
      <c r="F141" s="107">
        <v>300</v>
      </c>
      <c r="G141" s="107"/>
      <c r="H141" s="107"/>
      <c r="I141" s="163">
        <f t="shared" ref="I141:I204" si="12">+F141/J141</f>
        <v>0.52924987650836208</v>
      </c>
      <c r="J141" s="163">
        <v>566.84</v>
      </c>
      <c r="K141" s="109">
        <f t="shared" ref="K141:K204" si="13">K140+E141-F141</f>
        <v>-930524</v>
      </c>
      <c r="L141" s="108" t="s">
        <v>75</v>
      </c>
      <c r="M141" s="104" t="s">
        <v>23</v>
      </c>
      <c r="N141" s="99" t="s">
        <v>940</v>
      </c>
      <c r="O141" s="104" t="s">
        <v>946</v>
      </c>
      <c r="P141" s="99" t="s">
        <v>35</v>
      </c>
      <c r="Q141" s="85" t="s">
        <v>885</v>
      </c>
      <c r="R141" s="24"/>
    </row>
    <row r="142" spans="1:18">
      <c r="A142" s="103">
        <v>43590</v>
      </c>
      <c r="B142" s="104" t="s">
        <v>834</v>
      </c>
      <c r="C142" s="104" t="s">
        <v>20</v>
      </c>
      <c r="D142" s="104" t="s">
        <v>21</v>
      </c>
      <c r="E142" s="107"/>
      <c r="F142" s="107">
        <v>400</v>
      </c>
      <c r="G142" s="107"/>
      <c r="H142" s="107"/>
      <c r="I142" s="163">
        <f t="shared" si="12"/>
        <v>0.70566650201114944</v>
      </c>
      <c r="J142" s="163">
        <v>566.84</v>
      </c>
      <c r="K142" s="109">
        <f t="shared" si="13"/>
        <v>-930924</v>
      </c>
      <c r="L142" s="108" t="s">
        <v>75</v>
      </c>
      <c r="M142" s="104" t="s">
        <v>23</v>
      </c>
      <c r="N142" s="99" t="s">
        <v>940</v>
      </c>
      <c r="O142" s="104" t="s">
        <v>946</v>
      </c>
      <c r="P142" s="99" t="s">
        <v>35</v>
      </c>
      <c r="Q142" s="85" t="s">
        <v>885</v>
      </c>
      <c r="R142" s="24"/>
    </row>
    <row r="143" spans="1:18">
      <c r="A143" s="103">
        <v>43590</v>
      </c>
      <c r="B143" s="104" t="s">
        <v>371</v>
      </c>
      <c r="C143" s="104" t="s">
        <v>20</v>
      </c>
      <c r="D143" s="104" t="s">
        <v>21</v>
      </c>
      <c r="E143" s="107"/>
      <c r="F143" s="107">
        <v>400</v>
      </c>
      <c r="G143" s="107"/>
      <c r="H143" s="107"/>
      <c r="I143" s="163">
        <f t="shared" si="12"/>
        <v>0.70566650201114944</v>
      </c>
      <c r="J143" s="163">
        <v>566.84</v>
      </c>
      <c r="K143" s="109">
        <f t="shared" si="13"/>
        <v>-931324</v>
      </c>
      <c r="L143" s="108" t="s">
        <v>75</v>
      </c>
      <c r="M143" s="104" t="s">
        <v>23</v>
      </c>
      <c r="N143" s="99" t="s">
        <v>940</v>
      </c>
      <c r="O143" s="104" t="s">
        <v>946</v>
      </c>
      <c r="P143" s="99" t="s">
        <v>35</v>
      </c>
      <c r="Q143" s="85" t="s">
        <v>885</v>
      </c>
      <c r="R143" s="24"/>
    </row>
    <row r="144" spans="1:18">
      <c r="A144" s="103">
        <v>43590</v>
      </c>
      <c r="B144" s="104" t="s">
        <v>835</v>
      </c>
      <c r="C144" s="104" t="s">
        <v>20</v>
      </c>
      <c r="D144" s="104" t="s">
        <v>21</v>
      </c>
      <c r="E144" s="107"/>
      <c r="F144" s="107">
        <v>400</v>
      </c>
      <c r="G144" s="107"/>
      <c r="H144" s="107"/>
      <c r="I144" s="163">
        <f t="shared" si="12"/>
        <v>0.70566650201114944</v>
      </c>
      <c r="J144" s="163">
        <v>566.84</v>
      </c>
      <c r="K144" s="109">
        <f t="shared" si="13"/>
        <v>-931724</v>
      </c>
      <c r="L144" s="108" t="s">
        <v>75</v>
      </c>
      <c r="M144" s="104" t="s">
        <v>23</v>
      </c>
      <c r="N144" s="99" t="s">
        <v>940</v>
      </c>
      <c r="O144" s="104" t="s">
        <v>946</v>
      </c>
      <c r="P144" s="99" t="s">
        <v>35</v>
      </c>
      <c r="Q144" s="85" t="s">
        <v>885</v>
      </c>
      <c r="R144" s="24"/>
    </row>
    <row r="145" spans="1:18">
      <c r="A145" s="103">
        <v>43590</v>
      </c>
      <c r="B145" s="104" t="s">
        <v>836</v>
      </c>
      <c r="C145" s="102" t="s">
        <v>196</v>
      </c>
      <c r="D145" s="104" t="s">
        <v>21</v>
      </c>
      <c r="E145" s="107"/>
      <c r="F145" s="107">
        <v>2500</v>
      </c>
      <c r="G145" s="107"/>
      <c r="H145" s="107"/>
      <c r="I145" s="163">
        <f t="shared" si="12"/>
        <v>4.4104156375696846</v>
      </c>
      <c r="J145" s="163">
        <v>566.84</v>
      </c>
      <c r="K145" s="109">
        <f t="shared" si="13"/>
        <v>-934224</v>
      </c>
      <c r="L145" s="108" t="s">
        <v>75</v>
      </c>
      <c r="M145" s="104" t="s">
        <v>23</v>
      </c>
      <c r="N145" s="99" t="s">
        <v>940</v>
      </c>
      <c r="O145" s="104" t="s">
        <v>946</v>
      </c>
      <c r="P145" s="99" t="s">
        <v>35</v>
      </c>
      <c r="Q145" s="85" t="s">
        <v>885</v>
      </c>
      <c r="R145" s="24"/>
    </row>
    <row r="146" spans="1:18">
      <c r="A146" s="103">
        <v>43590</v>
      </c>
      <c r="B146" s="104" t="s">
        <v>372</v>
      </c>
      <c r="C146" s="104" t="s">
        <v>20</v>
      </c>
      <c r="D146" s="104" t="s">
        <v>21</v>
      </c>
      <c r="E146" s="107"/>
      <c r="F146" s="107">
        <v>300</v>
      </c>
      <c r="G146" s="107"/>
      <c r="H146" s="107"/>
      <c r="I146" s="163">
        <f t="shared" si="12"/>
        <v>0.52924987650836208</v>
      </c>
      <c r="J146" s="163">
        <v>566.84</v>
      </c>
      <c r="K146" s="109">
        <f t="shared" si="13"/>
        <v>-934524</v>
      </c>
      <c r="L146" s="108" t="s">
        <v>75</v>
      </c>
      <c r="M146" s="104" t="s">
        <v>23</v>
      </c>
      <c r="N146" s="99" t="s">
        <v>940</v>
      </c>
      <c r="O146" s="104" t="s">
        <v>946</v>
      </c>
      <c r="P146" s="99" t="s">
        <v>35</v>
      </c>
      <c r="Q146" s="85" t="s">
        <v>885</v>
      </c>
      <c r="R146" s="24"/>
    </row>
    <row r="147" spans="1:18" s="79" customFormat="1">
      <c r="A147" s="103">
        <v>43590</v>
      </c>
      <c r="B147" s="104" t="s">
        <v>373</v>
      </c>
      <c r="C147" s="104" t="s">
        <v>20</v>
      </c>
      <c r="D147" s="104" t="s">
        <v>21</v>
      </c>
      <c r="E147" s="107"/>
      <c r="F147" s="107">
        <v>12000</v>
      </c>
      <c r="G147" s="107"/>
      <c r="H147" s="107"/>
      <c r="I147" s="163">
        <f t="shared" si="12"/>
        <v>21.169995060334486</v>
      </c>
      <c r="J147" s="163">
        <v>566.84</v>
      </c>
      <c r="K147" s="109">
        <f t="shared" si="13"/>
        <v>-946524</v>
      </c>
      <c r="L147" s="108" t="s">
        <v>75</v>
      </c>
      <c r="M147" s="104">
        <v>40</v>
      </c>
      <c r="N147" s="99" t="s">
        <v>940</v>
      </c>
      <c r="O147" s="104" t="s">
        <v>945</v>
      </c>
      <c r="P147" s="99" t="s">
        <v>35</v>
      </c>
      <c r="Q147" s="85" t="s">
        <v>886</v>
      </c>
      <c r="R147" s="74"/>
    </row>
    <row r="148" spans="1:18">
      <c r="A148" s="103">
        <v>43590</v>
      </c>
      <c r="B148" s="104" t="s">
        <v>374</v>
      </c>
      <c r="C148" s="104" t="s">
        <v>20</v>
      </c>
      <c r="D148" s="104" t="s">
        <v>21</v>
      </c>
      <c r="E148" s="107"/>
      <c r="F148" s="107">
        <v>500</v>
      </c>
      <c r="G148" s="107"/>
      <c r="H148" s="107"/>
      <c r="I148" s="163">
        <f t="shared" si="12"/>
        <v>0.88208312751393692</v>
      </c>
      <c r="J148" s="163">
        <v>566.84</v>
      </c>
      <c r="K148" s="109">
        <f t="shared" si="13"/>
        <v>-947024</v>
      </c>
      <c r="L148" s="108" t="s">
        <v>75</v>
      </c>
      <c r="M148" s="104" t="s">
        <v>23</v>
      </c>
      <c r="N148" s="99" t="s">
        <v>940</v>
      </c>
      <c r="O148" s="104" t="s">
        <v>946</v>
      </c>
      <c r="P148" s="99" t="s">
        <v>35</v>
      </c>
      <c r="Q148" s="85" t="s">
        <v>885</v>
      </c>
      <c r="R148" s="24"/>
    </row>
    <row r="149" spans="1:18">
      <c r="A149" s="103">
        <v>43590</v>
      </c>
      <c r="B149" s="104" t="s">
        <v>375</v>
      </c>
      <c r="C149" s="104" t="s">
        <v>20</v>
      </c>
      <c r="D149" s="104" t="s">
        <v>21</v>
      </c>
      <c r="E149" s="107"/>
      <c r="F149" s="107">
        <v>500</v>
      </c>
      <c r="G149" s="107"/>
      <c r="H149" s="107"/>
      <c r="I149" s="163">
        <f t="shared" si="12"/>
        <v>0.88208312751393692</v>
      </c>
      <c r="J149" s="163">
        <v>566.84</v>
      </c>
      <c r="K149" s="109">
        <f t="shared" si="13"/>
        <v>-947524</v>
      </c>
      <c r="L149" s="108" t="s">
        <v>75</v>
      </c>
      <c r="M149" s="104" t="s">
        <v>23</v>
      </c>
      <c r="N149" s="99" t="s">
        <v>940</v>
      </c>
      <c r="O149" s="104" t="s">
        <v>946</v>
      </c>
      <c r="P149" s="99" t="s">
        <v>35</v>
      </c>
      <c r="Q149" s="85" t="s">
        <v>885</v>
      </c>
      <c r="R149" s="24"/>
    </row>
    <row r="150" spans="1:18" s="79" customFormat="1">
      <c r="A150" s="103">
        <v>43590</v>
      </c>
      <c r="B150" s="104" t="s">
        <v>893</v>
      </c>
      <c r="C150" s="104" t="s">
        <v>57</v>
      </c>
      <c r="D150" s="104" t="s">
        <v>21</v>
      </c>
      <c r="E150" s="107"/>
      <c r="F150" s="107">
        <v>60000</v>
      </c>
      <c r="G150" s="107"/>
      <c r="H150" s="107"/>
      <c r="I150" s="163">
        <f t="shared" si="12"/>
        <v>105.84997530167243</v>
      </c>
      <c r="J150" s="163">
        <v>566.84</v>
      </c>
      <c r="K150" s="109">
        <f t="shared" si="13"/>
        <v>-1007524</v>
      </c>
      <c r="L150" s="108" t="s">
        <v>22</v>
      </c>
      <c r="M150" s="104">
        <v>93</v>
      </c>
      <c r="N150" s="99" t="s">
        <v>940</v>
      </c>
      <c r="O150" s="104" t="s">
        <v>945</v>
      </c>
      <c r="P150" s="99"/>
      <c r="Q150" s="85" t="s">
        <v>886</v>
      </c>
      <c r="R150" s="74"/>
    </row>
    <row r="151" spans="1:18" s="79" customFormat="1">
      <c r="A151" s="103">
        <v>43591</v>
      </c>
      <c r="B151" s="104" t="s">
        <v>929</v>
      </c>
      <c r="C151" s="104" t="s">
        <v>39</v>
      </c>
      <c r="D151" s="104" t="s">
        <v>69</v>
      </c>
      <c r="E151" s="107"/>
      <c r="F151" s="107">
        <v>450</v>
      </c>
      <c r="G151" s="107"/>
      <c r="H151" s="107"/>
      <c r="I151" s="163">
        <f t="shared" si="12"/>
        <v>0.79175309971338537</v>
      </c>
      <c r="J151" s="163">
        <f>11367180/20000</f>
        <v>568.35900000000004</v>
      </c>
      <c r="K151" s="109">
        <f t="shared" si="13"/>
        <v>-1007974</v>
      </c>
      <c r="L151" s="108" t="s">
        <v>78</v>
      </c>
      <c r="M151" s="104" t="s">
        <v>40</v>
      </c>
      <c r="N151" s="99" t="s">
        <v>941</v>
      </c>
      <c r="O151" s="104" t="s">
        <v>946</v>
      </c>
      <c r="P151" s="99"/>
      <c r="Q151" s="85" t="s">
        <v>886</v>
      </c>
      <c r="R151" s="74"/>
    </row>
    <row r="152" spans="1:18">
      <c r="A152" s="103">
        <v>43591</v>
      </c>
      <c r="B152" s="104" t="s">
        <v>504</v>
      </c>
      <c r="C152" s="104" t="s">
        <v>20</v>
      </c>
      <c r="D152" s="99" t="s">
        <v>21</v>
      </c>
      <c r="E152" s="107"/>
      <c r="F152" s="107">
        <v>300</v>
      </c>
      <c r="G152" s="107"/>
      <c r="H152" s="107"/>
      <c r="I152" s="163">
        <f t="shared" si="12"/>
        <v>0.52924987650836208</v>
      </c>
      <c r="J152" s="163">
        <v>566.84</v>
      </c>
      <c r="K152" s="109">
        <f t="shared" si="13"/>
        <v>-1008274</v>
      </c>
      <c r="L152" s="98" t="s">
        <v>22</v>
      </c>
      <c r="M152" s="99" t="s">
        <v>23</v>
      </c>
      <c r="N152" s="99" t="s">
        <v>940</v>
      </c>
      <c r="O152" s="104" t="s">
        <v>946</v>
      </c>
      <c r="P152" s="99" t="s">
        <v>35</v>
      </c>
      <c r="Q152" s="85" t="s">
        <v>885</v>
      </c>
      <c r="R152" s="24"/>
    </row>
    <row r="153" spans="1:18">
      <c r="A153" s="103">
        <v>43591</v>
      </c>
      <c r="B153" s="104" t="s">
        <v>505</v>
      </c>
      <c r="C153" s="104" t="s">
        <v>20</v>
      </c>
      <c r="D153" s="99" t="s">
        <v>21</v>
      </c>
      <c r="E153" s="107"/>
      <c r="F153" s="107">
        <v>2000</v>
      </c>
      <c r="G153" s="107"/>
      <c r="H153" s="107"/>
      <c r="I153" s="163">
        <f t="shared" si="12"/>
        <v>3.5283325100557477</v>
      </c>
      <c r="J153" s="163">
        <v>566.84</v>
      </c>
      <c r="K153" s="109">
        <f t="shared" si="13"/>
        <v>-1010274</v>
      </c>
      <c r="L153" s="98" t="s">
        <v>22</v>
      </c>
      <c r="M153" s="99" t="s">
        <v>34</v>
      </c>
      <c r="N153" s="99" t="s">
        <v>940</v>
      </c>
      <c r="O153" s="104" t="s">
        <v>946</v>
      </c>
      <c r="P153" s="99" t="s">
        <v>35</v>
      </c>
      <c r="Q153" s="85" t="s">
        <v>885</v>
      </c>
      <c r="R153" s="24"/>
    </row>
    <row r="154" spans="1:18" s="79" customFormat="1">
      <c r="A154" s="103">
        <v>43591</v>
      </c>
      <c r="B154" s="104" t="s">
        <v>894</v>
      </c>
      <c r="C154" s="104" t="s">
        <v>57</v>
      </c>
      <c r="D154" s="99" t="s">
        <v>21</v>
      </c>
      <c r="E154" s="107"/>
      <c r="F154" s="107">
        <v>30000</v>
      </c>
      <c r="G154" s="107"/>
      <c r="H154" s="107"/>
      <c r="I154" s="163">
        <f t="shared" si="12"/>
        <v>52.924987650836215</v>
      </c>
      <c r="J154" s="163">
        <v>566.84</v>
      </c>
      <c r="K154" s="109">
        <f t="shared" si="13"/>
        <v>-1040274</v>
      </c>
      <c r="L154" s="98" t="s">
        <v>22</v>
      </c>
      <c r="M154" s="99">
        <v>17</v>
      </c>
      <c r="N154" s="99" t="s">
        <v>940</v>
      </c>
      <c r="O154" s="104" t="s">
        <v>945</v>
      </c>
      <c r="P154" s="99" t="s">
        <v>35</v>
      </c>
      <c r="Q154" s="85" t="s">
        <v>886</v>
      </c>
      <c r="R154" s="74"/>
    </row>
    <row r="155" spans="1:18">
      <c r="A155" s="103">
        <v>43591</v>
      </c>
      <c r="B155" s="104" t="s">
        <v>507</v>
      </c>
      <c r="C155" s="104" t="s">
        <v>57</v>
      </c>
      <c r="D155" s="99" t="s">
        <v>21</v>
      </c>
      <c r="E155" s="107"/>
      <c r="F155" s="107">
        <v>60000</v>
      </c>
      <c r="G155" s="107"/>
      <c r="H155" s="107"/>
      <c r="I155" s="163">
        <f t="shared" si="12"/>
        <v>105.84997530167243</v>
      </c>
      <c r="J155" s="163">
        <v>566.84</v>
      </c>
      <c r="K155" s="109">
        <f t="shared" si="13"/>
        <v>-1100274</v>
      </c>
      <c r="L155" s="98" t="s">
        <v>22</v>
      </c>
      <c r="M155" s="99" t="s">
        <v>23</v>
      </c>
      <c r="N155" s="99" t="s">
        <v>940</v>
      </c>
      <c r="O155" s="104" t="s">
        <v>945</v>
      </c>
      <c r="P155" s="99" t="s">
        <v>35</v>
      </c>
      <c r="Q155" s="85" t="s">
        <v>885</v>
      </c>
      <c r="R155" s="24"/>
    </row>
    <row r="156" spans="1:18">
      <c r="A156" s="103">
        <v>43591</v>
      </c>
      <c r="B156" s="99" t="s">
        <v>83</v>
      </c>
      <c r="C156" s="104" t="s">
        <v>20</v>
      </c>
      <c r="D156" s="99" t="s">
        <v>61</v>
      </c>
      <c r="E156" s="100"/>
      <c r="F156" s="100">
        <v>2000</v>
      </c>
      <c r="G156" s="100"/>
      <c r="H156" s="100"/>
      <c r="I156" s="163">
        <f t="shared" si="12"/>
        <v>3.5189026653928237</v>
      </c>
      <c r="J156" s="163">
        <f t="shared" ref="J156:J174" si="14">11367180/20000</f>
        <v>568.35900000000004</v>
      </c>
      <c r="K156" s="109">
        <f t="shared" si="13"/>
        <v>-1102274</v>
      </c>
      <c r="L156" s="98" t="s">
        <v>25</v>
      </c>
      <c r="M156" s="99" t="s">
        <v>34</v>
      </c>
      <c r="N156" s="99" t="s">
        <v>941</v>
      </c>
      <c r="O156" s="104" t="s">
        <v>946</v>
      </c>
      <c r="P156" s="99" t="s">
        <v>35</v>
      </c>
      <c r="Q156" s="85" t="s">
        <v>885</v>
      </c>
      <c r="R156" s="24"/>
    </row>
    <row r="157" spans="1:18">
      <c r="A157" s="103">
        <v>43591</v>
      </c>
      <c r="B157" s="104" t="s">
        <v>607</v>
      </c>
      <c r="C157" s="104" t="s">
        <v>20</v>
      </c>
      <c r="D157" s="104" t="s">
        <v>297</v>
      </c>
      <c r="E157" s="107"/>
      <c r="F157" s="107">
        <v>1000</v>
      </c>
      <c r="G157" s="107"/>
      <c r="H157" s="107"/>
      <c r="I157" s="163">
        <f t="shared" si="12"/>
        <v>1.7594513326964119</v>
      </c>
      <c r="J157" s="163">
        <f t="shared" si="14"/>
        <v>568.35900000000004</v>
      </c>
      <c r="K157" s="109">
        <f t="shared" si="13"/>
        <v>-1103274</v>
      </c>
      <c r="L157" s="108" t="s">
        <v>62</v>
      </c>
      <c r="M157" s="104" t="s">
        <v>34</v>
      </c>
      <c r="N157" s="99" t="s">
        <v>941</v>
      </c>
      <c r="O157" s="104" t="s">
        <v>946</v>
      </c>
      <c r="P157" s="99" t="s">
        <v>35</v>
      </c>
      <c r="Q157" s="85" t="s">
        <v>885</v>
      </c>
      <c r="R157" s="24"/>
    </row>
    <row r="158" spans="1:18">
      <c r="A158" s="103">
        <v>43591</v>
      </c>
      <c r="B158" s="104" t="s">
        <v>610</v>
      </c>
      <c r="C158" s="104" t="s">
        <v>79</v>
      </c>
      <c r="D158" s="104" t="s">
        <v>297</v>
      </c>
      <c r="E158" s="107"/>
      <c r="F158" s="107">
        <v>1000</v>
      </c>
      <c r="G158" s="107"/>
      <c r="H158" s="107"/>
      <c r="I158" s="163">
        <f t="shared" si="12"/>
        <v>1.7594513326964119</v>
      </c>
      <c r="J158" s="163">
        <f t="shared" si="14"/>
        <v>568.35900000000004</v>
      </c>
      <c r="K158" s="109">
        <f t="shared" si="13"/>
        <v>-1104274</v>
      </c>
      <c r="L158" s="108" t="s">
        <v>62</v>
      </c>
      <c r="M158" s="104" t="s">
        <v>34</v>
      </c>
      <c r="N158" s="99" t="s">
        <v>941</v>
      </c>
      <c r="O158" s="104" t="s">
        <v>946</v>
      </c>
      <c r="P158" s="99" t="s">
        <v>35</v>
      </c>
      <c r="Q158" s="85" t="s">
        <v>885</v>
      </c>
      <c r="R158" s="24"/>
    </row>
    <row r="159" spans="1:18">
      <c r="A159" s="103">
        <v>43591</v>
      </c>
      <c r="B159" s="104" t="s">
        <v>612</v>
      </c>
      <c r="C159" s="104" t="s">
        <v>20</v>
      </c>
      <c r="D159" s="104" t="s">
        <v>297</v>
      </c>
      <c r="E159" s="107"/>
      <c r="F159" s="107">
        <v>1000</v>
      </c>
      <c r="G159" s="107"/>
      <c r="H159" s="107"/>
      <c r="I159" s="163">
        <f t="shared" si="12"/>
        <v>1.7594513326964119</v>
      </c>
      <c r="J159" s="163">
        <f t="shared" si="14"/>
        <v>568.35900000000004</v>
      </c>
      <c r="K159" s="109">
        <f t="shared" si="13"/>
        <v>-1105274</v>
      </c>
      <c r="L159" s="108" t="s">
        <v>62</v>
      </c>
      <c r="M159" s="104" t="s">
        <v>34</v>
      </c>
      <c r="N159" s="99" t="s">
        <v>941</v>
      </c>
      <c r="O159" s="104" t="s">
        <v>946</v>
      </c>
      <c r="P159" s="99" t="s">
        <v>35</v>
      </c>
      <c r="Q159" s="85" t="s">
        <v>885</v>
      </c>
      <c r="R159" s="24"/>
    </row>
    <row r="160" spans="1:18" s="87" customFormat="1">
      <c r="A160" s="103">
        <v>43591</v>
      </c>
      <c r="B160" s="104" t="s">
        <v>895</v>
      </c>
      <c r="C160" s="104" t="s">
        <v>20</v>
      </c>
      <c r="D160" s="104" t="s">
        <v>297</v>
      </c>
      <c r="E160" s="107"/>
      <c r="F160" s="107">
        <v>12000</v>
      </c>
      <c r="G160" s="107"/>
      <c r="H160" s="107"/>
      <c r="I160" s="163">
        <f t="shared" si="12"/>
        <v>21.113415992356941</v>
      </c>
      <c r="J160" s="163">
        <f t="shared" si="14"/>
        <v>568.35900000000004</v>
      </c>
      <c r="K160" s="109">
        <f t="shared" si="13"/>
        <v>-1117274</v>
      </c>
      <c r="L160" s="108" t="s">
        <v>62</v>
      </c>
      <c r="M160" s="104" t="s">
        <v>26</v>
      </c>
      <c r="N160" s="99" t="s">
        <v>941</v>
      </c>
      <c r="O160" s="104" t="s">
        <v>946</v>
      </c>
      <c r="P160" s="99" t="s">
        <v>35</v>
      </c>
      <c r="Q160" s="85" t="s">
        <v>886</v>
      </c>
      <c r="R160" s="86"/>
    </row>
    <row r="161" spans="1:18">
      <c r="A161" s="103">
        <v>43591</v>
      </c>
      <c r="B161" s="104" t="s">
        <v>614</v>
      </c>
      <c r="C161" s="104" t="s">
        <v>20</v>
      </c>
      <c r="D161" s="104" t="s">
        <v>297</v>
      </c>
      <c r="E161" s="107"/>
      <c r="F161" s="107">
        <v>1000</v>
      </c>
      <c r="G161" s="107"/>
      <c r="H161" s="107"/>
      <c r="I161" s="163">
        <f t="shared" si="12"/>
        <v>1.7594513326964119</v>
      </c>
      <c r="J161" s="163">
        <f t="shared" si="14"/>
        <v>568.35900000000004</v>
      </c>
      <c r="K161" s="109">
        <f t="shared" si="13"/>
        <v>-1118274</v>
      </c>
      <c r="L161" s="108" t="s">
        <v>62</v>
      </c>
      <c r="M161" s="104" t="s">
        <v>34</v>
      </c>
      <c r="N161" s="99" t="s">
        <v>941</v>
      </c>
      <c r="O161" s="104" t="s">
        <v>946</v>
      </c>
      <c r="P161" s="99" t="s">
        <v>35</v>
      </c>
      <c r="Q161" s="85" t="s">
        <v>885</v>
      </c>
      <c r="R161" s="24"/>
    </row>
    <row r="162" spans="1:18">
      <c r="A162" s="103">
        <v>43591</v>
      </c>
      <c r="B162" s="104" t="s">
        <v>611</v>
      </c>
      <c r="C162" s="104" t="s">
        <v>20</v>
      </c>
      <c r="D162" s="104" t="s">
        <v>297</v>
      </c>
      <c r="E162" s="107"/>
      <c r="F162" s="107">
        <v>1000</v>
      </c>
      <c r="G162" s="107"/>
      <c r="H162" s="107"/>
      <c r="I162" s="163">
        <f t="shared" si="12"/>
        <v>1.7594513326964119</v>
      </c>
      <c r="J162" s="163">
        <f t="shared" si="14"/>
        <v>568.35900000000004</v>
      </c>
      <c r="K162" s="109">
        <f t="shared" si="13"/>
        <v>-1119274</v>
      </c>
      <c r="L162" s="108" t="s">
        <v>62</v>
      </c>
      <c r="M162" s="104" t="s">
        <v>34</v>
      </c>
      <c r="N162" s="99" t="s">
        <v>941</v>
      </c>
      <c r="O162" s="104" t="s">
        <v>946</v>
      </c>
      <c r="P162" s="99" t="s">
        <v>35</v>
      </c>
      <c r="Q162" s="85" t="s">
        <v>885</v>
      </c>
      <c r="R162" s="24"/>
    </row>
    <row r="163" spans="1:18">
      <c r="A163" s="103">
        <v>43591</v>
      </c>
      <c r="B163" s="99" t="s">
        <v>130</v>
      </c>
      <c r="C163" s="104" t="s">
        <v>20</v>
      </c>
      <c r="D163" s="104" t="s">
        <v>297</v>
      </c>
      <c r="E163" s="100"/>
      <c r="F163" s="100">
        <v>2000</v>
      </c>
      <c r="G163" s="100"/>
      <c r="H163" s="100"/>
      <c r="I163" s="163">
        <f t="shared" si="12"/>
        <v>3.5189026653928237</v>
      </c>
      <c r="J163" s="163">
        <f t="shared" si="14"/>
        <v>568.35900000000004</v>
      </c>
      <c r="K163" s="109">
        <f t="shared" si="13"/>
        <v>-1121274</v>
      </c>
      <c r="L163" s="98" t="s">
        <v>89</v>
      </c>
      <c r="M163" s="99" t="s">
        <v>34</v>
      </c>
      <c r="N163" s="99" t="s">
        <v>941</v>
      </c>
      <c r="O163" s="104" t="s">
        <v>946</v>
      </c>
      <c r="P163" s="99" t="s">
        <v>35</v>
      </c>
      <c r="Q163" s="85" t="s">
        <v>885</v>
      </c>
      <c r="R163" s="26"/>
    </row>
    <row r="164" spans="1:18">
      <c r="A164" s="103">
        <v>43591</v>
      </c>
      <c r="B164" s="102" t="s">
        <v>725</v>
      </c>
      <c r="C164" s="104" t="s">
        <v>20</v>
      </c>
      <c r="D164" s="99" t="s">
        <v>61</v>
      </c>
      <c r="E164" s="100"/>
      <c r="F164" s="101">
        <v>2000</v>
      </c>
      <c r="G164" s="101"/>
      <c r="H164" s="101"/>
      <c r="I164" s="163">
        <f t="shared" si="12"/>
        <v>3.5189026653928237</v>
      </c>
      <c r="J164" s="163">
        <f t="shared" si="14"/>
        <v>568.35900000000004</v>
      </c>
      <c r="K164" s="109">
        <f t="shared" si="13"/>
        <v>-1123274</v>
      </c>
      <c r="L164" s="98" t="s">
        <v>139</v>
      </c>
      <c r="M164" s="99" t="s">
        <v>34</v>
      </c>
      <c r="N164" s="99" t="s">
        <v>941</v>
      </c>
      <c r="O164" s="104" t="s">
        <v>946</v>
      </c>
      <c r="P164" s="99" t="s">
        <v>35</v>
      </c>
      <c r="Q164" s="85" t="s">
        <v>885</v>
      </c>
      <c r="R164" s="26"/>
    </row>
    <row r="165" spans="1:18">
      <c r="A165" s="103">
        <v>43591</v>
      </c>
      <c r="B165" s="99" t="s">
        <v>148</v>
      </c>
      <c r="C165" s="104" t="s">
        <v>20</v>
      </c>
      <c r="D165" s="99" t="s">
        <v>85</v>
      </c>
      <c r="E165" s="100"/>
      <c r="F165" s="100">
        <v>1000</v>
      </c>
      <c r="G165" s="100"/>
      <c r="H165" s="100"/>
      <c r="I165" s="163">
        <f t="shared" si="12"/>
        <v>1.7594513326964119</v>
      </c>
      <c r="J165" s="163">
        <f t="shared" si="14"/>
        <v>568.35900000000004</v>
      </c>
      <c r="K165" s="109">
        <f t="shared" si="13"/>
        <v>-1124274</v>
      </c>
      <c r="L165" s="98" t="s">
        <v>84</v>
      </c>
      <c r="M165" s="99" t="s">
        <v>34</v>
      </c>
      <c r="N165" s="99" t="s">
        <v>941</v>
      </c>
      <c r="O165" s="104" t="s">
        <v>946</v>
      </c>
      <c r="P165" s="99" t="s">
        <v>35</v>
      </c>
      <c r="Q165" s="85" t="s">
        <v>885</v>
      </c>
      <c r="R165" s="26"/>
    </row>
    <row r="166" spans="1:18">
      <c r="A166" s="103">
        <v>43591</v>
      </c>
      <c r="B166" s="99" t="s">
        <v>149</v>
      </c>
      <c r="C166" s="104" t="s">
        <v>20</v>
      </c>
      <c r="D166" s="99" t="s">
        <v>85</v>
      </c>
      <c r="E166" s="100"/>
      <c r="F166" s="100">
        <v>1000</v>
      </c>
      <c r="G166" s="100"/>
      <c r="H166" s="100"/>
      <c r="I166" s="163">
        <f t="shared" si="12"/>
        <v>1.7594513326964119</v>
      </c>
      <c r="J166" s="163">
        <f t="shared" si="14"/>
        <v>568.35900000000004</v>
      </c>
      <c r="K166" s="109">
        <f t="shared" si="13"/>
        <v>-1125274</v>
      </c>
      <c r="L166" s="98" t="s">
        <v>84</v>
      </c>
      <c r="M166" s="99" t="s">
        <v>34</v>
      </c>
      <c r="N166" s="99" t="s">
        <v>941</v>
      </c>
      <c r="O166" s="104" t="s">
        <v>946</v>
      </c>
      <c r="P166" s="99" t="s">
        <v>35</v>
      </c>
      <c r="Q166" s="85" t="s">
        <v>885</v>
      </c>
      <c r="R166" s="26"/>
    </row>
    <row r="167" spans="1:18">
      <c r="A167" s="103">
        <v>43591</v>
      </c>
      <c r="B167" s="99" t="s">
        <v>150</v>
      </c>
      <c r="C167" s="104" t="s">
        <v>20</v>
      </c>
      <c r="D167" s="99" t="s">
        <v>85</v>
      </c>
      <c r="E167" s="100"/>
      <c r="F167" s="100">
        <v>1000</v>
      </c>
      <c r="G167" s="100"/>
      <c r="H167" s="100"/>
      <c r="I167" s="163">
        <f t="shared" si="12"/>
        <v>1.7594513326964119</v>
      </c>
      <c r="J167" s="163">
        <f t="shared" si="14"/>
        <v>568.35900000000004</v>
      </c>
      <c r="K167" s="109">
        <f t="shared" si="13"/>
        <v>-1126274</v>
      </c>
      <c r="L167" s="98" t="s">
        <v>84</v>
      </c>
      <c r="M167" s="99" t="s">
        <v>34</v>
      </c>
      <c r="N167" s="99" t="s">
        <v>941</v>
      </c>
      <c r="O167" s="104" t="s">
        <v>946</v>
      </c>
      <c r="P167" s="99" t="s">
        <v>35</v>
      </c>
      <c r="Q167" s="85" t="s">
        <v>885</v>
      </c>
      <c r="R167" s="26"/>
    </row>
    <row r="168" spans="1:18">
      <c r="A168" s="103">
        <v>43591</v>
      </c>
      <c r="B168" s="99" t="s">
        <v>151</v>
      </c>
      <c r="C168" s="104" t="s">
        <v>20</v>
      </c>
      <c r="D168" s="99" t="s">
        <v>85</v>
      </c>
      <c r="E168" s="100"/>
      <c r="F168" s="100">
        <v>1000</v>
      </c>
      <c r="G168" s="100"/>
      <c r="H168" s="100"/>
      <c r="I168" s="163">
        <f t="shared" si="12"/>
        <v>1.7594513326964119</v>
      </c>
      <c r="J168" s="163">
        <f t="shared" si="14"/>
        <v>568.35900000000004</v>
      </c>
      <c r="K168" s="109">
        <f t="shared" si="13"/>
        <v>-1127274</v>
      </c>
      <c r="L168" s="98" t="s">
        <v>84</v>
      </c>
      <c r="M168" s="99" t="s">
        <v>34</v>
      </c>
      <c r="N168" s="99" t="s">
        <v>941</v>
      </c>
      <c r="O168" s="104" t="s">
        <v>946</v>
      </c>
      <c r="P168" s="99" t="s">
        <v>35</v>
      </c>
      <c r="Q168" s="85" t="s">
        <v>885</v>
      </c>
      <c r="R168" s="26"/>
    </row>
    <row r="169" spans="1:18">
      <c r="A169" s="103">
        <v>43591</v>
      </c>
      <c r="B169" s="99" t="s">
        <v>152</v>
      </c>
      <c r="C169" s="104" t="s">
        <v>20</v>
      </c>
      <c r="D169" s="99" t="s">
        <v>85</v>
      </c>
      <c r="E169" s="100"/>
      <c r="F169" s="100">
        <v>1000</v>
      </c>
      <c r="G169" s="100"/>
      <c r="H169" s="100"/>
      <c r="I169" s="163">
        <f t="shared" si="12"/>
        <v>1.7594513326964119</v>
      </c>
      <c r="J169" s="163">
        <f t="shared" si="14"/>
        <v>568.35900000000004</v>
      </c>
      <c r="K169" s="109">
        <f t="shared" si="13"/>
        <v>-1128274</v>
      </c>
      <c r="L169" s="98" t="s">
        <v>84</v>
      </c>
      <c r="M169" s="99" t="s">
        <v>34</v>
      </c>
      <c r="N169" s="99" t="s">
        <v>941</v>
      </c>
      <c r="O169" s="104" t="s">
        <v>946</v>
      </c>
      <c r="P169" s="99" t="s">
        <v>35</v>
      </c>
      <c r="Q169" s="85" t="s">
        <v>885</v>
      </c>
      <c r="R169" s="26"/>
    </row>
    <row r="170" spans="1:18">
      <c r="A170" s="103">
        <v>43591</v>
      </c>
      <c r="B170" s="99" t="s">
        <v>153</v>
      </c>
      <c r="C170" s="104" t="s">
        <v>20</v>
      </c>
      <c r="D170" s="99" t="s">
        <v>85</v>
      </c>
      <c r="E170" s="100"/>
      <c r="F170" s="100">
        <v>1000</v>
      </c>
      <c r="G170" s="100"/>
      <c r="H170" s="100"/>
      <c r="I170" s="163">
        <f t="shared" si="12"/>
        <v>1.7594513326964119</v>
      </c>
      <c r="J170" s="163">
        <f t="shared" si="14"/>
        <v>568.35900000000004</v>
      </c>
      <c r="K170" s="109">
        <f t="shared" si="13"/>
        <v>-1129274</v>
      </c>
      <c r="L170" s="98" t="s">
        <v>84</v>
      </c>
      <c r="M170" s="99" t="s">
        <v>34</v>
      </c>
      <c r="N170" s="99" t="s">
        <v>941</v>
      </c>
      <c r="O170" s="104" t="s">
        <v>946</v>
      </c>
      <c r="P170" s="99" t="s">
        <v>35</v>
      </c>
      <c r="Q170" s="85" t="s">
        <v>885</v>
      </c>
      <c r="R170" s="26"/>
    </row>
    <row r="171" spans="1:18">
      <c r="A171" s="103">
        <v>43591</v>
      </c>
      <c r="B171" s="99" t="s">
        <v>154</v>
      </c>
      <c r="C171" s="104" t="s">
        <v>20</v>
      </c>
      <c r="D171" s="99" t="s">
        <v>85</v>
      </c>
      <c r="E171" s="100"/>
      <c r="F171" s="100">
        <v>1000</v>
      </c>
      <c r="G171" s="100"/>
      <c r="H171" s="100"/>
      <c r="I171" s="163">
        <f t="shared" si="12"/>
        <v>1.7594513326964119</v>
      </c>
      <c r="J171" s="163">
        <f t="shared" si="14"/>
        <v>568.35900000000004</v>
      </c>
      <c r="K171" s="109">
        <f t="shared" si="13"/>
        <v>-1130274</v>
      </c>
      <c r="L171" s="98" t="s">
        <v>84</v>
      </c>
      <c r="M171" s="99" t="s">
        <v>34</v>
      </c>
      <c r="N171" s="99" t="s">
        <v>941</v>
      </c>
      <c r="O171" s="104" t="s">
        <v>946</v>
      </c>
      <c r="P171" s="99" t="s">
        <v>35</v>
      </c>
      <c r="Q171" s="85" t="s">
        <v>885</v>
      </c>
      <c r="R171" s="26"/>
    </row>
    <row r="172" spans="1:18">
      <c r="A172" s="103">
        <v>43591</v>
      </c>
      <c r="B172" s="99" t="s">
        <v>155</v>
      </c>
      <c r="C172" s="104" t="s">
        <v>20</v>
      </c>
      <c r="D172" s="99" t="s">
        <v>85</v>
      </c>
      <c r="E172" s="100"/>
      <c r="F172" s="100">
        <v>1000</v>
      </c>
      <c r="G172" s="100"/>
      <c r="H172" s="100"/>
      <c r="I172" s="163">
        <f t="shared" si="12"/>
        <v>1.7594513326964119</v>
      </c>
      <c r="J172" s="163">
        <f t="shared" si="14"/>
        <v>568.35900000000004</v>
      </c>
      <c r="K172" s="109">
        <f t="shared" si="13"/>
        <v>-1131274</v>
      </c>
      <c r="L172" s="98" t="s">
        <v>84</v>
      </c>
      <c r="M172" s="99" t="s">
        <v>34</v>
      </c>
      <c r="N172" s="99" t="s">
        <v>941</v>
      </c>
      <c r="O172" s="104" t="s">
        <v>946</v>
      </c>
      <c r="P172" s="99" t="s">
        <v>35</v>
      </c>
      <c r="Q172" s="85" t="s">
        <v>885</v>
      </c>
      <c r="R172" s="26"/>
    </row>
    <row r="173" spans="1:18">
      <c r="A173" s="103">
        <v>43591</v>
      </c>
      <c r="B173" s="99" t="s">
        <v>156</v>
      </c>
      <c r="C173" s="104" t="s">
        <v>20</v>
      </c>
      <c r="D173" s="99" t="s">
        <v>85</v>
      </c>
      <c r="E173" s="100"/>
      <c r="F173" s="100">
        <v>1000</v>
      </c>
      <c r="G173" s="100"/>
      <c r="H173" s="100"/>
      <c r="I173" s="163">
        <f t="shared" si="12"/>
        <v>1.7594513326964119</v>
      </c>
      <c r="J173" s="163">
        <f t="shared" si="14"/>
        <v>568.35900000000004</v>
      </c>
      <c r="K173" s="109">
        <f t="shared" si="13"/>
        <v>-1132274</v>
      </c>
      <c r="L173" s="98" t="s">
        <v>84</v>
      </c>
      <c r="M173" s="99" t="s">
        <v>34</v>
      </c>
      <c r="N173" s="99" t="s">
        <v>941</v>
      </c>
      <c r="O173" s="104" t="s">
        <v>946</v>
      </c>
      <c r="P173" s="99" t="s">
        <v>35</v>
      </c>
      <c r="Q173" s="85" t="s">
        <v>885</v>
      </c>
      <c r="R173" s="26"/>
    </row>
    <row r="174" spans="1:18">
      <c r="A174" s="103">
        <v>43591</v>
      </c>
      <c r="B174" s="99" t="s">
        <v>157</v>
      </c>
      <c r="C174" s="104" t="s">
        <v>20</v>
      </c>
      <c r="D174" s="99" t="s">
        <v>85</v>
      </c>
      <c r="E174" s="100"/>
      <c r="F174" s="100">
        <v>1000</v>
      </c>
      <c r="G174" s="100"/>
      <c r="H174" s="100"/>
      <c r="I174" s="163">
        <f t="shared" si="12"/>
        <v>1.7594513326964119</v>
      </c>
      <c r="J174" s="163">
        <f t="shared" si="14"/>
        <v>568.35900000000004</v>
      </c>
      <c r="K174" s="109">
        <f t="shared" si="13"/>
        <v>-1133274</v>
      </c>
      <c r="L174" s="98" t="s">
        <v>84</v>
      </c>
      <c r="M174" s="99" t="s">
        <v>34</v>
      </c>
      <c r="N174" s="99" t="s">
        <v>941</v>
      </c>
      <c r="O174" s="104" t="s">
        <v>946</v>
      </c>
      <c r="P174" s="99" t="s">
        <v>35</v>
      </c>
      <c r="Q174" s="85" t="s">
        <v>885</v>
      </c>
      <c r="R174" s="26"/>
    </row>
    <row r="175" spans="1:18" s="79" customFormat="1">
      <c r="A175" s="103">
        <v>43591</v>
      </c>
      <c r="B175" s="102" t="s">
        <v>735</v>
      </c>
      <c r="C175" s="104" t="s">
        <v>57</v>
      </c>
      <c r="D175" s="45" t="s">
        <v>21</v>
      </c>
      <c r="E175" s="107"/>
      <c r="F175" s="107">
        <v>90000</v>
      </c>
      <c r="G175" s="107"/>
      <c r="H175" s="107"/>
      <c r="I175" s="163">
        <f t="shared" si="12"/>
        <v>158.77496295250864</v>
      </c>
      <c r="J175" s="163">
        <v>566.84</v>
      </c>
      <c r="K175" s="109">
        <f t="shared" si="13"/>
        <v>-1223274</v>
      </c>
      <c r="L175" s="98" t="s">
        <v>99</v>
      </c>
      <c r="M175" s="104">
        <v>11</v>
      </c>
      <c r="N175" s="99" t="s">
        <v>940</v>
      </c>
      <c r="O175" s="104" t="s">
        <v>945</v>
      </c>
      <c r="P175" s="99" t="s">
        <v>35</v>
      </c>
      <c r="Q175" s="85" t="s">
        <v>886</v>
      </c>
      <c r="R175" s="70"/>
    </row>
    <row r="176" spans="1:18">
      <c r="A176" s="103">
        <v>43591</v>
      </c>
      <c r="B176" s="102" t="s">
        <v>216</v>
      </c>
      <c r="C176" s="104" t="s">
        <v>20</v>
      </c>
      <c r="D176" s="45" t="s">
        <v>21</v>
      </c>
      <c r="E176" s="107"/>
      <c r="F176" s="107">
        <v>500</v>
      </c>
      <c r="G176" s="107"/>
      <c r="H176" s="107"/>
      <c r="I176" s="163">
        <f t="shared" si="12"/>
        <v>0.88208312751393692</v>
      </c>
      <c r="J176" s="163">
        <v>566.84</v>
      </c>
      <c r="K176" s="109">
        <f t="shared" si="13"/>
        <v>-1223774</v>
      </c>
      <c r="L176" s="98" t="s">
        <v>99</v>
      </c>
      <c r="M176" s="104" t="s">
        <v>34</v>
      </c>
      <c r="N176" s="99" t="s">
        <v>940</v>
      </c>
      <c r="O176" s="104" t="s">
        <v>946</v>
      </c>
      <c r="P176" s="99" t="s">
        <v>35</v>
      </c>
      <c r="Q176" s="85" t="s">
        <v>885</v>
      </c>
      <c r="R176" s="26"/>
    </row>
    <row r="177" spans="1:18">
      <c r="A177" s="103">
        <v>43591</v>
      </c>
      <c r="B177" s="102" t="s">
        <v>217</v>
      </c>
      <c r="C177" s="104" t="s">
        <v>20</v>
      </c>
      <c r="D177" s="45" t="s">
        <v>21</v>
      </c>
      <c r="E177" s="107"/>
      <c r="F177" s="107">
        <v>2000</v>
      </c>
      <c r="G177" s="107"/>
      <c r="H177" s="107"/>
      <c r="I177" s="163">
        <f t="shared" si="12"/>
        <v>3.5283325100557477</v>
      </c>
      <c r="J177" s="163">
        <v>566.84</v>
      </c>
      <c r="K177" s="109">
        <f t="shared" si="13"/>
        <v>-1225774</v>
      </c>
      <c r="L177" s="98" t="s">
        <v>99</v>
      </c>
      <c r="M177" s="104" t="s">
        <v>34</v>
      </c>
      <c r="N177" s="99" t="s">
        <v>940</v>
      </c>
      <c r="O177" s="104" t="s">
        <v>946</v>
      </c>
      <c r="P177" s="99" t="s">
        <v>35</v>
      </c>
      <c r="Q177" s="85" t="s">
        <v>885</v>
      </c>
      <c r="R177" s="26"/>
    </row>
    <row r="178" spans="1:18">
      <c r="A178" s="103">
        <v>43591</v>
      </c>
      <c r="B178" s="102" t="s">
        <v>736</v>
      </c>
      <c r="C178" s="104" t="s">
        <v>57</v>
      </c>
      <c r="D178" s="45" t="s">
        <v>21</v>
      </c>
      <c r="E178" s="107"/>
      <c r="F178" s="107">
        <v>60000</v>
      </c>
      <c r="G178" s="107"/>
      <c r="H178" s="107"/>
      <c r="I178" s="163">
        <f t="shared" si="12"/>
        <v>105.84997530167243</v>
      </c>
      <c r="J178" s="163">
        <v>566.84</v>
      </c>
      <c r="K178" s="109">
        <f t="shared" si="13"/>
        <v>-1285774</v>
      </c>
      <c r="L178" s="98" t="s">
        <v>99</v>
      </c>
      <c r="M178" s="104" t="s">
        <v>34</v>
      </c>
      <c r="N178" s="99" t="s">
        <v>940</v>
      </c>
      <c r="O178" s="104" t="s">
        <v>945</v>
      </c>
      <c r="P178" s="99" t="s">
        <v>35</v>
      </c>
      <c r="Q178" s="85" t="s">
        <v>885</v>
      </c>
      <c r="R178" s="26"/>
    </row>
    <row r="179" spans="1:18">
      <c r="A179" s="103">
        <v>43591</v>
      </c>
      <c r="B179" s="104" t="s">
        <v>796</v>
      </c>
      <c r="C179" s="104" t="s">
        <v>20</v>
      </c>
      <c r="D179" s="99" t="s">
        <v>32</v>
      </c>
      <c r="E179" s="100"/>
      <c r="F179" s="100">
        <v>500</v>
      </c>
      <c r="G179" s="100"/>
      <c r="H179" s="100"/>
      <c r="I179" s="163">
        <f t="shared" si="12"/>
        <v>0.87972566634820593</v>
      </c>
      <c r="J179" s="163">
        <f t="shared" ref="J179:J183" si="15">11367180/20000</f>
        <v>568.35900000000004</v>
      </c>
      <c r="K179" s="109">
        <f t="shared" si="13"/>
        <v>-1286274</v>
      </c>
      <c r="L179" s="98" t="s">
        <v>78</v>
      </c>
      <c r="M179" s="104" t="s">
        <v>34</v>
      </c>
      <c r="N179" s="99" t="s">
        <v>941</v>
      </c>
      <c r="O179" s="104" t="s">
        <v>946</v>
      </c>
      <c r="P179" s="99" t="s">
        <v>35</v>
      </c>
      <c r="Q179" s="85" t="s">
        <v>885</v>
      </c>
      <c r="R179" s="26"/>
    </row>
    <row r="180" spans="1:18">
      <c r="A180" s="103">
        <v>43591</v>
      </c>
      <c r="B180" s="104" t="s">
        <v>797</v>
      </c>
      <c r="C180" s="104" t="s">
        <v>20</v>
      </c>
      <c r="D180" s="99" t="s">
        <v>32</v>
      </c>
      <c r="E180" s="100"/>
      <c r="F180" s="100">
        <v>500</v>
      </c>
      <c r="G180" s="100"/>
      <c r="H180" s="100"/>
      <c r="I180" s="163">
        <f t="shared" si="12"/>
        <v>0.87972566634820593</v>
      </c>
      <c r="J180" s="163">
        <f t="shared" si="15"/>
        <v>568.35900000000004</v>
      </c>
      <c r="K180" s="109">
        <f t="shared" si="13"/>
        <v>-1286774</v>
      </c>
      <c r="L180" s="98" t="s">
        <v>78</v>
      </c>
      <c r="M180" s="104" t="s">
        <v>34</v>
      </c>
      <c r="N180" s="99" t="s">
        <v>941</v>
      </c>
      <c r="O180" s="104" t="s">
        <v>946</v>
      </c>
      <c r="P180" s="99" t="s">
        <v>35</v>
      </c>
      <c r="Q180" s="85" t="s">
        <v>885</v>
      </c>
      <c r="R180" s="26"/>
    </row>
    <row r="181" spans="1:18">
      <c r="A181" s="103">
        <v>43591</v>
      </c>
      <c r="B181" s="104" t="s">
        <v>798</v>
      </c>
      <c r="C181" s="104" t="s">
        <v>20</v>
      </c>
      <c r="D181" s="99" t="s">
        <v>32</v>
      </c>
      <c r="E181" s="100"/>
      <c r="F181" s="100">
        <v>500</v>
      </c>
      <c r="G181" s="100"/>
      <c r="H181" s="100"/>
      <c r="I181" s="163">
        <f t="shared" si="12"/>
        <v>0.87972566634820593</v>
      </c>
      <c r="J181" s="163">
        <f t="shared" si="15"/>
        <v>568.35900000000004</v>
      </c>
      <c r="K181" s="109">
        <f t="shared" si="13"/>
        <v>-1287274</v>
      </c>
      <c r="L181" s="98" t="s">
        <v>78</v>
      </c>
      <c r="M181" s="104" t="s">
        <v>34</v>
      </c>
      <c r="N181" s="99" t="s">
        <v>941</v>
      </c>
      <c r="O181" s="104" t="s">
        <v>946</v>
      </c>
      <c r="P181" s="99" t="s">
        <v>35</v>
      </c>
      <c r="Q181" s="85" t="s">
        <v>885</v>
      </c>
      <c r="R181" s="26"/>
    </row>
    <row r="182" spans="1:18">
      <c r="A182" s="103">
        <v>43591</v>
      </c>
      <c r="B182" s="104" t="s">
        <v>793</v>
      </c>
      <c r="C182" s="104" t="s">
        <v>20</v>
      </c>
      <c r="D182" s="99" t="s">
        <v>32</v>
      </c>
      <c r="E182" s="100"/>
      <c r="F182" s="100">
        <v>500</v>
      </c>
      <c r="G182" s="100"/>
      <c r="H182" s="100"/>
      <c r="I182" s="163">
        <f t="shared" si="12"/>
        <v>0.87972566634820593</v>
      </c>
      <c r="J182" s="163">
        <f t="shared" si="15"/>
        <v>568.35900000000004</v>
      </c>
      <c r="K182" s="109">
        <f t="shared" si="13"/>
        <v>-1287774</v>
      </c>
      <c r="L182" s="98" t="s">
        <v>78</v>
      </c>
      <c r="M182" s="104" t="s">
        <v>34</v>
      </c>
      <c r="N182" s="99" t="s">
        <v>941</v>
      </c>
      <c r="O182" s="104" t="s">
        <v>946</v>
      </c>
      <c r="P182" s="99" t="s">
        <v>35</v>
      </c>
      <c r="Q182" s="85" t="s">
        <v>885</v>
      </c>
      <c r="R182" s="26"/>
    </row>
    <row r="183" spans="1:18">
      <c r="A183" s="103">
        <v>43591</v>
      </c>
      <c r="B183" s="104" t="s">
        <v>799</v>
      </c>
      <c r="C183" s="104" t="s">
        <v>20</v>
      </c>
      <c r="D183" s="99" t="s">
        <v>32</v>
      </c>
      <c r="E183" s="100"/>
      <c r="F183" s="100">
        <v>500</v>
      </c>
      <c r="G183" s="100"/>
      <c r="H183" s="100"/>
      <c r="I183" s="163">
        <f t="shared" si="12"/>
        <v>0.87972566634820593</v>
      </c>
      <c r="J183" s="163">
        <f t="shared" si="15"/>
        <v>568.35900000000004</v>
      </c>
      <c r="K183" s="109">
        <f t="shared" si="13"/>
        <v>-1288274</v>
      </c>
      <c r="L183" s="98" t="s">
        <v>78</v>
      </c>
      <c r="M183" s="104" t="s">
        <v>34</v>
      </c>
      <c r="N183" s="99" t="s">
        <v>941</v>
      </c>
      <c r="O183" s="104" t="s">
        <v>946</v>
      </c>
      <c r="P183" s="99" t="s">
        <v>35</v>
      </c>
      <c r="Q183" s="85" t="s">
        <v>885</v>
      </c>
      <c r="R183" s="26"/>
    </row>
    <row r="184" spans="1:18">
      <c r="A184" s="103">
        <v>43591</v>
      </c>
      <c r="B184" s="104" t="s">
        <v>376</v>
      </c>
      <c r="C184" s="104" t="s">
        <v>20</v>
      </c>
      <c r="D184" s="104" t="s">
        <v>21</v>
      </c>
      <c r="E184" s="107"/>
      <c r="F184" s="107">
        <v>500</v>
      </c>
      <c r="G184" s="107"/>
      <c r="H184" s="107"/>
      <c r="I184" s="163">
        <f t="shared" si="12"/>
        <v>0.88208312751393692</v>
      </c>
      <c r="J184" s="163">
        <v>566.84</v>
      </c>
      <c r="K184" s="109">
        <f t="shared" si="13"/>
        <v>-1288774</v>
      </c>
      <c r="L184" s="108" t="s">
        <v>75</v>
      </c>
      <c r="M184" s="104" t="s">
        <v>23</v>
      </c>
      <c r="N184" s="99" t="s">
        <v>940</v>
      </c>
      <c r="O184" s="104" t="s">
        <v>946</v>
      </c>
      <c r="P184" s="99" t="s">
        <v>35</v>
      </c>
      <c r="Q184" s="85" t="s">
        <v>885</v>
      </c>
      <c r="R184" s="26"/>
    </row>
    <row r="185" spans="1:18">
      <c r="A185" s="103">
        <v>43591</v>
      </c>
      <c r="B185" s="104" t="s">
        <v>377</v>
      </c>
      <c r="C185" s="104" t="s">
        <v>20</v>
      </c>
      <c r="D185" s="104" t="s">
        <v>21</v>
      </c>
      <c r="E185" s="107"/>
      <c r="F185" s="107">
        <v>1000</v>
      </c>
      <c r="G185" s="107"/>
      <c r="H185" s="107"/>
      <c r="I185" s="163">
        <f t="shared" si="12"/>
        <v>1.7641662550278738</v>
      </c>
      <c r="J185" s="163">
        <v>566.84</v>
      </c>
      <c r="K185" s="109">
        <f t="shared" si="13"/>
        <v>-1289774</v>
      </c>
      <c r="L185" s="108" t="s">
        <v>75</v>
      </c>
      <c r="M185" s="104" t="s">
        <v>23</v>
      </c>
      <c r="N185" s="99" t="s">
        <v>940</v>
      </c>
      <c r="O185" s="104" t="s">
        <v>946</v>
      </c>
      <c r="P185" s="99" t="s">
        <v>35</v>
      </c>
      <c r="Q185" s="85" t="s">
        <v>885</v>
      </c>
      <c r="R185" s="26"/>
    </row>
    <row r="186" spans="1:18" s="79" customFormat="1">
      <c r="A186" s="103">
        <v>43591</v>
      </c>
      <c r="B186" s="104" t="s">
        <v>896</v>
      </c>
      <c r="C186" s="104" t="s">
        <v>57</v>
      </c>
      <c r="D186" s="104" t="s">
        <v>21</v>
      </c>
      <c r="E186" s="107"/>
      <c r="F186" s="107">
        <v>90000</v>
      </c>
      <c r="G186" s="107"/>
      <c r="H186" s="107"/>
      <c r="I186" s="163">
        <f t="shared" si="12"/>
        <v>158.77496295250864</v>
      </c>
      <c r="J186" s="163">
        <v>566.84</v>
      </c>
      <c r="K186" s="109">
        <f t="shared" si="13"/>
        <v>-1379774</v>
      </c>
      <c r="L186" s="108" t="s">
        <v>75</v>
      </c>
      <c r="M186" s="104">
        <v>209</v>
      </c>
      <c r="N186" s="99" t="s">
        <v>940</v>
      </c>
      <c r="O186" s="104" t="s">
        <v>945</v>
      </c>
      <c r="P186" s="99" t="s">
        <v>35</v>
      </c>
      <c r="Q186" s="85" t="s">
        <v>886</v>
      </c>
      <c r="R186" s="70"/>
    </row>
    <row r="187" spans="1:18">
      <c r="A187" s="103">
        <v>43591</v>
      </c>
      <c r="B187" s="104" t="s">
        <v>378</v>
      </c>
      <c r="C187" s="104" t="s">
        <v>57</v>
      </c>
      <c r="D187" s="104" t="s">
        <v>21</v>
      </c>
      <c r="E187" s="107"/>
      <c r="F187" s="107">
        <v>60000</v>
      </c>
      <c r="G187" s="107"/>
      <c r="H187" s="107"/>
      <c r="I187" s="163">
        <f t="shared" si="12"/>
        <v>105.84997530167243</v>
      </c>
      <c r="J187" s="163">
        <v>566.84</v>
      </c>
      <c r="K187" s="109">
        <f t="shared" si="13"/>
        <v>-1439774</v>
      </c>
      <c r="L187" s="108" t="s">
        <v>75</v>
      </c>
      <c r="M187" s="104" t="s">
        <v>23</v>
      </c>
      <c r="N187" s="99" t="s">
        <v>940</v>
      </c>
      <c r="O187" s="104" t="s">
        <v>945</v>
      </c>
      <c r="P187" s="99" t="s">
        <v>35</v>
      </c>
      <c r="Q187" s="85" t="s">
        <v>885</v>
      </c>
      <c r="R187" s="26"/>
    </row>
    <row r="188" spans="1:18" s="79" customFormat="1">
      <c r="A188" s="103">
        <v>43591</v>
      </c>
      <c r="B188" s="99" t="s">
        <v>452</v>
      </c>
      <c r="C188" s="99" t="s">
        <v>103</v>
      </c>
      <c r="D188" s="99" t="s">
        <v>69</v>
      </c>
      <c r="E188" s="61"/>
      <c r="F188" s="100">
        <v>165000</v>
      </c>
      <c r="G188" s="100"/>
      <c r="H188" s="100"/>
      <c r="I188" s="163">
        <f t="shared" si="12"/>
        <v>290.30946989490798</v>
      </c>
      <c r="J188" s="163">
        <f t="shared" ref="J188:J230" si="16">11367180/20000</f>
        <v>568.35900000000004</v>
      </c>
      <c r="K188" s="109">
        <f t="shared" si="13"/>
        <v>-1604774</v>
      </c>
      <c r="L188" s="98" t="s">
        <v>82</v>
      </c>
      <c r="M188" s="99" t="s">
        <v>451</v>
      </c>
      <c r="N188" s="99" t="s">
        <v>941</v>
      </c>
      <c r="O188" s="104" t="s">
        <v>946</v>
      </c>
      <c r="P188" s="99" t="s">
        <v>35</v>
      </c>
      <c r="Q188" s="85" t="s">
        <v>886</v>
      </c>
      <c r="R188" s="70"/>
    </row>
    <row r="189" spans="1:18" s="79" customFormat="1">
      <c r="A189" s="103">
        <v>43591</v>
      </c>
      <c r="B189" s="99" t="s">
        <v>453</v>
      </c>
      <c r="C189" s="99" t="s">
        <v>88</v>
      </c>
      <c r="D189" s="99" t="s">
        <v>85</v>
      </c>
      <c r="E189" s="100"/>
      <c r="F189" s="100">
        <v>330000</v>
      </c>
      <c r="G189" s="100"/>
      <c r="H189" s="100"/>
      <c r="I189" s="163">
        <f t="shared" si="12"/>
        <v>580.61893978981595</v>
      </c>
      <c r="J189" s="163">
        <f t="shared" si="16"/>
        <v>568.35900000000004</v>
      </c>
      <c r="K189" s="109">
        <f t="shared" si="13"/>
        <v>-1934774</v>
      </c>
      <c r="L189" s="98" t="s">
        <v>82</v>
      </c>
      <c r="M189" s="99">
        <v>3635118</v>
      </c>
      <c r="N189" s="99" t="s">
        <v>941</v>
      </c>
      <c r="O189" s="104" t="s">
        <v>946</v>
      </c>
      <c r="P189" s="99" t="s">
        <v>35</v>
      </c>
      <c r="Q189" s="85" t="s">
        <v>886</v>
      </c>
      <c r="R189" s="70"/>
    </row>
    <row r="190" spans="1:18" s="79" customFormat="1">
      <c r="A190" s="103">
        <v>43591</v>
      </c>
      <c r="B190" s="99" t="s">
        <v>454</v>
      </c>
      <c r="C190" s="99" t="s">
        <v>878</v>
      </c>
      <c r="D190" s="99" t="s">
        <v>69</v>
      </c>
      <c r="E190" s="106"/>
      <c r="F190" s="100">
        <v>3484</v>
      </c>
      <c r="G190" s="100"/>
      <c r="H190" s="100"/>
      <c r="I190" s="163">
        <f t="shared" si="12"/>
        <v>6.1299284431142986</v>
      </c>
      <c r="J190" s="163">
        <f t="shared" si="16"/>
        <v>568.35900000000004</v>
      </c>
      <c r="K190" s="109">
        <f t="shared" si="13"/>
        <v>-1938258</v>
      </c>
      <c r="L190" s="98" t="s">
        <v>82</v>
      </c>
      <c r="M190" s="99">
        <v>3635118</v>
      </c>
      <c r="N190" s="99" t="s">
        <v>941</v>
      </c>
      <c r="O190" s="104" t="s">
        <v>946</v>
      </c>
      <c r="P190" s="99" t="s">
        <v>35</v>
      </c>
      <c r="Q190" s="85" t="s">
        <v>886</v>
      </c>
      <c r="R190" s="70"/>
    </row>
    <row r="191" spans="1:18">
      <c r="A191" s="103">
        <v>43592</v>
      </c>
      <c r="B191" s="104" t="s">
        <v>36</v>
      </c>
      <c r="C191" s="104" t="s">
        <v>20</v>
      </c>
      <c r="D191" s="104" t="s">
        <v>32</v>
      </c>
      <c r="E191" s="107"/>
      <c r="F191" s="107">
        <v>1000</v>
      </c>
      <c r="G191" s="107"/>
      <c r="H191" s="107"/>
      <c r="I191" s="163">
        <f t="shared" si="12"/>
        <v>1.7594513326964119</v>
      </c>
      <c r="J191" s="163">
        <f t="shared" si="16"/>
        <v>568.35900000000004</v>
      </c>
      <c r="K191" s="109">
        <f t="shared" si="13"/>
        <v>-1939258</v>
      </c>
      <c r="L191" s="108" t="s">
        <v>33</v>
      </c>
      <c r="M191" s="104" t="s">
        <v>34</v>
      </c>
      <c r="N191" s="99" t="s">
        <v>941</v>
      </c>
      <c r="O191" s="104" t="s">
        <v>946</v>
      </c>
      <c r="P191" s="99" t="s">
        <v>35</v>
      </c>
      <c r="Q191" s="85" t="s">
        <v>885</v>
      </c>
      <c r="R191" s="26"/>
    </row>
    <row r="192" spans="1:18">
      <c r="A192" s="103">
        <v>43592</v>
      </c>
      <c r="B192" s="104" t="s">
        <v>37</v>
      </c>
      <c r="C192" s="104" t="s">
        <v>20</v>
      </c>
      <c r="D192" s="104" t="s">
        <v>32</v>
      </c>
      <c r="E192" s="107"/>
      <c r="F192" s="107">
        <v>1000</v>
      </c>
      <c r="G192" s="107"/>
      <c r="H192" s="107"/>
      <c r="I192" s="163">
        <f t="shared" si="12"/>
        <v>1.7594513326964119</v>
      </c>
      <c r="J192" s="163">
        <f t="shared" si="16"/>
        <v>568.35900000000004</v>
      </c>
      <c r="K192" s="109">
        <f t="shared" si="13"/>
        <v>-1940258</v>
      </c>
      <c r="L192" s="108" t="s">
        <v>33</v>
      </c>
      <c r="M192" s="104" t="s">
        <v>34</v>
      </c>
      <c r="N192" s="99" t="s">
        <v>941</v>
      </c>
      <c r="O192" s="104" t="s">
        <v>946</v>
      </c>
      <c r="P192" s="99" t="s">
        <v>35</v>
      </c>
      <c r="Q192" s="85" t="s">
        <v>885</v>
      </c>
      <c r="R192" s="26"/>
    </row>
    <row r="193" spans="1:18" s="79" customFormat="1">
      <c r="A193" s="103">
        <v>43592</v>
      </c>
      <c r="B193" s="99" t="s">
        <v>87</v>
      </c>
      <c r="C193" s="99" t="s">
        <v>72</v>
      </c>
      <c r="D193" s="99" t="s">
        <v>69</v>
      </c>
      <c r="E193" s="100"/>
      <c r="F193" s="100">
        <v>3050</v>
      </c>
      <c r="G193" s="100"/>
      <c r="H193" s="100"/>
      <c r="I193" s="163">
        <f t="shared" si="12"/>
        <v>5.3663265647240559</v>
      </c>
      <c r="J193" s="163">
        <f t="shared" si="16"/>
        <v>568.35900000000004</v>
      </c>
      <c r="K193" s="109">
        <f t="shared" si="13"/>
        <v>-1943308</v>
      </c>
      <c r="L193" s="98" t="s">
        <v>25</v>
      </c>
      <c r="M193" s="99" t="s">
        <v>86</v>
      </c>
      <c r="N193" s="99" t="s">
        <v>941</v>
      </c>
      <c r="O193" s="104" t="s">
        <v>946</v>
      </c>
      <c r="P193" s="99" t="s">
        <v>35</v>
      </c>
      <c r="Q193" s="85" t="s">
        <v>886</v>
      </c>
      <c r="R193" s="70"/>
    </row>
    <row r="194" spans="1:18" s="79" customFormat="1">
      <c r="A194" s="103">
        <v>43592</v>
      </c>
      <c r="B194" s="99" t="s">
        <v>588</v>
      </c>
      <c r="C194" s="99" t="s">
        <v>88</v>
      </c>
      <c r="D194" s="99" t="s">
        <v>32</v>
      </c>
      <c r="E194" s="100"/>
      <c r="F194" s="100">
        <v>10000</v>
      </c>
      <c r="G194" s="100"/>
      <c r="H194" s="100"/>
      <c r="I194" s="163">
        <f t="shared" si="12"/>
        <v>17.594513326964119</v>
      </c>
      <c r="J194" s="163">
        <f t="shared" si="16"/>
        <v>568.35900000000004</v>
      </c>
      <c r="K194" s="109">
        <f t="shared" si="13"/>
        <v>-1953308</v>
      </c>
      <c r="L194" s="98" t="s">
        <v>25</v>
      </c>
      <c r="M194" s="99" t="s">
        <v>40</v>
      </c>
      <c r="N194" s="99" t="s">
        <v>941</v>
      </c>
      <c r="O194" s="104" t="s">
        <v>946</v>
      </c>
      <c r="P194" s="99" t="s">
        <v>35</v>
      </c>
      <c r="Q194" s="85" t="s">
        <v>886</v>
      </c>
      <c r="R194" s="70"/>
    </row>
    <row r="195" spans="1:18" s="79" customFormat="1">
      <c r="A195" s="103">
        <v>43592</v>
      </c>
      <c r="B195" s="99" t="s">
        <v>589</v>
      </c>
      <c r="C195" s="99" t="s">
        <v>88</v>
      </c>
      <c r="D195" s="99" t="s">
        <v>32</v>
      </c>
      <c r="E195" s="100"/>
      <c r="F195" s="100">
        <v>10000</v>
      </c>
      <c r="G195" s="100"/>
      <c r="H195" s="100"/>
      <c r="I195" s="163">
        <f t="shared" si="12"/>
        <v>17.594513326964119</v>
      </c>
      <c r="J195" s="163">
        <f t="shared" si="16"/>
        <v>568.35900000000004</v>
      </c>
      <c r="K195" s="109">
        <f t="shared" si="13"/>
        <v>-1963308</v>
      </c>
      <c r="L195" s="98" t="s">
        <v>25</v>
      </c>
      <c r="M195" s="99" t="s">
        <v>40</v>
      </c>
      <c r="N195" s="99" t="s">
        <v>941</v>
      </c>
      <c r="O195" s="104" t="s">
        <v>946</v>
      </c>
      <c r="P195" s="99" t="s">
        <v>35</v>
      </c>
      <c r="Q195" s="85" t="s">
        <v>886</v>
      </c>
      <c r="R195" s="70"/>
    </row>
    <row r="196" spans="1:18" s="79" customFormat="1">
      <c r="A196" s="103">
        <v>43592</v>
      </c>
      <c r="B196" s="99" t="s">
        <v>590</v>
      </c>
      <c r="C196" s="99" t="s">
        <v>88</v>
      </c>
      <c r="D196" s="99" t="s">
        <v>32</v>
      </c>
      <c r="E196" s="100"/>
      <c r="F196" s="100">
        <v>20000</v>
      </c>
      <c r="G196" s="100"/>
      <c r="H196" s="100"/>
      <c r="I196" s="163">
        <f t="shared" si="12"/>
        <v>35.189026653928238</v>
      </c>
      <c r="J196" s="163">
        <f t="shared" si="16"/>
        <v>568.35900000000004</v>
      </c>
      <c r="K196" s="109">
        <f t="shared" si="13"/>
        <v>-1983308</v>
      </c>
      <c r="L196" s="98" t="s">
        <v>25</v>
      </c>
      <c r="M196" s="99" t="s">
        <v>40</v>
      </c>
      <c r="N196" s="99" t="s">
        <v>941</v>
      </c>
      <c r="O196" s="104" t="s">
        <v>946</v>
      </c>
      <c r="P196" s="99" t="s">
        <v>35</v>
      </c>
      <c r="Q196" s="85" t="s">
        <v>886</v>
      </c>
      <c r="R196" s="70"/>
    </row>
    <row r="197" spans="1:18" s="79" customFormat="1">
      <c r="A197" s="103">
        <v>43592</v>
      </c>
      <c r="B197" s="99" t="s">
        <v>591</v>
      </c>
      <c r="C197" s="99" t="s">
        <v>88</v>
      </c>
      <c r="D197" s="99" t="s">
        <v>32</v>
      </c>
      <c r="E197" s="100"/>
      <c r="F197" s="100">
        <v>25000</v>
      </c>
      <c r="G197" s="100"/>
      <c r="H197" s="100"/>
      <c r="I197" s="163">
        <f t="shared" si="12"/>
        <v>43.986283317410297</v>
      </c>
      <c r="J197" s="163">
        <f t="shared" si="16"/>
        <v>568.35900000000004</v>
      </c>
      <c r="K197" s="109">
        <f t="shared" si="13"/>
        <v>-2008308</v>
      </c>
      <c r="L197" s="98" t="s">
        <v>25</v>
      </c>
      <c r="M197" s="99" t="s">
        <v>40</v>
      </c>
      <c r="N197" s="99" t="s">
        <v>941</v>
      </c>
      <c r="O197" s="104" t="s">
        <v>946</v>
      </c>
      <c r="P197" s="99" t="s">
        <v>35</v>
      </c>
      <c r="Q197" s="85" t="s">
        <v>886</v>
      </c>
      <c r="R197" s="70"/>
    </row>
    <row r="198" spans="1:18" s="79" customFormat="1">
      <c r="A198" s="103">
        <v>43592</v>
      </c>
      <c r="B198" s="99" t="s">
        <v>592</v>
      </c>
      <c r="C198" s="99" t="s">
        <v>88</v>
      </c>
      <c r="D198" s="99" t="s">
        <v>32</v>
      </c>
      <c r="E198" s="100"/>
      <c r="F198" s="100">
        <v>20000</v>
      </c>
      <c r="G198" s="100"/>
      <c r="H198" s="100"/>
      <c r="I198" s="163">
        <f t="shared" si="12"/>
        <v>35.189026653928238</v>
      </c>
      <c r="J198" s="163">
        <f t="shared" si="16"/>
        <v>568.35900000000004</v>
      </c>
      <c r="K198" s="109">
        <f t="shared" si="13"/>
        <v>-2028308</v>
      </c>
      <c r="L198" s="98" t="s">
        <v>25</v>
      </c>
      <c r="M198" s="99" t="s">
        <v>40</v>
      </c>
      <c r="N198" s="99" t="s">
        <v>941</v>
      </c>
      <c r="O198" s="104" t="s">
        <v>946</v>
      </c>
      <c r="P198" s="99" t="s">
        <v>35</v>
      </c>
      <c r="Q198" s="85" t="s">
        <v>886</v>
      </c>
      <c r="R198" s="70"/>
    </row>
    <row r="199" spans="1:18" s="79" customFormat="1">
      <c r="A199" s="103">
        <v>43592</v>
      </c>
      <c r="B199" s="99" t="s">
        <v>593</v>
      </c>
      <c r="C199" s="99" t="s">
        <v>88</v>
      </c>
      <c r="D199" s="99" t="s">
        <v>32</v>
      </c>
      <c r="E199" s="100"/>
      <c r="F199" s="100">
        <v>5000</v>
      </c>
      <c r="G199" s="100"/>
      <c r="H199" s="100"/>
      <c r="I199" s="163">
        <f t="shared" si="12"/>
        <v>8.7972566634820595</v>
      </c>
      <c r="J199" s="163">
        <f t="shared" si="16"/>
        <v>568.35900000000004</v>
      </c>
      <c r="K199" s="109">
        <f t="shared" si="13"/>
        <v>-2033308</v>
      </c>
      <c r="L199" s="98" t="s">
        <v>25</v>
      </c>
      <c r="M199" s="99" t="s">
        <v>40</v>
      </c>
      <c r="N199" s="99" t="s">
        <v>941</v>
      </c>
      <c r="O199" s="104" t="s">
        <v>946</v>
      </c>
      <c r="P199" s="99" t="s">
        <v>35</v>
      </c>
      <c r="Q199" s="85" t="s">
        <v>886</v>
      </c>
      <c r="R199" s="70"/>
    </row>
    <row r="200" spans="1:18" s="79" customFormat="1">
      <c r="A200" s="103">
        <v>43592</v>
      </c>
      <c r="B200" s="99" t="s">
        <v>594</v>
      </c>
      <c r="C200" s="99" t="s">
        <v>88</v>
      </c>
      <c r="D200" s="99" t="s">
        <v>32</v>
      </c>
      <c r="E200" s="100"/>
      <c r="F200" s="100">
        <v>20000</v>
      </c>
      <c r="G200" s="100"/>
      <c r="H200" s="100"/>
      <c r="I200" s="163">
        <f t="shared" si="12"/>
        <v>35.189026653928238</v>
      </c>
      <c r="J200" s="163">
        <f t="shared" si="16"/>
        <v>568.35900000000004</v>
      </c>
      <c r="K200" s="109">
        <f t="shared" si="13"/>
        <v>-2053308</v>
      </c>
      <c r="L200" s="98" t="s">
        <v>25</v>
      </c>
      <c r="M200" s="99" t="s">
        <v>40</v>
      </c>
      <c r="N200" s="99" t="s">
        <v>941</v>
      </c>
      <c r="O200" s="104" t="s">
        <v>946</v>
      </c>
      <c r="P200" s="99" t="s">
        <v>35</v>
      </c>
      <c r="Q200" s="85" t="s">
        <v>886</v>
      </c>
      <c r="R200" s="70"/>
    </row>
    <row r="201" spans="1:18" s="79" customFormat="1">
      <c r="A201" s="103">
        <v>43592</v>
      </c>
      <c r="B201" s="99" t="s">
        <v>595</v>
      </c>
      <c r="C201" s="99" t="s">
        <v>88</v>
      </c>
      <c r="D201" s="99" t="s">
        <v>32</v>
      </c>
      <c r="E201" s="100"/>
      <c r="F201" s="100">
        <v>15000</v>
      </c>
      <c r="G201" s="100"/>
      <c r="H201" s="100"/>
      <c r="I201" s="163">
        <f t="shared" si="12"/>
        <v>26.391769990446178</v>
      </c>
      <c r="J201" s="163">
        <f t="shared" si="16"/>
        <v>568.35900000000004</v>
      </c>
      <c r="K201" s="109">
        <f t="shared" si="13"/>
        <v>-2068308</v>
      </c>
      <c r="L201" s="98" t="s">
        <v>25</v>
      </c>
      <c r="M201" s="99" t="s">
        <v>40</v>
      </c>
      <c r="N201" s="99" t="s">
        <v>941</v>
      </c>
      <c r="O201" s="104" t="s">
        <v>946</v>
      </c>
      <c r="P201" s="99" t="s">
        <v>35</v>
      </c>
      <c r="Q201" s="85" t="s">
        <v>886</v>
      </c>
      <c r="R201" s="70"/>
    </row>
    <row r="202" spans="1:18" s="79" customFormat="1">
      <c r="A202" s="103">
        <v>43592</v>
      </c>
      <c r="B202" s="99" t="s">
        <v>596</v>
      </c>
      <c r="C202" s="99" t="s">
        <v>88</v>
      </c>
      <c r="D202" s="99" t="s">
        <v>85</v>
      </c>
      <c r="E202" s="100"/>
      <c r="F202" s="100">
        <v>10000</v>
      </c>
      <c r="G202" s="100"/>
      <c r="H202" s="100"/>
      <c r="I202" s="163">
        <f t="shared" si="12"/>
        <v>17.594513326964119</v>
      </c>
      <c r="J202" s="163">
        <f t="shared" si="16"/>
        <v>568.35900000000004</v>
      </c>
      <c r="K202" s="109">
        <f t="shared" si="13"/>
        <v>-2078308</v>
      </c>
      <c r="L202" s="98" t="s">
        <v>25</v>
      </c>
      <c r="M202" s="99" t="s">
        <v>40</v>
      </c>
      <c r="N202" s="99" t="s">
        <v>941</v>
      </c>
      <c r="O202" s="104" t="s">
        <v>946</v>
      </c>
      <c r="P202" s="99" t="s">
        <v>35</v>
      </c>
      <c r="Q202" s="85" t="s">
        <v>886</v>
      </c>
      <c r="R202" s="70"/>
    </row>
    <row r="203" spans="1:18">
      <c r="A203" s="103">
        <v>43592</v>
      </c>
      <c r="B203" s="99" t="s">
        <v>83</v>
      </c>
      <c r="C203" s="104" t="s">
        <v>20</v>
      </c>
      <c r="D203" s="99" t="s">
        <v>61</v>
      </c>
      <c r="E203" s="100"/>
      <c r="F203" s="100">
        <v>2000</v>
      </c>
      <c r="G203" s="100"/>
      <c r="H203" s="100"/>
      <c r="I203" s="163">
        <f t="shared" si="12"/>
        <v>3.5189026653928237</v>
      </c>
      <c r="J203" s="163">
        <f t="shared" si="16"/>
        <v>568.35900000000004</v>
      </c>
      <c r="K203" s="109">
        <f t="shared" si="13"/>
        <v>-2080308</v>
      </c>
      <c r="L203" s="98" t="s">
        <v>25</v>
      </c>
      <c r="M203" s="99" t="s">
        <v>34</v>
      </c>
      <c r="N203" s="99" t="s">
        <v>941</v>
      </c>
      <c r="O203" s="104" t="s">
        <v>946</v>
      </c>
      <c r="P203" s="99" t="s">
        <v>35</v>
      </c>
      <c r="Q203" s="85" t="s">
        <v>885</v>
      </c>
      <c r="R203" s="26"/>
    </row>
    <row r="204" spans="1:18">
      <c r="A204" s="103">
        <v>43592</v>
      </c>
      <c r="B204" s="104" t="s">
        <v>615</v>
      </c>
      <c r="C204" s="104" t="s">
        <v>20</v>
      </c>
      <c r="D204" s="104" t="s">
        <v>297</v>
      </c>
      <c r="E204" s="107"/>
      <c r="F204" s="107">
        <v>1000</v>
      </c>
      <c r="G204" s="107"/>
      <c r="H204" s="107"/>
      <c r="I204" s="163">
        <f t="shared" si="12"/>
        <v>1.7594513326964119</v>
      </c>
      <c r="J204" s="163">
        <f t="shared" si="16"/>
        <v>568.35900000000004</v>
      </c>
      <c r="K204" s="109">
        <f t="shared" si="13"/>
        <v>-2081308</v>
      </c>
      <c r="L204" s="108" t="s">
        <v>62</v>
      </c>
      <c r="M204" s="104" t="s">
        <v>34</v>
      </c>
      <c r="N204" s="99" t="s">
        <v>941</v>
      </c>
      <c r="O204" s="104" t="s">
        <v>946</v>
      </c>
      <c r="P204" s="99" t="s">
        <v>35</v>
      </c>
      <c r="Q204" s="85" t="s">
        <v>885</v>
      </c>
      <c r="R204" s="26"/>
    </row>
    <row r="205" spans="1:18">
      <c r="A205" s="103">
        <v>43592</v>
      </c>
      <c r="B205" s="104" t="s">
        <v>616</v>
      </c>
      <c r="C205" s="104" t="s">
        <v>20</v>
      </c>
      <c r="D205" s="104" t="s">
        <v>297</v>
      </c>
      <c r="E205" s="107"/>
      <c r="F205" s="107">
        <v>1000</v>
      </c>
      <c r="G205" s="107"/>
      <c r="H205" s="107"/>
      <c r="I205" s="163">
        <f t="shared" ref="I205:I268" si="17">+F205/J205</f>
        <v>1.7594513326964119</v>
      </c>
      <c r="J205" s="163">
        <f t="shared" si="16"/>
        <v>568.35900000000004</v>
      </c>
      <c r="K205" s="109">
        <f t="shared" ref="K205:K268" si="18">K204+E205-F205</f>
        <v>-2082308</v>
      </c>
      <c r="L205" s="108" t="s">
        <v>62</v>
      </c>
      <c r="M205" s="104" t="s">
        <v>34</v>
      </c>
      <c r="N205" s="99" t="s">
        <v>941</v>
      </c>
      <c r="O205" s="104" t="s">
        <v>946</v>
      </c>
      <c r="P205" s="99" t="s">
        <v>35</v>
      </c>
      <c r="Q205" s="85" t="s">
        <v>885</v>
      </c>
      <c r="R205" s="26"/>
    </row>
    <row r="206" spans="1:18">
      <c r="A206" s="103">
        <v>43592</v>
      </c>
      <c r="B206" s="104" t="s">
        <v>617</v>
      </c>
      <c r="C206" s="104" t="s">
        <v>79</v>
      </c>
      <c r="D206" s="104" t="s">
        <v>297</v>
      </c>
      <c r="E206" s="107"/>
      <c r="F206" s="107">
        <v>10000</v>
      </c>
      <c r="G206" s="107"/>
      <c r="H206" s="107"/>
      <c r="I206" s="163">
        <f t="shared" si="17"/>
        <v>17.594513326964119</v>
      </c>
      <c r="J206" s="163">
        <f t="shared" si="16"/>
        <v>568.35900000000004</v>
      </c>
      <c r="K206" s="109">
        <f t="shared" si="18"/>
        <v>-2092308</v>
      </c>
      <c r="L206" s="108" t="s">
        <v>62</v>
      </c>
      <c r="M206" s="104" t="s">
        <v>34</v>
      </c>
      <c r="N206" s="99" t="s">
        <v>941</v>
      </c>
      <c r="O206" s="104" t="s">
        <v>946</v>
      </c>
      <c r="P206" s="99" t="s">
        <v>35</v>
      </c>
      <c r="Q206" s="85" t="s">
        <v>885</v>
      </c>
      <c r="R206" s="26"/>
    </row>
    <row r="207" spans="1:18">
      <c r="A207" s="103">
        <v>43592</v>
      </c>
      <c r="B207" s="104" t="s">
        <v>663</v>
      </c>
      <c r="C207" s="104" t="s">
        <v>20</v>
      </c>
      <c r="D207" s="104" t="s">
        <v>32</v>
      </c>
      <c r="E207" s="106"/>
      <c r="F207" s="106">
        <v>1500</v>
      </c>
      <c r="G207" s="106"/>
      <c r="H207" s="106"/>
      <c r="I207" s="163">
        <f t="shared" si="17"/>
        <v>2.6391769990446177</v>
      </c>
      <c r="J207" s="163">
        <f t="shared" si="16"/>
        <v>568.35900000000004</v>
      </c>
      <c r="K207" s="109">
        <f t="shared" si="18"/>
        <v>-2093808</v>
      </c>
      <c r="L207" s="108" t="s">
        <v>63</v>
      </c>
      <c r="M207" s="99" t="s">
        <v>34</v>
      </c>
      <c r="N207" s="99" t="s">
        <v>941</v>
      </c>
      <c r="O207" s="104" t="s">
        <v>946</v>
      </c>
      <c r="P207" s="99" t="s">
        <v>35</v>
      </c>
      <c r="Q207" s="85" t="s">
        <v>885</v>
      </c>
      <c r="R207" s="26"/>
    </row>
    <row r="208" spans="1:18" s="87" customFormat="1">
      <c r="A208" s="103">
        <v>43592</v>
      </c>
      <c r="B208" s="104" t="s">
        <v>897</v>
      </c>
      <c r="C208" s="104" t="s">
        <v>20</v>
      </c>
      <c r="D208" s="104" t="s">
        <v>32</v>
      </c>
      <c r="E208" s="106"/>
      <c r="F208" s="106">
        <v>20000</v>
      </c>
      <c r="G208" s="106"/>
      <c r="H208" s="106"/>
      <c r="I208" s="163">
        <f t="shared" si="17"/>
        <v>35.189026653928238</v>
      </c>
      <c r="J208" s="163">
        <f t="shared" si="16"/>
        <v>568.35900000000004</v>
      </c>
      <c r="K208" s="109">
        <f t="shared" si="18"/>
        <v>-2113808</v>
      </c>
      <c r="L208" s="108" t="s">
        <v>63</v>
      </c>
      <c r="M208" s="99" t="s">
        <v>40</v>
      </c>
      <c r="N208" s="99" t="s">
        <v>941</v>
      </c>
      <c r="O208" s="104" t="s">
        <v>946</v>
      </c>
      <c r="P208" s="99" t="s">
        <v>35</v>
      </c>
      <c r="Q208" s="85" t="s">
        <v>886</v>
      </c>
      <c r="R208" s="78"/>
    </row>
    <row r="209" spans="1:18">
      <c r="A209" s="103">
        <v>43592</v>
      </c>
      <c r="B209" s="104" t="s">
        <v>665</v>
      </c>
      <c r="C209" s="104" t="s">
        <v>20</v>
      </c>
      <c r="D209" s="104" t="s">
        <v>32</v>
      </c>
      <c r="E209" s="106"/>
      <c r="F209" s="106">
        <v>1000</v>
      </c>
      <c r="G209" s="106"/>
      <c r="H209" s="106"/>
      <c r="I209" s="163">
        <f t="shared" si="17"/>
        <v>1.7594513326964119</v>
      </c>
      <c r="J209" s="163">
        <f t="shared" si="16"/>
        <v>568.35900000000004</v>
      </c>
      <c r="K209" s="109">
        <f t="shared" si="18"/>
        <v>-2114808</v>
      </c>
      <c r="L209" s="108" t="s">
        <v>63</v>
      </c>
      <c r="M209" s="99" t="s">
        <v>34</v>
      </c>
      <c r="N209" s="99" t="s">
        <v>941</v>
      </c>
      <c r="O209" s="104" t="s">
        <v>946</v>
      </c>
      <c r="P209" s="99" t="s">
        <v>35</v>
      </c>
      <c r="Q209" s="85" t="s">
        <v>885</v>
      </c>
      <c r="R209" s="26"/>
    </row>
    <row r="210" spans="1:18">
      <c r="A210" s="103">
        <v>43592</v>
      </c>
      <c r="B210" s="99" t="s">
        <v>717</v>
      </c>
      <c r="C210" s="104" t="s">
        <v>20</v>
      </c>
      <c r="D210" s="104" t="s">
        <v>297</v>
      </c>
      <c r="E210" s="100"/>
      <c r="F210" s="100">
        <v>2000</v>
      </c>
      <c r="G210" s="100"/>
      <c r="H210" s="100"/>
      <c r="I210" s="163">
        <f t="shared" si="17"/>
        <v>3.5189026653928237</v>
      </c>
      <c r="J210" s="163">
        <f t="shared" si="16"/>
        <v>568.35900000000004</v>
      </c>
      <c r="K210" s="109">
        <f t="shared" si="18"/>
        <v>-2116808</v>
      </c>
      <c r="L210" s="98" t="s">
        <v>89</v>
      </c>
      <c r="M210" s="99" t="s">
        <v>34</v>
      </c>
      <c r="N210" s="99" t="s">
        <v>941</v>
      </c>
      <c r="O210" s="104" t="s">
        <v>946</v>
      </c>
      <c r="P210" s="99" t="s">
        <v>35</v>
      </c>
      <c r="Q210" s="85" t="s">
        <v>885</v>
      </c>
      <c r="R210" s="26"/>
    </row>
    <row r="211" spans="1:18">
      <c r="A211" s="103">
        <v>43592</v>
      </c>
      <c r="B211" s="99" t="s">
        <v>718</v>
      </c>
      <c r="C211" s="104" t="s">
        <v>20</v>
      </c>
      <c r="D211" s="104" t="s">
        <v>297</v>
      </c>
      <c r="E211" s="100"/>
      <c r="F211" s="100">
        <v>2000</v>
      </c>
      <c r="G211" s="100"/>
      <c r="H211" s="100"/>
      <c r="I211" s="163">
        <f t="shared" si="17"/>
        <v>3.5189026653928237</v>
      </c>
      <c r="J211" s="163">
        <f t="shared" si="16"/>
        <v>568.35900000000004</v>
      </c>
      <c r="K211" s="109">
        <f t="shared" si="18"/>
        <v>-2118808</v>
      </c>
      <c r="L211" s="98" t="s">
        <v>89</v>
      </c>
      <c r="M211" s="99" t="s">
        <v>34</v>
      </c>
      <c r="N211" s="99" t="s">
        <v>941</v>
      </c>
      <c r="O211" s="104" t="s">
        <v>946</v>
      </c>
      <c r="P211" s="99" t="s">
        <v>35</v>
      </c>
      <c r="Q211" s="85" t="s">
        <v>885</v>
      </c>
      <c r="R211" s="26"/>
    </row>
    <row r="212" spans="1:18" s="79" customFormat="1">
      <c r="A212" s="103">
        <v>43592</v>
      </c>
      <c r="B212" s="99" t="s">
        <v>719</v>
      </c>
      <c r="C212" s="99" t="s">
        <v>88</v>
      </c>
      <c r="D212" s="99" t="s">
        <v>61</v>
      </c>
      <c r="E212" s="100"/>
      <c r="F212" s="100">
        <v>10000</v>
      </c>
      <c r="G212" s="100"/>
      <c r="H212" s="100"/>
      <c r="I212" s="163">
        <f t="shared" si="17"/>
        <v>17.594513326964119</v>
      </c>
      <c r="J212" s="163">
        <f t="shared" si="16"/>
        <v>568.35900000000004</v>
      </c>
      <c r="K212" s="109">
        <f t="shared" si="18"/>
        <v>-2128808</v>
      </c>
      <c r="L212" s="98" t="s">
        <v>89</v>
      </c>
      <c r="M212" s="99" t="s">
        <v>158</v>
      </c>
      <c r="N212" s="99" t="s">
        <v>941</v>
      </c>
      <c r="O212" s="104" t="s">
        <v>946</v>
      </c>
      <c r="P212" s="99" t="s">
        <v>35</v>
      </c>
      <c r="Q212" s="85" t="s">
        <v>886</v>
      </c>
      <c r="R212" s="70"/>
    </row>
    <row r="213" spans="1:18">
      <c r="A213" s="103">
        <v>43592</v>
      </c>
      <c r="B213" s="99" t="s">
        <v>159</v>
      </c>
      <c r="C213" s="104" t="s">
        <v>20</v>
      </c>
      <c r="D213" s="99" t="s">
        <v>85</v>
      </c>
      <c r="E213" s="100"/>
      <c r="F213" s="100">
        <v>1000</v>
      </c>
      <c r="G213" s="100"/>
      <c r="H213" s="100"/>
      <c r="I213" s="163">
        <f t="shared" si="17"/>
        <v>1.7594513326964119</v>
      </c>
      <c r="J213" s="163">
        <f t="shared" si="16"/>
        <v>568.35900000000004</v>
      </c>
      <c r="K213" s="109">
        <f t="shared" si="18"/>
        <v>-2129808</v>
      </c>
      <c r="L213" s="98" t="s">
        <v>84</v>
      </c>
      <c r="M213" s="99" t="s">
        <v>34</v>
      </c>
      <c r="N213" s="99" t="s">
        <v>941</v>
      </c>
      <c r="O213" s="104" t="s">
        <v>946</v>
      </c>
      <c r="P213" s="99" t="s">
        <v>35</v>
      </c>
      <c r="Q213" s="85" t="s">
        <v>885</v>
      </c>
      <c r="R213" s="26"/>
    </row>
    <row r="214" spans="1:18">
      <c r="A214" s="103">
        <v>43592</v>
      </c>
      <c r="B214" s="99" t="s">
        <v>160</v>
      </c>
      <c r="C214" s="104" t="s">
        <v>20</v>
      </c>
      <c r="D214" s="99" t="s">
        <v>85</v>
      </c>
      <c r="E214" s="100"/>
      <c r="F214" s="100">
        <v>1000</v>
      </c>
      <c r="G214" s="100"/>
      <c r="H214" s="100"/>
      <c r="I214" s="163">
        <f t="shared" si="17"/>
        <v>1.7594513326964119</v>
      </c>
      <c r="J214" s="163">
        <f t="shared" si="16"/>
        <v>568.35900000000004</v>
      </c>
      <c r="K214" s="109">
        <f t="shared" si="18"/>
        <v>-2130808</v>
      </c>
      <c r="L214" s="98" t="s">
        <v>84</v>
      </c>
      <c r="M214" s="99" t="s">
        <v>34</v>
      </c>
      <c r="N214" s="99" t="s">
        <v>941</v>
      </c>
      <c r="O214" s="104" t="s">
        <v>946</v>
      </c>
      <c r="P214" s="99" t="s">
        <v>35</v>
      </c>
      <c r="Q214" s="85" t="s">
        <v>885</v>
      </c>
      <c r="R214" s="26"/>
    </row>
    <row r="215" spans="1:18">
      <c r="A215" s="103">
        <v>43592</v>
      </c>
      <c r="B215" s="99" t="s">
        <v>161</v>
      </c>
      <c r="C215" s="104" t="s">
        <v>20</v>
      </c>
      <c r="D215" s="99" t="s">
        <v>85</v>
      </c>
      <c r="E215" s="100"/>
      <c r="F215" s="100">
        <v>1000</v>
      </c>
      <c r="G215" s="100"/>
      <c r="H215" s="100"/>
      <c r="I215" s="163">
        <f t="shared" si="17"/>
        <v>1.7594513326964119</v>
      </c>
      <c r="J215" s="163">
        <f t="shared" si="16"/>
        <v>568.35900000000004</v>
      </c>
      <c r="K215" s="109">
        <f t="shared" si="18"/>
        <v>-2131808</v>
      </c>
      <c r="L215" s="98" t="s">
        <v>84</v>
      </c>
      <c r="M215" s="99" t="s">
        <v>34</v>
      </c>
      <c r="N215" s="99" t="s">
        <v>941</v>
      </c>
      <c r="O215" s="104" t="s">
        <v>946</v>
      </c>
      <c r="P215" s="99" t="s">
        <v>35</v>
      </c>
      <c r="Q215" s="85" t="s">
        <v>885</v>
      </c>
      <c r="R215" s="26"/>
    </row>
    <row r="216" spans="1:18">
      <c r="A216" s="103">
        <v>43592</v>
      </c>
      <c r="B216" s="99" t="s">
        <v>146</v>
      </c>
      <c r="C216" s="104" t="s">
        <v>20</v>
      </c>
      <c r="D216" s="99" t="s">
        <v>85</v>
      </c>
      <c r="E216" s="100"/>
      <c r="F216" s="100">
        <v>1000</v>
      </c>
      <c r="G216" s="100"/>
      <c r="H216" s="100"/>
      <c r="I216" s="163">
        <f t="shared" si="17"/>
        <v>1.7594513326964119</v>
      </c>
      <c r="J216" s="163">
        <f t="shared" si="16"/>
        <v>568.35900000000004</v>
      </c>
      <c r="K216" s="109">
        <f t="shared" si="18"/>
        <v>-2132808</v>
      </c>
      <c r="L216" s="98" t="s">
        <v>84</v>
      </c>
      <c r="M216" s="99" t="s">
        <v>34</v>
      </c>
      <c r="N216" s="99" t="s">
        <v>941</v>
      </c>
      <c r="O216" s="104" t="s">
        <v>946</v>
      </c>
      <c r="P216" s="99" t="s">
        <v>35</v>
      </c>
      <c r="Q216" s="85" t="s">
        <v>885</v>
      </c>
      <c r="R216" s="26"/>
    </row>
    <row r="217" spans="1:18">
      <c r="A217" s="103">
        <v>43592</v>
      </c>
      <c r="B217" s="99" t="s">
        <v>147</v>
      </c>
      <c r="C217" s="104" t="s">
        <v>20</v>
      </c>
      <c r="D217" s="99" t="s">
        <v>85</v>
      </c>
      <c r="E217" s="100"/>
      <c r="F217" s="100">
        <v>1000</v>
      </c>
      <c r="G217" s="100"/>
      <c r="H217" s="100"/>
      <c r="I217" s="163">
        <f t="shared" si="17"/>
        <v>1.7594513326964119</v>
      </c>
      <c r="J217" s="163">
        <f t="shared" si="16"/>
        <v>568.35900000000004</v>
      </c>
      <c r="K217" s="109">
        <f t="shared" si="18"/>
        <v>-2133808</v>
      </c>
      <c r="L217" s="98" t="s">
        <v>84</v>
      </c>
      <c r="M217" s="99" t="s">
        <v>34</v>
      </c>
      <c r="N217" s="99" t="s">
        <v>941</v>
      </c>
      <c r="O217" s="104" t="s">
        <v>946</v>
      </c>
      <c r="P217" s="99" t="s">
        <v>35</v>
      </c>
      <c r="Q217" s="85" t="s">
        <v>885</v>
      </c>
      <c r="R217" s="26"/>
    </row>
    <row r="218" spans="1:18">
      <c r="A218" s="103">
        <v>43592</v>
      </c>
      <c r="B218" s="104" t="s">
        <v>796</v>
      </c>
      <c r="C218" s="104" t="s">
        <v>20</v>
      </c>
      <c r="D218" s="99" t="s">
        <v>32</v>
      </c>
      <c r="E218" s="100"/>
      <c r="F218" s="100">
        <v>500</v>
      </c>
      <c r="G218" s="100"/>
      <c r="H218" s="100"/>
      <c r="I218" s="163">
        <f t="shared" si="17"/>
        <v>0.87972566634820593</v>
      </c>
      <c r="J218" s="163">
        <f t="shared" si="16"/>
        <v>568.35900000000004</v>
      </c>
      <c r="K218" s="109">
        <f t="shared" si="18"/>
        <v>-2134308</v>
      </c>
      <c r="L218" s="98" t="s">
        <v>78</v>
      </c>
      <c r="M218" s="104" t="s">
        <v>34</v>
      </c>
      <c r="N218" s="99" t="s">
        <v>941</v>
      </c>
      <c r="O218" s="104" t="s">
        <v>946</v>
      </c>
      <c r="P218" s="99" t="s">
        <v>35</v>
      </c>
      <c r="Q218" s="85" t="s">
        <v>885</v>
      </c>
      <c r="R218" s="26"/>
    </row>
    <row r="219" spans="1:18">
      <c r="A219" s="103">
        <v>43592</v>
      </c>
      <c r="B219" s="104" t="s">
        <v>800</v>
      </c>
      <c r="C219" s="104" t="s">
        <v>20</v>
      </c>
      <c r="D219" s="99" t="s">
        <v>32</v>
      </c>
      <c r="E219" s="100"/>
      <c r="F219" s="100">
        <v>500</v>
      </c>
      <c r="G219" s="100"/>
      <c r="H219" s="100"/>
      <c r="I219" s="163">
        <f t="shared" si="17"/>
        <v>0.87972566634820593</v>
      </c>
      <c r="J219" s="163">
        <f t="shared" si="16"/>
        <v>568.35900000000004</v>
      </c>
      <c r="K219" s="109">
        <f t="shared" si="18"/>
        <v>-2134808</v>
      </c>
      <c r="L219" s="98" t="s">
        <v>78</v>
      </c>
      <c r="M219" s="104" t="s">
        <v>34</v>
      </c>
      <c r="N219" s="99" t="s">
        <v>941</v>
      </c>
      <c r="O219" s="104" t="s">
        <v>946</v>
      </c>
      <c r="P219" s="99" t="s">
        <v>35</v>
      </c>
      <c r="Q219" s="85" t="s">
        <v>885</v>
      </c>
      <c r="R219" s="26"/>
    </row>
    <row r="220" spans="1:18">
      <c r="A220" s="103">
        <v>43592</v>
      </c>
      <c r="B220" s="104" t="s">
        <v>801</v>
      </c>
      <c r="C220" s="104" t="s">
        <v>20</v>
      </c>
      <c r="D220" s="99" t="s">
        <v>32</v>
      </c>
      <c r="E220" s="100"/>
      <c r="F220" s="100">
        <v>500</v>
      </c>
      <c r="G220" s="100"/>
      <c r="H220" s="100"/>
      <c r="I220" s="163">
        <f t="shared" si="17"/>
        <v>0.87972566634820593</v>
      </c>
      <c r="J220" s="163">
        <f t="shared" si="16"/>
        <v>568.35900000000004</v>
      </c>
      <c r="K220" s="109">
        <f t="shared" si="18"/>
        <v>-2135308</v>
      </c>
      <c r="L220" s="98" t="s">
        <v>78</v>
      </c>
      <c r="M220" s="104" t="s">
        <v>34</v>
      </c>
      <c r="N220" s="99" t="s">
        <v>941</v>
      </c>
      <c r="O220" s="104" t="s">
        <v>946</v>
      </c>
      <c r="P220" s="99" t="s">
        <v>35</v>
      </c>
      <c r="Q220" s="85" t="s">
        <v>885</v>
      </c>
      <c r="R220" s="26"/>
    </row>
    <row r="221" spans="1:18">
      <c r="A221" s="103">
        <v>43592</v>
      </c>
      <c r="B221" s="104" t="s">
        <v>802</v>
      </c>
      <c r="C221" s="104" t="s">
        <v>20</v>
      </c>
      <c r="D221" s="99" t="s">
        <v>32</v>
      </c>
      <c r="E221" s="100"/>
      <c r="F221" s="100">
        <v>500</v>
      </c>
      <c r="G221" s="100"/>
      <c r="H221" s="100"/>
      <c r="I221" s="163">
        <f t="shared" si="17"/>
        <v>0.87972566634820593</v>
      </c>
      <c r="J221" s="163">
        <f t="shared" si="16"/>
        <v>568.35900000000004</v>
      </c>
      <c r="K221" s="109">
        <f t="shared" si="18"/>
        <v>-2135808</v>
      </c>
      <c r="L221" s="98" t="s">
        <v>78</v>
      </c>
      <c r="M221" s="104" t="s">
        <v>34</v>
      </c>
      <c r="N221" s="99" t="s">
        <v>941</v>
      </c>
      <c r="O221" s="104" t="s">
        <v>946</v>
      </c>
      <c r="P221" s="99" t="s">
        <v>35</v>
      </c>
      <c r="Q221" s="85" t="s">
        <v>885</v>
      </c>
      <c r="R221" s="26"/>
    </row>
    <row r="222" spans="1:18">
      <c r="A222" s="103">
        <v>43592</v>
      </c>
      <c r="B222" s="104" t="s">
        <v>332</v>
      </c>
      <c r="C222" s="104" t="s">
        <v>45</v>
      </c>
      <c r="D222" s="99" t="s">
        <v>32</v>
      </c>
      <c r="E222" s="100"/>
      <c r="F222" s="100">
        <v>10000</v>
      </c>
      <c r="G222" s="100"/>
      <c r="H222" s="100"/>
      <c r="I222" s="163">
        <f t="shared" si="17"/>
        <v>17.594513326964119</v>
      </c>
      <c r="J222" s="163">
        <f t="shared" si="16"/>
        <v>568.35900000000004</v>
      </c>
      <c r="K222" s="109">
        <f t="shared" si="18"/>
        <v>-2145808</v>
      </c>
      <c r="L222" s="98" t="s">
        <v>78</v>
      </c>
      <c r="M222" s="104" t="s">
        <v>34</v>
      </c>
      <c r="N222" s="99" t="s">
        <v>941</v>
      </c>
      <c r="O222" s="104" t="s">
        <v>946</v>
      </c>
      <c r="P222" s="99" t="s">
        <v>35</v>
      </c>
      <c r="Q222" s="85" t="s">
        <v>885</v>
      </c>
      <c r="R222" s="26"/>
    </row>
    <row r="223" spans="1:18">
      <c r="A223" s="103">
        <v>43592</v>
      </c>
      <c r="B223" s="104" t="s">
        <v>803</v>
      </c>
      <c r="C223" s="104" t="s">
        <v>20</v>
      </c>
      <c r="D223" s="99" t="s">
        <v>32</v>
      </c>
      <c r="E223" s="100"/>
      <c r="F223" s="100">
        <v>500</v>
      </c>
      <c r="G223" s="100"/>
      <c r="H223" s="100"/>
      <c r="I223" s="163">
        <f t="shared" si="17"/>
        <v>0.87972566634820593</v>
      </c>
      <c r="J223" s="163">
        <f t="shared" si="16"/>
        <v>568.35900000000004</v>
      </c>
      <c r="K223" s="109">
        <f t="shared" si="18"/>
        <v>-2146308</v>
      </c>
      <c r="L223" s="98" t="s">
        <v>78</v>
      </c>
      <c r="M223" s="104" t="s">
        <v>34</v>
      </c>
      <c r="N223" s="99" t="s">
        <v>941</v>
      </c>
      <c r="O223" s="104" t="s">
        <v>946</v>
      </c>
      <c r="P223" s="99" t="s">
        <v>35</v>
      </c>
      <c r="Q223" s="85" t="s">
        <v>885</v>
      </c>
      <c r="R223" s="26"/>
    </row>
    <row r="224" spans="1:18">
      <c r="A224" s="103">
        <v>43592</v>
      </c>
      <c r="B224" s="104" t="s">
        <v>804</v>
      </c>
      <c r="C224" s="104" t="s">
        <v>20</v>
      </c>
      <c r="D224" s="99" t="s">
        <v>32</v>
      </c>
      <c r="E224" s="100"/>
      <c r="F224" s="100">
        <v>500</v>
      </c>
      <c r="G224" s="100"/>
      <c r="H224" s="100"/>
      <c r="I224" s="163">
        <f t="shared" si="17"/>
        <v>0.87972566634820593</v>
      </c>
      <c r="J224" s="163">
        <f t="shared" si="16"/>
        <v>568.35900000000004</v>
      </c>
      <c r="K224" s="109">
        <f t="shared" si="18"/>
        <v>-2146808</v>
      </c>
      <c r="L224" s="98" t="s">
        <v>78</v>
      </c>
      <c r="M224" s="104" t="s">
        <v>34</v>
      </c>
      <c r="N224" s="99" t="s">
        <v>941</v>
      </c>
      <c r="O224" s="104" t="s">
        <v>946</v>
      </c>
      <c r="P224" s="99" t="s">
        <v>35</v>
      </c>
      <c r="Q224" s="85" t="s">
        <v>885</v>
      </c>
      <c r="R224" s="23"/>
    </row>
    <row r="225" spans="1:18">
      <c r="A225" s="103">
        <v>43592</v>
      </c>
      <c r="B225" s="104" t="s">
        <v>799</v>
      </c>
      <c r="C225" s="104" t="s">
        <v>20</v>
      </c>
      <c r="D225" s="99" t="s">
        <v>32</v>
      </c>
      <c r="E225" s="100"/>
      <c r="F225" s="100">
        <v>500</v>
      </c>
      <c r="G225" s="100"/>
      <c r="H225" s="100"/>
      <c r="I225" s="163">
        <f t="shared" si="17"/>
        <v>0.87972566634820593</v>
      </c>
      <c r="J225" s="163">
        <f t="shared" si="16"/>
        <v>568.35900000000004</v>
      </c>
      <c r="K225" s="109">
        <f t="shared" si="18"/>
        <v>-2147308</v>
      </c>
      <c r="L225" s="98" t="s">
        <v>78</v>
      </c>
      <c r="M225" s="104" t="s">
        <v>34</v>
      </c>
      <c r="N225" s="99" t="s">
        <v>941</v>
      </c>
      <c r="O225" s="104" t="s">
        <v>946</v>
      </c>
      <c r="P225" s="99" t="s">
        <v>35</v>
      </c>
      <c r="Q225" s="85" t="s">
        <v>885</v>
      </c>
      <c r="R225" s="23"/>
    </row>
    <row r="226" spans="1:18" s="79" customFormat="1">
      <c r="A226" s="103">
        <v>43592</v>
      </c>
      <c r="B226" s="104" t="s">
        <v>898</v>
      </c>
      <c r="C226" s="99" t="s">
        <v>67</v>
      </c>
      <c r="D226" s="99" t="s">
        <v>32</v>
      </c>
      <c r="E226" s="100"/>
      <c r="F226" s="100">
        <v>52000</v>
      </c>
      <c r="G226" s="100"/>
      <c r="H226" s="100"/>
      <c r="I226" s="163">
        <f t="shared" si="17"/>
        <v>91.49146930021341</v>
      </c>
      <c r="J226" s="163">
        <f t="shared" si="16"/>
        <v>568.35900000000004</v>
      </c>
      <c r="K226" s="109">
        <f t="shared" si="18"/>
        <v>-2199308</v>
      </c>
      <c r="L226" s="98" t="s">
        <v>78</v>
      </c>
      <c r="M226" s="104" t="s">
        <v>40</v>
      </c>
      <c r="N226" s="99" t="s">
        <v>941</v>
      </c>
      <c r="O226" s="104" t="s">
        <v>946</v>
      </c>
      <c r="P226" s="99" t="s">
        <v>35</v>
      </c>
      <c r="Q226" s="85" t="s">
        <v>886</v>
      </c>
      <c r="R226" s="74"/>
    </row>
    <row r="227" spans="1:18" s="79" customFormat="1">
      <c r="A227" s="103">
        <v>43592</v>
      </c>
      <c r="B227" s="99" t="s">
        <v>455</v>
      </c>
      <c r="C227" s="99" t="s">
        <v>878</v>
      </c>
      <c r="D227" s="99" t="s">
        <v>69</v>
      </c>
      <c r="E227" s="61"/>
      <c r="F227" s="100">
        <v>14399</v>
      </c>
      <c r="G227" s="100"/>
      <c r="H227" s="100"/>
      <c r="I227" s="163">
        <f t="shared" si="17"/>
        <v>25.334339739495633</v>
      </c>
      <c r="J227" s="163">
        <f t="shared" si="16"/>
        <v>568.35900000000004</v>
      </c>
      <c r="K227" s="109">
        <f t="shared" si="18"/>
        <v>-2213707</v>
      </c>
      <c r="L227" s="98" t="s">
        <v>82</v>
      </c>
      <c r="M227" s="99">
        <v>3635119</v>
      </c>
      <c r="N227" s="99" t="s">
        <v>941</v>
      </c>
      <c r="O227" s="104" t="s">
        <v>946</v>
      </c>
      <c r="P227" s="99" t="s">
        <v>35</v>
      </c>
      <c r="Q227" s="85" t="s">
        <v>886</v>
      </c>
      <c r="R227" s="74"/>
    </row>
    <row r="228" spans="1:18" s="79" customFormat="1">
      <c r="A228" s="103">
        <v>43592</v>
      </c>
      <c r="B228" s="99" t="s">
        <v>456</v>
      </c>
      <c r="C228" s="99" t="s">
        <v>103</v>
      </c>
      <c r="D228" s="99" t="s">
        <v>69</v>
      </c>
      <c r="E228" s="61"/>
      <c r="F228" s="100">
        <v>49590</v>
      </c>
      <c r="G228" s="100"/>
      <c r="H228" s="100"/>
      <c r="I228" s="163">
        <f t="shared" si="17"/>
        <v>87.251191588415068</v>
      </c>
      <c r="J228" s="163">
        <f t="shared" si="16"/>
        <v>568.35900000000004</v>
      </c>
      <c r="K228" s="109">
        <f t="shared" si="18"/>
        <v>-2263297</v>
      </c>
      <c r="L228" s="98" t="s">
        <v>82</v>
      </c>
      <c r="M228" s="99">
        <v>3635119</v>
      </c>
      <c r="N228" s="99" t="s">
        <v>941</v>
      </c>
      <c r="O228" s="104" t="s">
        <v>946</v>
      </c>
      <c r="P228" s="99" t="s">
        <v>35</v>
      </c>
      <c r="Q228" s="85" t="s">
        <v>886</v>
      </c>
      <c r="R228" s="74"/>
    </row>
    <row r="229" spans="1:18" s="79" customFormat="1">
      <c r="A229" s="103">
        <v>43592</v>
      </c>
      <c r="B229" s="99" t="s">
        <v>457</v>
      </c>
      <c r="C229" s="99" t="s">
        <v>878</v>
      </c>
      <c r="D229" s="99" t="s">
        <v>69</v>
      </c>
      <c r="E229" s="100"/>
      <c r="F229" s="100">
        <v>3484</v>
      </c>
      <c r="G229" s="100"/>
      <c r="H229" s="100"/>
      <c r="I229" s="163">
        <f t="shared" si="17"/>
        <v>6.1299284431142986</v>
      </c>
      <c r="J229" s="163">
        <f t="shared" si="16"/>
        <v>568.35900000000004</v>
      </c>
      <c r="K229" s="109">
        <f t="shared" si="18"/>
        <v>-2266781</v>
      </c>
      <c r="L229" s="98" t="s">
        <v>82</v>
      </c>
      <c r="M229" s="99">
        <v>3635120</v>
      </c>
      <c r="N229" s="99" t="s">
        <v>941</v>
      </c>
      <c r="O229" s="104" t="s">
        <v>946</v>
      </c>
      <c r="P229" s="99" t="s">
        <v>35</v>
      </c>
      <c r="Q229" s="85" t="s">
        <v>886</v>
      </c>
      <c r="R229" s="74"/>
    </row>
    <row r="230" spans="1:18" s="79" customFormat="1">
      <c r="A230" s="103">
        <v>43593</v>
      </c>
      <c r="B230" s="99" t="s">
        <v>91</v>
      </c>
      <c r="C230" s="99" t="s">
        <v>72</v>
      </c>
      <c r="D230" s="99" t="s">
        <v>69</v>
      </c>
      <c r="E230" s="100"/>
      <c r="F230" s="100">
        <v>370</v>
      </c>
      <c r="G230" s="100"/>
      <c r="H230" s="100"/>
      <c r="I230" s="163">
        <f t="shared" si="17"/>
        <v>0.65099699309767234</v>
      </c>
      <c r="J230" s="163">
        <f t="shared" si="16"/>
        <v>568.35900000000004</v>
      </c>
      <c r="K230" s="109">
        <f t="shared" si="18"/>
        <v>-2267151</v>
      </c>
      <c r="L230" s="98" t="s">
        <v>25</v>
      </c>
      <c r="M230" s="99" t="s">
        <v>90</v>
      </c>
      <c r="N230" s="99" t="s">
        <v>941</v>
      </c>
      <c r="O230" s="104" t="s">
        <v>946</v>
      </c>
      <c r="P230" s="99" t="s">
        <v>35</v>
      </c>
      <c r="Q230" s="85" t="s">
        <v>886</v>
      </c>
      <c r="R230" s="74"/>
    </row>
    <row r="231" spans="1:18" s="79" customFormat="1">
      <c r="A231" s="103">
        <v>43593</v>
      </c>
      <c r="B231" s="99" t="s">
        <v>597</v>
      </c>
      <c r="C231" s="99" t="s">
        <v>88</v>
      </c>
      <c r="D231" s="99" t="s">
        <v>21</v>
      </c>
      <c r="E231" s="100"/>
      <c r="F231" s="100">
        <v>5000</v>
      </c>
      <c r="G231" s="100"/>
      <c r="H231" s="100"/>
      <c r="I231" s="163">
        <f t="shared" si="17"/>
        <v>8.8208312751393692</v>
      </c>
      <c r="J231" s="163">
        <v>566.84</v>
      </c>
      <c r="K231" s="109">
        <f t="shared" si="18"/>
        <v>-2272151</v>
      </c>
      <c r="L231" s="98" t="s">
        <v>25</v>
      </c>
      <c r="M231" s="99" t="s">
        <v>40</v>
      </c>
      <c r="N231" s="99" t="s">
        <v>940</v>
      </c>
      <c r="O231" s="104" t="s">
        <v>946</v>
      </c>
      <c r="P231" s="99" t="s">
        <v>35</v>
      </c>
      <c r="Q231" s="85" t="s">
        <v>886</v>
      </c>
      <c r="R231" s="74"/>
    </row>
    <row r="232" spans="1:18" s="79" customFormat="1">
      <c r="A232" s="103">
        <v>43593</v>
      </c>
      <c r="B232" s="99" t="s">
        <v>598</v>
      </c>
      <c r="C232" s="99" t="s">
        <v>88</v>
      </c>
      <c r="D232" s="99" t="s">
        <v>32</v>
      </c>
      <c r="E232" s="100"/>
      <c r="F232" s="100">
        <v>15000</v>
      </c>
      <c r="G232" s="100"/>
      <c r="H232" s="100"/>
      <c r="I232" s="163">
        <f t="shared" si="17"/>
        <v>26.391769990446178</v>
      </c>
      <c r="J232" s="163">
        <f t="shared" ref="J232:J261" si="19">11367180/20000</f>
        <v>568.35900000000004</v>
      </c>
      <c r="K232" s="109">
        <f t="shared" si="18"/>
        <v>-2287151</v>
      </c>
      <c r="L232" s="98" t="s">
        <v>25</v>
      </c>
      <c r="M232" s="99" t="s">
        <v>40</v>
      </c>
      <c r="N232" s="99" t="s">
        <v>941</v>
      </c>
      <c r="O232" s="104" t="s">
        <v>946</v>
      </c>
      <c r="P232" s="99" t="s">
        <v>35</v>
      </c>
      <c r="Q232" s="85" t="s">
        <v>886</v>
      </c>
      <c r="R232" s="74"/>
    </row>
    <row r="233" spans="1:18" s="79" customFormat="1">
      <c r="A233" s="103">
        <v>43593</v>
      </c>
      <c r="B233" s="99" t="s">
        <v>1019</v>
      </c>
      <c r="C233" s="99" t="s">
        <v>94</v>
      </c>
      <c r="D233" s="99" t="s">
        <v>69</v>
      </c>
      <c r="E233" s="100"/>
      <c r="F233" s="100">
        <v>72000</v>
      </c>
      <c r="G233" s="100"/>
      <c r="H233" s="100"/>
      <c r="I233" s="163">
        <f t="shared" si="17"/>
        <v>126.68049595414165</v>
      </c>
      <c r="J233" s="163">
        <f t="shared" si="19"/>
        <v>568.35900000000004</v>
      </c>
      <c r="K233" s="109">
        <f t="shared" si="18"/>
        <v>-2359151</v>
      </c>
      <c r="L233" s="98" t="s">
        <v>25</v>
      </c>
      <c r="M233" s="99" t="s">
        <v>40</v>
      </c>
      <c r="N233" s="99" t="s">
        <v>941</v>
      </c>
      <c r="O233" s="104" t="s">
        <v>946</v>
      </c>
      <c r="P233" s="99" t="s">
        <v>35</v>
      </c>
      <c r="Q233" s="85" t="s">
        <v>886</v>
      </c>
      <c r="R233" s="74"/>
    </row>
    <row r="234" spans="1:18">
      <c r="A234" s="103">
        <v>43593</v>
      </c>
      <c r="B234" s="104" t="s">
        <v>618</v>
      </c>
      <c r="C234" s="104" t="s">
        <v>20</v>
      </c>
      <c r="D234" s="104" t="s">
        <v>297</v>
      </c>
      <c r="E234" s="107"/>
      <c r="F234" s="107">
        <v>1000</v>
      </c>
      <c r="G234" s="107"/>
      <c r="H234" s="107"/>
      <c r="I234" s="163">
        <f t="shared" si="17"/>
        <v>1.7594513326964119</v>
      </c>
      <c r="J234" s="163">
        <f t="shared" si="19"/>
        <v>568.35900000000004</v>
      </c>
      <c r="K234" s="109">
        <f t="shared" si="18"/>
        <v>-2360151</v>
      </c>
      <c r="L234" s="108" t="s">
        <v>62</v>
      </c>
      <c r="M234" s="104" t="s">
        <v>34</v>
      </c>
      <c r="N234" s="99" t="s">
        <v>941</v>
      </c>
      <c r="O234" s="104" t="s">
        <v>946</v>
      </c>
      <c r="P234" s="99" t="s">
        <v>35</v>
      </c>
      <c r="Q234" s="85" t="s">
        <v>885</v>
      </c>
      <c r="R234" s="23"/>
    </row>
    <row r="235" spans="1:18">
      <c r="A235" s="103">
        <v>43593</v>
      </c>
      <c r="B235" s="104" t="s">
        <v>619</v>
      </c>
      <c r="C235" s="104" t="s">
        <v>20</v>
      </c>
      <c r="D235" s="104" t="s">
        <v>297</v>
      </c>
      <c r="E235" s="107"/>
      <c r="F235" s="107">
        <v>1000</v>
      </c>
      <c r="G235" s="107"/>
      <c r="H235" s="107"/>
      <c r="I235" s="163">
        <f t="shared" si="17"/>
        <v>1.7594513326964119</v>
      </c>
      <c r="J235" s="163">
        <f t="shared" si="19"/>
        <v>568.35900000000004</v>
      </c>
      <c r="K235" s="109">
        <f t="shared" si="18"/>
        <v>-2361151</v>
      </c>
      <c r="L235" s="108" t="s">
        <v>62</v>
      </c>
      <c r="M235" s="104" t="s">
        <v>34</v>
      </c>
      <c r="N235" s="99" t="s">
        <v>941</v>
      </c>
      <c r="O235" s="104" t="s">
        <v>946</v>
      </c>
      <c r="P235" s="99" t="s">
        <v>35</v>
      </c>
      <c r="Q235" s="85" t="s">
        <v>885</v>
      </c>
      <c r="R235" s="23"/>
    </row>
    <row r="236" spans="1:18">
      <c r="A236" s="103">
        <v>43593</v>
      </c>
      <c r="B236" s="104" t="s">
        <v>620</v>
      </c>
      <c r="C236" s="104" t="s">
        <v>20</v>
      </c>
      <c r="D236" s="104" t="s">
        <v>297</v>
      </c>
      <c r="E236" s="107"/>
      <c r="F236" s="107">
        <v>1000</v>
      </c>
      <c r="G236" s="107"/>
      <c r="H236" s="107"/>
      <c r="I236" s="163">
        <f t="shared" si="17"/>
        <v>1.7594513326964119</v>
      </c>
      <c r="J236" s="163">
        <f t="shared" si="19"/>
        <v>568.35900000000004</v>
      </c>
      <c r="K236" s="109">
        <f t="shared" si="18"/>
        <v>-2362151</v>
      </c>
      <c r="L236" s="108" t="s">
        <v>62</v>
      </c>
      <c r="M236" s="104" t="s">
        <v>34</v>
      </c>
      <c r="N236" s="99" t="s">
        <v>941</v>
      </c>
      <c r="O236" s="104" t="s">
        <v>946</v>
      </c>
      <c r="P236" s="99" t="s">
        <v>35</v>
      </c>
      <c r="Q236" s="85" t="s">
        <v>885</v>
      </c>
      <c r="R236" s="23"/>
    </row>
    <row r="237" spans="1:18">
      <c r="A237" s="103">
        <v>43593</v>
      </c>
      <c r="B237" s="104" t="s">
        <v>621</v>
      </c>
      <c r="C237" s="104" t="s">
        <v>20</v>
      </c>
      <c r="D237" s="104" t="s">
        <v>297</v>
      </c>
      <c r="E237" s="107"/>
      <c r="F237" s="107">
        <v>1000</v>
      </c>
      <c r="G237" s="107"/>
      <c r="H237" s="107"/>
      <c r="I237" s="163">
        <f t="shared" si="17"/>
        <v>1.7594513326964119</v>
      </c>
      <c r="J237" s="163">
        <f t="shared" si="19"/>
        <v>568.35900000000004</v>
      </c>
      <c r="K237" s="109">
        <f t="shared" si="18"/>
        <v>-2363151</v>
      </c>
      <c r="L237" s="108" t="s">
        <v>62</v>
      </c>
      <c r="M237" s="104" t="s">
        <v>34</v>
      </c>
      <c r="N237" s="99" t="s">
        <v>941</v>
      </c>
      <c r="O237" s="104" t="s">
        <v>946</v>
      </c>
      <c r="P237" s="99" t="s">
        <v>35</v>
      </c>
      <c r="Q237" s="85" t="s">
        <v>885</v>
      </c>
      <c r="R237" s="23"/>
    </row>
    <row r="238" spans="1:18">
      <c r="A238" s="103">
        <v>43593</v>
      </c>
      <c r="B238" s="104" t="s">
        <v>622</v>
      </c>
      <c r="C238" s="104" t="s">
        <v>20</v>
      </c>
      <c r="D238" s="104" t="s">
        <v>297</v>
      </c>
      <c r="E238" s="107"/>
      <c r="F238" s="107">
        <v>1000</v>
      </c>
      <c r="G238" s="107"/>
      <c r="H238" s="107"/>
      <c r="I238" s="163">
        <f t="shared" si="17"/>
        <v>1.7594513326964119</v>
      </c>
      <c r="J238" s="163">
        <f t="shared" si="19"/>
        <v>568.35900000000004</v>
      </c>
      <c r="K238" s="109">
        <f t="shared" si="18"/>
        <v>-2364151</v>
      </c>
      <c r="L238" s="108" t="s">
        <v>62</v>
      </c>
      <c r="M238" s="104" t="s">
        <v>34</v>
      </c>
      <c r="N238" s="99" t="s">
        <v>941</v>
      </c>
      <c r="O238" s="104" t="s">
        <v>946</v>
      </c>
      <c r="P238" s="99" t="s">
        <v>35</v>
      </c>
      <c r="Q238" s="85" t="s">
        <v>885</v>
      </c>
      <c r="R238" s="23"/>
    </row>
    <row r="239" spans="1:18" s="79" customFormat="1">
      <c r="A239" s="103">
        <v>43593</v>
      </c>
      <c r="B239" s="104" t="s">
        <v>623</v>
      </c>
      <c r="C239" s="104" t="s">
        <v>20</v>
      </c>
      <c r="D239" s="104" t="s">
        <v>297</v>
      </c>
      <c r="E239" s="107"/>
      <c r="F239" s="107">
        <v>12000</v>
      </c>
      <c r="G239" s="107"/>
      <c r="H239" s="107"/>
      <c r="I239" s="163">
        <f t="shared" si="17"/>
        <v>21.113415992356941</v>
      </c>
      <c r="J239" s="163">
        <f t="shared" si="19"/>
        <v>568.35900000000004</v>
      </c>
      <c r="K239" s="109">
        <f t="shared" si="18"/>
        <v>-2376151</v>
      </c>
      <c r="L239" s="108" t="s">
        <v>62</v>
      </c>
      <c r="M239" s="104" t="s">
        <v>26</v>
      </c>
      <c r="N239" s="99" t="s">
        <v>941</v>
      </c>
      <c r="O239" s="104" t="s">
        <v>946</v>
      </c>
      <c r="P239" s="99" t="s">
        <v>35</v>
      </c>
      <c r="Q239" s="85" t="s">
        <v>886</v>
      </c>
      <c r="R239" s="74"/>
    </row>
    <row r="240" spans="1:18">
      <c r="A240" s="103">
        <v>43593</v>
      </c>
      <c r="B240" s="104" t="s">
        <v>624</v>
      </c>
      <c r="C240" s="104" t="s">
        <v>20</v>
      </c>
      <c r="D240" s="104" t="s">
        <v>297</v>
      </c>
      <c r="E240" s="107"/>
      <c r="F240" s="107">
        <v>1000</v>
      </c>
      <c r="G240" s="107"/>
      <c r="H240" s="107"/>
      <c r="I240" s="163">
        <f t="shared" si="17"/>
        <v>1.7594513326964119</v>
      </c>
      <c r="J240" s="163">
        <f t="shared" si="19"/>
        <v>568.35900000000004</v>
      </c>
      <c r="K240" s="109">
        <f t="shared" si="18"/>
        <v>-2377151</v>
      </c>
      <c r="L240" s="108" t="s">
        <v>62</v>
      </c>
      <c r="M240" s="104" t="s">
        <v>34</v>
      </c>
      <c r="N240" s="99" t="s">
        <v>941</v>
      </c>
      <c r="O240" s="104" t="s">
        <v>946</v>
      </c>
      <c r="P240" s="99" t="s">
        <v>35</v>
      </c>
      <c r="Q240" s="85" t="s">
        <v>885</v>
      </c>
      <c r="R240" s="23"/>
    </row>
    <row r="241" spans="1:18">
      <c r="A241" s="103">
        <v>43593</v>
      </c>
      <c r="B241" s="104" t="s">
        <v>625</v>
      </c>
      <c r="C241" s="104" t="s">
        <v>20</v>
      </c>
      <c r="D241" s="104" t="s">
        <v>297</v>
      </c>
      <c r="E241" s="107"/>
      <c r="F241" s="107">
        <v>1000</v>
      </c>
      <c r="G241" s="107"/>
      <c r="H241" s="107"/>
      <c r="I241" s="163">
        <f t="shared" si="17"/>
        <v>1.7594513326964119</v>
      </c>
      <c r="J241" s="163">
        <f t="shared" si="19"/>
        <v>568.35900000000004</v>
      </c>
      <c r="K241" s="109">
        <f t="shared" si="18"/>
        <v>-2378151</v>
      </c>
      <c r="L241" s="108" t="s">
        <v>62</v>
      </c>
      <c r="M241" s="104" t="s">
        <v>34</v>
      </c>
      <c r="N241" s="99" t="s">
        <v>941</v>
      </c>
      <c r="O241" s="104" t="s">
        <v>946</v>
      </c>
      <c r="P241" s="99" t="s">
        <v>35</v>
      </c>
      <c r="Q241" s="85" t="s">
        <v>885</v>
      </c>
      <c r="R241" s="23"/>
    </row>
    <row r="242" spans="1:18" s="79" customFormat="1">
      <c r="A242" s="103">
        <v>43593</v>
      </c>
      <c r="B242" s="104" t="s">
        <v>626</v>
      </c>
      <c r="C242" s="104" t="s">
        <v>39</v>
      </c>
      <c r="D242" s="99" t="s">
        <v>69</v>
      </c>
      <c r="E242" s="107"/>
      <c r="F242" s="107">
        <v>8750</v>
      </c>
      <c r="G242" s="107"/>
      <c r="H242" s="107"/>
      <c r="I242" s="163">
        <f t="shared" si="17"/>
        <v>15.395199161093604</v>
      </c>
      <c r="J242" s="163">
        <f t="shared" si="19"/>
        <v>568.35900000000004</v>
      </c>
      <c r="K242" s="109">
        <f t="shared" si="18"/>
        <v>-2386901</v>
      </c>
      <c r="L242" s="108" t="s">
        <v>62</v>
      </c>
      <c r="M242" s="104" t="s">
        <v>40</v>
      </c>
      <c r="N242" s="99" t="s">
        <v>941</v>
      </c>
      <c r="O242" s="104" t="s">
        <v>946</v>
      </c>
      <c r="P242" s="99" t="s">
        <v>35</v>
      </c>
      <c r="Q242" s="85" t="s">
        <v>886</v>
      </c>
      <c r="R242" s="74"/>
    </row>
    <row r="243" spans="1:18">
      <c r="A243" s="103">
        <v>43593</v>
      </c>
      <c r="B243" s="104" t="s">
        <v>887</v>
      </c>
      <c r="C243" s="104" t="s">
        <v>39</v>
      </c>
      <c r="D243" s="99" t="s">
        <v>69</v>
      </c>
      <c r="E243" s="107"/>
      <c r="F243" s="107">
        <v>4000</v>
      </c>
      <c r="G243" s="107"/>
      <c r="H243" s="107"/>
      <c r="I243" s="163">
        <f t="shared" si="17"/>
        <v>7.0378053307856474</v>
      </c>
      <c r="J243" s="163">
        <f t="shared" si="19"/>
        <v>568.35900000000004</v>
      </c>
      <c r="K243" s="109">
        <f t="shared" si="18"/>
        <v>-2390901</v>
      </c>
      <c r="L243" s="108" t="s">
        <v>62</v>
      </c>
      <c r="M243" s="104" t="s">
        <v>34</v>
      </c>
      <c r="N243" s="99" t="s">
        <v>941</v>
      </c>
      <c r="O243" s="104" t="s">
        <v>946</v>
      </c>
      <c r="P243" s="99" t="s">
        <v>35</v>
      </c>
      <c r="Q243" s="85" t="s">
        <v>885</v>
      </c>
      <c r="R243" s="23"/>
    </row>
    <row r="244" spans="1:18">
      <c r="A244" s="103">
        <v>43593</v>
      </c>
      <c r="B244" s="104" t="s">
        <v>628</v>
      </c>
      <c r="C244" s="104" t="s">
        <v>20</v>
      </c>
      <c r="D244" s="104" t="s">
        <v>297</v>
      </c>
      <c r="E244" s="107"/>
      <c r="F244" s="107">
        <v>1000</v>
      </c>
      <c r="G244" s="107"/>
      <c r="H244" s="107"/>
      <c r="I244" s="163">
        <f t="shared" si="17"/>
        <v>1.7594513326964119</v>
      </c>
      <c r="J244" s="163">
        <f t="shared" si="19"/>
        <v>568.35900000000004</v>
      </c>
      <c r="K244" s="109">
        <f t="shared" si="18"/>
        <v>-2391901</v>
      </c>
      <c r="L244" s="108" t="s">
        <v>62</v>
      </c>
      <c r="M244" s="104" t="s">
        <v>34</v>
      </c>
      <c r="N244" s="99" t="s">
        <v>941</v>
      </c>
      <c r="O244" s="104" t="s">
        <v>946</v>
      </c>
      <c r="P244" s="99" t="s">
        <v>35</v>
      </c>
      <c r="Q244" s="85" t="s">
        <v>885</v>
      </c>
      <c r="R244" s="23"/>
    </row>
    <row r="245" spans="1:18">
      <c r="A245" s="103">
        <v>43593</v>
      </c>
      <c r="B245" s="104" t="s">
        <v>629</v>
      </c>
      <c r="C245" s="104" t="s">
        <v>20</v>
      </c>
      <c r="D245" s="104" t="s">
        <v>297</v>
      </c>
      <c r="E245" s="107"/>
      <c r="F245" s="107">
        <v>1000</v>
      </c>
      <c r="G245" s="107"/>
      <c r="H245" s="107"/>
      <c r="I245" s="163">
        <f t="shared" si="17"/>
        <v>1.7594513326964119</v>
      </c>
      <c r="J245" s="163">
        <f t="shared" si="19"/>
        <v>568.35900000000004</v>
      </c>
      <c r="K245" s="109">
        <f t="shared" si="18"/>
        <v>-2392901</v>
      </c>
      <c r="L245" s="108" t="s">
        <v>62</v>
      </c>
      <c r="M245" s="104" t="s">
        <v>34</v>
      </c>
      <c r="N245" s="99" t="s">
        <v>941</v>
      </c>
      <c r="O245" s="104" t="s">
        <v>946</v>
      </c>
      <c r="P245" s="99" t="s">
        <v>35</v>
      </c>
      <c r="Q245" s="85" t="s">
        <v>885</v>
      </c>
      <c r="R245" s="23"/>
    </row>
    <row r="246" spans="1:18">
      <c r="A246" s="103">
        <v>43593</v>
      </c>
      <c r="B246" s="104" t="s">
        <v>617</v>
      </c>
      <c r="C246" s="104" t="s">
        <v>79</v>
      </c>
      <c r="D246" s="104" t="s">
        <v>297</v>
      </c>
      <c r="E246" s="107"/>
      <c r="F246" s="107">
        <v>10000</v>
      </c>
      <c r="G246" s="107"/>
      <c r="H246" s="107"/>
      <c r="I246" s="163">
        <f t="shared" si="17"/>
        <v>17.594513326964119</v>
      </c>
      <c r="J246" s="163">
        <f t="shared" si="19"/>
        <v>568.35900000000004</v>
      </c>
      <c r="K246" s="109">
        <f t="shared" si="18"/>
        <v>-2402901</v>
      </c>
      <c r="L246" s="108" t="s">
        <v>62</v>
      </c>
      <c r="M246" s="104" t="s">
        <v>34</v>
      </c>
      <c r="N246" s="99" t="s">
        <v>941</v>
      </c>
      <c r="O246" s="104" t="s">
        <v>946</v>
      </c>
      <c r="P246" s="99" t="s">
        <v>35</v>
      </c>
      <c r="Q246" s="85" t="s">
        <v>885</v>
      </c>
      <c r="R246" s="23"/>
    </row>
    <row r="247" spans="1:18">
      <c r="A247" s="103">
        <v>43593</v>
      </c>
      <c r="B247" s="104" t="s">
        <v>630</v>
      </c>
      <c r="C247" s="104" t="s">
        <v>20</v>
      </c>
      <c r="D247" s="104" t="s">
        <v>297</v>
      </c>
      <c r="E247" s="107"/>
      <c r="F247" s="107">
        <v>1000</v>
      </c>
      <c r="G247" s="107"/>
      <c r="H247" s="107"/>
      <c r="I247" s="163">
        <f t="shared" si="17"/>
        <v>1.7594513326964119</v>
      </c>
      <c r="J247" s="163">
        <f t="shared" si="19"/>
        <v>568.35900000000004</v>
      </c>
      <c r="K247" s="109">
        <f t="shared" si="18"/>
        <v>-2403901</v>
      </c>
      <c r="L247" s="108" t="s">
        <v>62</v>
      </c>
      <c r="M247" s="104" t="s">
        <v>34</v>
      </c>
      <c r="N247" s="99" t="s">
        <v>941</v>
      </c>
      <c r="O247" s="104" t="s">
        <v>946</v>
      </c>
      <c r="P247" s="99" t="s">
        <v>35</v>
      </c>
      <c r="Q247" s="85" t="s">
        <v>885</v>
      </c>
      <c r="R247" s="23"/>
    </row>
    <row r="248" spans="1:18">
      <c r="A248" s="103">
        <v>43593</v>
      </c>
      <c r="B248" s="104" t="s">
        <v>666</v>
      </c>
      <c r="C248" s="104" t="s">
        <v>20</v>
      </c>
      <c r="D248" s="104" t="s">
        <v>32</v>
      </c>
      <c r="E248" s="106"/>
      <c r="F248" s="106">
        <v>1500</v>
      </c>
      <c r="G248" s="106"/>
      <c r="H248" s="106"/>
      <c r="I248" s="163">
        <f t="shared" si="17"/>
        <v>2.6391769990446177</v>
      </c>
      <c r="J248" s="163">
        <f t="shared" si="19"/>
        <v>568.35900000000004</v>
      </c>
      <c r="K248" s="109">
        <f t="shared" si="18"/>
        <v>-2405401</v>
      </c>
      <c r="L248" s="108" t="s">
        <v>63</v>
      </c>
      <c r="M248" s="99" t="s">
        <v>34</v>
      </c>
      <c r="N248" s="99" t="s">
        <v>941</v>
      </c>
      <c r="O248" s="104" t="s">
        <v>946</v>
      </c>
      <c r="P248" s="99" t="s">
        <v>35</v>
      </c>
      <c r="Q248" s="85" t="s">
        <v>885</v>
      </c>
      <c r="R248" s="23"/>
    </row>
    <row r="249" spans="1:18">
      <c r="A249" s="103">
        <v>43593</v>
      </c>
      <c r="B249" s="104" t="s">
        <v>667</v>
      </c>
      <c r="C249" s="104" t="s">
        <v>20</v>
      </c>
      <c r="D249" s="104" t="s">
        <v>32</v>
      </c>
      <c r="E249" s="106"/>
      <c r="F249" s="106">
        <v>500</v>
      </c>
      <c r="G249" s="106"/>
      <c r="H249" s="106"/>
      <c r="I249" s="163">
        <f t="shared" si="17"/>
        <v>0.87972566634820593</v>
      </c>
      <c r="J249" s="163">
        <f t="shared" si="19"/>
        <v>568.35900000000004</v>
      </c>
      <c r="K249" s="109">
        <f t="shared" si="18"/>
        <v>-2405901</v>
      </c>
      <c r="L249" s="108" t="s">
        <v>63</v>
      </c>
      <c r="M249" s="99" t="s">
        <v>34</v>
      </c>
      <c r="N249" s="99" t="s">
        <v>941</v>
      </c>
      <c r="O249" s="104" t="s">
        <v>946</v>
      </c>
      <c r="P249" s="99" t="s">
        <v>35</v>
      </c>
      <c r="Q249" s="85" t="s">
        <v>885</v>
      </c>
      <c r="R249" s="23"/>
    </row>
    <row r="250" spans="1:18">
      <c r="A250" s="103">
        <v>43593</v>
      </c>
      <c r="B250" s="99" t="s">
        <v>162</v>
      </c>
      <c r="C250" s="104" t="s">
        <v>20</v>
      </c>
      <c r="D250" s="99" t="s">
        <v>85</v>
      </c>
      <c r="E250" s="100"/>
      <c r="F250" s="100">
        <v>1000</v>
      </c>
      <c r="G250" s="100"/>
      <c r="H250" s="100"/>
      <c r="I250" s="163">
        <f t="shared" si="17"/>
        <v>1.7594513326964119</v>
      </c>
      <c r="J250" s="163">
        <f t="shared" si="19"/>
        <v>568.35900000000004</v>
      </c>
      <c r="K250" s="109">
        <f t="shared" si="18"/>
        <v>-2406901</v>
      </c>
      <c r="L250" s="98" t="s">
        <v>84</v>
      </c>
      <c r="M250" s="99" t="s">
        <v>34</v>
      </c>
      <c r="N250" s="99" t="s">
        <v>941</v>
      </c>
      <c r="O250" s="104" t="s">
        <v>946</v>
      </c>
      <c r="P250" s="99" t="s">
        <v>35</v>
      </c>
      <c r="Q250" s="85" t="s">
        <v>885</v>
      </c>
      <c r="R250" s="23"/>
    </row>
    <row r="251" spans="1:18">
      <c r="A251" s="103">
        <v>43593</v>
      </c>
      <c r="B251" s="99" t="s">
        <v>163</v>
      </c>
      <c r="C251" s="104" t="s">
        <v>20</v>
      </c>
      <c r="D251" s="99" t="s">
        <v>85</v>
      </c>
      <c r="E251" s="100"/>
      <c r="F251" s="100">
        <v>1000</v>
      </c>
      <c r="G251" s="100"/>
      <c r="H251" s="100"/>
      <c r="I251" s="163">
        <f t="shared" si="17"/>
        <v>1.7594513326964119</v>
      </c>
      <c r="J251" s="163">
        <f t="shared" si="19"/>
        <v>568.35900000000004</v>
      </c>
      <c r="K251" s="109">
        <f t="shared" si="18"/>
        <v>-2407901</v>
      </c>
      <c r="L251" s="98" t="s">
        <v>84</v>
      </c>
      <c r="M251" s="99" t="s">
        <v>34</v>
      </c>
      <c r="N251" s="99" t="s">
        <v>941</v>
      </c>
      <c r="O251" s="104" t="s">
        <v>946</v>
      </c>
      <c r="P251" s="99" t="s">
        <v>35</v>
      </c>
      <c r="Q251" s="85" t="s">
        <v>885</v>
      </c>
      <c r="R251" s="23"/>
    </row>
    <row r="252" spans="1:18">
      <c r="A252" s="103">
        <v>43593</v>
      </c>
      <c r="B252" s="99" t="s">
        <v>164</v>
      </c>
      <c r="C252" s="104" t="s">
        <v>20</v>
      </c>
      <c r="D252" s="99" t="s">
        <v>85</v>
      </c>
      <c r="E252" s="100"/>
      <c r="F252" s="100">
        <v>1000</v>
      </c>
      <c r="G252" s="100"/>
      <c r="H252" s="100"/>
      <c r="I252" s="163">
        <f t="shared" si="17"/>
        <v>1.7594513326964119</v>
      </c>
      <c r="J252" s="163">
        <f t="shared" si="19"/>
        <v>568.35900000000004</v>
      </c>
      <c r="K252" s="109">
        <f t="shared" si="18"/>
        <v>-2408901</v>
      </c>
      <c r="L252" s="98" t="s">
        <v>84</v>
      </c>
      <c r="M252" s="99" t="s">
        <v>34</v>
      </c>
      <c r="N252" s="99" t="s">
        <v>941</v>
      </c>
      <c r="O252" s="104" t="s">
        <v>946</v>
      </c>
      <c r="P252" s="99" t="s">
        <v>35</v>
      </c>
      <c r="Q252" s="85" t="s">
        <v>885</v>
      </c>
      <c r="R252" s="23"/>
    </row>
    <row r="253" spans="1:18">
      <c r="A253" s="103">
        <v>43593</v>
      </c>
      <c r="B253" s="99" t="s">
        <v>165</v>
      </c>
      <c r="C253" s="104" t="s">
        <v>20</v>
      </c>
      <c r="D253" s="99" t="s">
        <v>85</v>
      </c>
      <c r="E253" s="100"/>
      <c r="F253" s="100">
        <v>1000</v>
      </c>
      <c r="G253" s="100"/>
      <c r="H253" s="100"/>
      <c r="I253" s="163">
        <f t="shared" si="17"/>
        <v>1.7594513326964119</v>
      </c>
      <c r="J253" s="163">
        <f t="shared" si="19"/>
        <v>568.35900000000004</v>
      </c>
      <c r="K253" s="109">
        <f t="shared" si="18"/>
        <v>-2409901</v>
      </c>
      <c r="L253" s="98" t="s">
        <v>84</v>
      </c>
      <c r="M253" s="99" t="s">
        <v>34</v>
      </c>
      <c r="N253" s="99" t="s">
        <v>941</v>
      </c>
      <c r="O253" s="104" t="s">
        <v>946</v>
      </c>
      <c r="P253" s="99" t="s">
        <v>35</v>
      </c>
      <c r="Q253" s="85" t="s">
        <v>885</v>
      </c>
      <c r="R253" s="23"/>
    </row>
    <row r="254" spans="1:18" s="79" customFormat="1">
      <c r="A254" s="103">
        <v>43593</v>
      </c>
      <c r="B254" s="99" t="s">
        <v>166</v>
      </c>
      <c r="C254" s="99" t="s">
        <v>39</v>
      </c>
      <c r="D254" s="99" t="s">
        <v>69</v>
      </c>
      <c r="E254" s="100"/>
      <c r="F254" s="100">
        <v>8970</v>
      </c>
      <c r="G254" s="100"/>
      <c r="H254" s="100"/>
      <c r="I254" s="163">
        <f t="shared" si="17"/>
        <v>15.782278454286814</v>
      </c>
      <c r="J254" s="163">
        <f t="shared" si="19"/>
        <v>568.35900000000004</v>
      </c>
      <c r="K254" s="109">
        <f t="shared" si="18"/>
        <v>-2418871</v>
      </c>
      <c r="L254" s="98" t="s">
        <v>84</v>
      </c>
      <c r="M254" s="99" t="s">
        <v>158</v>
      </c>
      <c r="N254" s="99" t="s">
        <v>941</v>
      </c>
      <c r="O254" s="104" t="s">
        <v>946</v>
      </c>
      <c r="P254" s="99" t="s">
        <v>35</v>
      </c>
      <c r="Q254" s="85" t="s">
        <v>886</v>
      </c>
      <c r="R254" s="74"/>
    </row>
    <row r="255" spans="1:18">
      <c r="A255" s="103">
        <v>43593</v>
      </c>
      <c r="B255" s="99" t="s">
        <v>167</v>
      </c>
      <c r="C255" s="104" t="s">
        <v>20</v>
      </c>
      <c r="D255" s="99" t="s">
        <v>85</v>
      </c>
      <c r="E255" s="100"/>
      <c r="F255" s="100">
        <v>1000</v>
      </c>
      <c r="G255" s="100"/>
      <c r="H255" s="100"/>
      <c r="I255" s="163">
        <f t="shared" si="17"/>
        <v>1.7594513326964119</v>
      </c>
      <c r="J255" s="163">
        <f t="shared" si="19"/>
        <v>568.35900000000004</v>
      </c>
      <c r="K255" s="109">
        <f t="shared" si="18"/>
        <v>-2419871</v>
      </c>
      <c r="L255" s="98" t="s">
        <v>84</v>
      </c>
      <c r="M255" s="99" t="s">
        <v>34</v>
      </c>
      <c r="N255" s="99" t="s">
        <v>941</v>
      </c>
      <c r="O255" s="104" t="s">
        <v>946</v>
      </c>
      <c r="P255" s="99" t="s">
        <v>35</v>
      </c>
      <c r="Q255" s="85" t="s">
        <v>885</v>
      </c>
      <c r="R255" s="23"/>
    </row>
    <row r="256" spans="1:18">
      <c r="A256" s="103">
        <v>43593</v>
      </c>
      <c r="B256" s="104" t="s">
        <v>805</v>
      </c>
      <c r="C256" s="104" t="s">
        <v>20</v>
      </c>
      <c r="D256" s="99" t="s">
        <v>32</v>
      </c>
      <c r="E256" s="100"/>
      <c r="F256" s="100">
        <v>500</v>
      </c>
      <c r="G256" s="100"/>
      <c r="H256" s="100"/>
      <c r="I256" s="163">
        <f t="shared" si="17"/>
        <v>0.87972566634820593</v>
      </c>
      <c r="J256" s="163">
        <f t="shared" si="19"/>
        <v>568.35900000000004</v>
      </c>
      <c r="K256" s="109">
        <f t="shared" si="18"/>
        <v>-2420371</v>
      </c>
      <c r="L256" s="98" t="s">
        <v>78</v>
      </c>
      <c r="M256" s="104" t="s">
        <v>34</v>
      </c>
      <c r="N256" s="99" t="s">
        <v>941</v>
      </c>
      <c r="O256" s="104" t="s">
        <v>946</v>
      </c>
      <c r="P256" s="99" t="s">
        <v>35</v>
      </c>
      <c r="Q256" s="85" t="s">
        <v>885</v>
      </c>
      <c r="R256" s="23"/>
    </row>
    <row r="257" spans="1:18" s="79" customFormat="1">
      <c r="A257" s="103">
        <v>43593</v>
      </c>
      <c r="B257" s="104" t="s">
        <v>962</v>
      </c>
      <c r="C257" s="99" t="s">
        <v>881</v>
      </c>
      <c r="D257" s="99" t="s">
        <v>32</v>
      </c>
      <c r="E257" s="100"/>
      <c r="F257" s="100">
        <v>500</v>
      </c>
      <c r="G257" s="100"/>
      <c r="H257" s="100"/>
      <c r="I257" s="163">
        <f t="shared" si="17"/>
        <v>0.87972566634820593</v>
      </c>
      <c r="J257" s="163">
        <f t="shared" si="19"/>
        <v>568.35900000000004</v>
      </c>
      <c r="K257" s="109">
        <f t="shared" si="18"/>
        <v>-2420871</v>
      </c>
      <c r="L257" s="98" t="s">
        <v>78</v>
      </c>
      <c r="M257" s="104" t="s">
        <v>40</v>
      </c>
      <c r="N257" s="99" t="s">
        <v>941</v>
      </c>
      <c r="O257" s="104" t="s">
        <v>946</v>
      </c>
      <c r="P257" s="99" t="s">
        <v>35</v>
      </c>
      <c r="Q257" s="85" t="s">
        <v>886</v>
      </c>
      <c r="R257" s="74"/>
    </row>
    <row r="258" spans="1:18" s="79" customFormat="1">
      <c r="A258" s="103">
        <v>43593</v>
      </c>
      <c r="B258" s="104" t="s">
        <v>807</v>
      </c>
      <c r="C258" s="104" t="s">
        <v>57</v>
      </c>
      <c r="D258" s="99" t="s">
        <v>32</v>
      </c>
      <c r="E258" s="100"/>
      <c r="F258" s="100">
        <v>60000</v>
      </c>
      <c r="G258" s="100"/>
      <c r="H258" s="100"/>
      <c r="I258" s="163">
        <f t="shared" si="17"/>
        <v>105.56707996178471</v>
      </c>
      <c r="J258" s="163">
        <f t="shared" si="19"/>
        <v>568.35900000000004</v>
      </c>
      <c r="K258" s="109">
        <f t="shared" si="18"/>
        <v>-2480871</v>
      </c>
      <c r="L258" s="98" t="s">
        <v>78</v>
      </c>
      <c r="M258" s="104">
        <v>387</v>
      </c>
      <c r="N258" s="99" t="s">
        <v>941</v>
      </c>
      <c r="O258" s="104" t="s">
        <v>945</v>
      </c>
      <c r="P258" s="99" t="s">
        <v>35</v>
      </c>
      <c r="Q258" s="85" t="s">
        <v>886</v>
      </c>
      <c r="R258" s="74"/>
    </row>
    <row r="259" spans="1:18">
      <c r="A259" s="103">
        <v>43593</v>
      </c>
      <c r="B259" s="104" t="s">
        <v>808</v>
      </c>
      <c r="C259" s="104" t="s">
        <v>57</v>
      </c>
      <c r="D259" s="99" t="s">
        <v>32</v>
      </c>
      <c r="E259" s="100"/>
      <c r="F259" s="100">
        <v>40000</v>
      </c>
      <c r="G259" s="100"/>
      <c r="H259" s="100"/>
      <c r="I259" s="163">
        <f t="shared" si="17"/>
        <v>70.378053307856476</v>
      </c>
      <c r="J259" s="163">
        <f t="shared" si="19"/>
        <v>568.35900000000004</v>
      </c>
      <c r="K259" s="109">
        <f t="shared" si="18"/>
        <v>-2520871</v>
      </c>
      <c r="L259" s="98" t="s">
        <v>78</v>
      </c>
      <c r="M259" s="104" t="s">
        <v>34</v>
      </c>
      <c r="N259" s="99" t="s">
        <v>941</v>
      </c>
      <c r="O259" s="104" t="s">
        <v>945</v>
      </c>
      <c r="P259" s="99" t="s">
        <v>35</v>
      </c>
      <c r="Q259" s="85" t="s">
        <v>885</v>
      </c>
      <c r="R259" s="23"/>
    </row>
    <row r="260" spans="1:18">
      <c r="A260" s="103">
        <v>43593</v>
      </c>
      <c r="B260" s="104" t="s">
        <v>787</v>
      </c>
      <c r="C260" s="104" t="s">
        <v>20</v>
      </c>
      <c r="D260" s="99" t="s">
        <v>32</v>
      </c>
      <c r="E260" s="100"/>
      <c r="F260" s="100">
        <v>1000</v>
      </c>
      <c r="G260" s="100"/>
      <c r="H260" s="100"/>
      <c r="I260" s="163">
        <f t="shared" si="17"/>
        <v>1.7594513326964119</v>
      </c>
      <c r="J260" s="163">
        <f t="shared" si="19"/>
        <v>568.35900000000004</v>
      </c>
      <c r="K260" s="109">
        <f t="shared" si="18"/>
        <v>-2521871</v>
      </c>
      <c r="L260" s="98" t="s">
        <v>78</v>
      </c>
      <c r="M260" s="104" t="s">
        <v>34</v>
      </c>
      <c r="N260" s="99" t="s">
        <v>941</v>
      </c>
      <c r="O260" s="104" t="s">
        <v>946</v>
      </c>
      <c r="P260" s="99" t="s">
        <v>35</v>
      </c>
      <c r="Q260" s="85" t="s">
        <v>885</v>
      </c>
      <c r="R260" s="23"/>
    </row>
    <row r="261" spans="1:18" s="79" customFormat="1">
      <c r="A261" s="103">
        <v>43593</v>
      </c>
      <c r="B261" s="99" t="s">
        <v>459</v>
      </c>
      <c r="C261" s="99" t="s">
        <v>878</v>
      </c>
      <c r="D261" s="99" t="s">
        <v>69</v>
      </c>
      <c r="E261" s="106"/>
      <c r="F261" s="100">
        <v>2152</v>
      </c>
      <c r="G261" s="100"/>
      <c r="H261" s="100"/>
      <c r="I261" s="163">
        <f t="shared" si="17"/>
        <v>3.7863392679626782</v>
      </c>
      <c r="J261" s="163">
        <f t="shared" si="19"/>
        <v>568.35900000000004</v>
      </c>
      <c r="K261" s="109">
        <f t="shared" si="18"/>
        <v>-2524023</v>
      </c>
      <c r="L261" s="98" t="s">
        <v>82</v>
      </c>
      <c r="M261" s="99" t="s">
        <v>445</v>
      </c>
      <c r="N261" s="99" t="s">
        <v>941</v>
      </c>
      <c r="O261" s="104" t="s">
        <v>946</v>
      </c>
      <c r="P261" s="99" t="s">
        <v>35</v>
      </c>
      <c r="Q261" s="85" t="s">
        <v>886</v>
      </c>
      <c r="R261" s="74"/>
    </row>
    <row r="262" spans="1:18" s="79" customFormat="1">
      <c r="A262" s="103">
        <v>43593</v>
      </c>
      <c r="B262" s="99" t="s">
        <v>460</v>
      </c>
      <c r="C262" s="99" t="s">
        <v>878</v>
      </c>
      <c r="D262" s="99" t="s">
        <v>69</v>
      </c>
      <c r="E262" s="106"/>
      <c r="F262" s="100">
        <v>3484</v>
      </c>
      <c r="G262" s="100"/>
      <c r="H262" s="100"/>
      <c r="I262" s="163">
        <f t="shared" si="17"/>
        <v>6.146355232517112</v>
      </c>
      <c r="J262" s="163">
        <v>566.84</v>
      </c>
      <c r="K262" s="109">
        <f t="shared" si="18"/>
        <v>-2527507</v>
      </c>
      <c r="L262" s="98" t="s">
        <v>82</v>
      </c>
      <c r="M262" s="99">
        <v>3635121</v>
      </c>
      <c r="N262" s="99" t="s">
        <v>940</v>
      </c>
      <c r="O262" s="104" t="s">
        <v>946</v>
      </c>
      <c r="P262" s="99" t="s">
        <v>35</v>
      </c>
      <c r="Q262" s="85" t="s">
        <v>886</v>
      </c>
      <c r="R262" s="74"/>
    </row>
    <row r="263" spans="1:18" s="79" customFormat="1">
      <c r="A263" s="103">
        <v>43593</v>
      </c>
      <c r="B263" s="99" t="s">
        <v>461</v>
      </c>
      <c r="C263" s="104" t="s">
        <v>79</v>
      </c>
      <c r="D263" s="99" t="s">
        <v>21</v>
      </c>
      <c r="E263" s="61"/>
      <c r="F263" s="100">
        <v>270000</v>
      </c>
      <c r="G263" s="100"/>
      <c r="H263" s="100"/>
      <c r="I263" s="163">
        <f t="shared" si="17"/>
        <v>484.24981946000946</v>
      </c>
      <c r="J263" s="163">
        <f>11151269/20000</f>
        <v>557.56344999999999</v>
      </c>
      <c r="K263" s="109">
        <f t="shared" si="18"/>
        <v>-2797507</v>
      </c>
      <c r="L263" s="98" t="s">
        <v>82</v>
      </c>
      <c r="M263" s="99">
        <v>3635121</v>
      </c>
      <c r="N263" s="99" t="s">
        <v>943</v>
      </c>
      <c r="O263" s="99" t="s">
        <v>945</v>
      </c>
      <c r="P263" s="99" t="s">
        <v>35</v>
      </c>
      <c r="Q263" s="85" t="s">
        <v>886</v>
      </c>
      <c r="R263" s="74"/>
    </row>
    <row r="264" spans="1:18" s="79" customFormat="1">
      <c r="A264" s="103">
        <v>43593</v>
      </c>
      <c r="B264" s="99" t="s">
        <v>462</v>
      </c>
      <c r="C264" s="99" t="s">
        <v>878</v>
      </c>
      <c r="D264" s="99" t="s">
        <v>69</v>
      </c>
      <c r="E264" s="106"/>
      <c r="F264" s="100">
        <v>3484</v>
      </c>
      <c r="G264" s="100"/>
      <c r="H264" s="100"/>
      <c r="I264" s="163">
        <f t="shared" si="17"/>
        <v>6.146355232517112</v>
      </c>
      <c r="J264" s="163">
        <v>566.84</v>
      </c>
      <c r="K264" s="109">
        <f t="shared" si="18"/>
        <v>-2800991</v>
      </c>
      <c r="L264" s="98" t="s">
        <v>82</v>
      </c>
      <c r="M264" s="99">
        <v>3635122</v>
      </c>
      <c r="N264" s="99" t="s">
        <v>940</v>
      </c>
      <c r="O264" s="104" t="s">
        <v>946</v>
      </c>
      <c r="P264" s="99" t="s">
        <v>35</v>
      </c>
      <c r="Q264" s="85" t="s">
        <v>886</v>
      </c>
      <c r="R264" s="74"/>
    </row>
    <row r="265" spans="1:18" s="79" customFormat="1">
      <c r="A265" s="103">
        <v>43593</v>
      </c>
      <c r="B265" s="99" t="s">
        <v>463</v>
      </c>
      <c r="C265" s="104" t="s">
        <v>79</v>
      </c>
      <c r="D265" s="99" t="s">
        <v>21</v>
      </c>
      <c r="E265" s="61"/>
      <c r="F265" s="100">
        <v>240000</v>
      </c>
      <c r="G265" s="100"/>
      <c r="H265" s="100"/>
      <c r="I265" s="163">
        <f t="shared" si="17"/>
        <v>430.44428396445284</v>
      </c>
      <c r="J265" s="163">
        <f>11151269/20000</f>
        <v>557.56344999999999</v>
      </c>
      <c r="K265" s="109">
        <f t="shared" si="18"/>
        <v>-3040991</v>
      </c>
      <c r="L265" s="98" t="s">
        <v>82</v>
      </c>
      <c r="M265" s="99">
        <v>3635122</v>
      </c>
      <c r="N265" s="99" t="s">
        <v>943</v>
      </c>
      <c r="O265" s="99" t="s">
        <v>945</v>
      </c>
      <c r="P265" s="99" t="s">
        <v>35</v>
      </c>
      <c r="Q265" s="85" t="s">
        <v>886</v>
      </c>
      <c r="R265" s="74"/>
    </row>
    <row r="266" spans="1:18">
      <c r="A266" s="103">
        <v>43594</v>
      </c>
      <c r="B266" s="104" t="s">
        <v>38</v>
      </c>
      <c r="C266" s="104" t="s">
        <v>20</v>
      </c>
      <c r="D266" s="104" t="s">
        <v>32</v>
      </c>
      <c r="E266" s="107"/>
      <c r="F266" s="107">
        <v>1000</v>
      </c>
      <c r="G266" s="107"/>
      <c r="H266" s="107"/>
      <c r="I266" s="163">
        <f t="shared" si="17"/>
        <v>1.7594513326964119</v>
      </c>
      <c r="J266" s="163">
        <f t="shared" ref="J266:J277" si="20">11367180/20000</f>
        <v>568.35900000000004</v>
      </c>
      <c r="K266" s="109">
        <f t="shared" si="18"/>
        <v>-3041991</v>
      </c>
      <c r="L266" s="108" t="s">
        <v>33</v>
      </c>
      <c r="M266" s="104" t="s">
        <v>34</v>
      </c>
      <c r="N266" s="99" t="s">
        <v>941</v>
      </c>
      <c r="O266" s="104" t="s">
        <v>946</v>
      </c>
      <c r="P266" s="99" t="s">
        <v>35</v>
      </c>
      <c r="Q266" s="85" t="s">
        <v>885</v>
      </c>
      <c r="R266" s="23"/>
    </row>
    <row r="267" spans="1:18" s="79" customFormat="1">
      <c r="A267" s="103">
        <v>43594</v>
      </c>
      <c r="B267" s="104" t="s">
        <v>550</v>
      </c>
      <c r="C267" s="104" t="s">
        <v>39</v>
      </c>
      <c r="D267" s="99" t="s">
        <v>69</v>
      </c>
      <c r="E267" s="107"/>
      <c r="F267" s="107">
        <v>2000</v>
      </c>
      <c r="G267" s="107"/>
      <c r="H267" s="107"/>
      <c r="I267" s="163">
        <f t="shared" si="17"/>
        <v>3.5189026653928237</v>
      </c>
      <c r="J267" s="163">
        <f t="shared" si="20"/>
        <v>568.35900000000004</v>
      </c>
      <c r="K267" s="109">
        <f t="shared" si="18"/>
        <v>-3043991</v>
      </c>
      <c r="L267" s="108" t="s">
        <v>33</v>
      </c>
      <c r="M267" s="104" t="s">
        <v>40</v>
      </c>
      <c r="N267" s="99" t="s">
        <v>941</v>
      </c>
      <c r="O267" s="104" t="s">
        <v>946</v>
      </c>
      <c r="P267" s="99" t="s">
        <v>35</v>
      </c>
      <c r="Q267" s="85" t="s">
        <v>886</v>
      </c>
      <c r="R267" s="74"/>
    </row>
    <row r="268" spans="1:18">
      <c r="A268" s="103">
        <v>43594</v>
      </c>
      <c r="B268" s="104" t="s">
        <v>41</v>
      </c>
      <c r="C268" s="104" t="s">
        <v>20</v>
      </c>
      <c r="D268" s="104" t="s">
        <v>32</v>
      </c>
      <c r="E268" s="107"/>
      <c r="F268" s="107">
        <v>1000</v>
      </c>
      <c r="G268" s="107"/>
      <c r="H268" s="107"/>
      <c r="I268" s="163">
        <f t="shared" si="17"/>
        <v>1.7594513326964119</v>
      </c>
      <c r="J268" s="163">
        <f t="shared" si="20"/>
        <v>568.35900000000004</v>
      </c>
      <c r="K268" s="109">
        <f t="shared" si="18"/>
        <v>-3044991</v>
      </c>
      <c r="L268" s="108" t="s">
        <v>33</v>
      </c>
      <c r="M268" s="104" t="s">
        <v>34</v>
      </c>
      <c r="N268" s="99" t="s">
        <v>941</v>
      </c>
      <c r="O268" s="104" t="s">
        <v>946</v>
      </c>
      <c r="P268" s="99" t="s">
        <v>35</v>
      </c>
      <c r="Q268" s="85" t="s">
        <v>885</v>
      </c>
      <c r="R268" s="23"/>
    </row>
    <row r="269" spans="1:18">
      <c r="A269" s="103">
        <v>43594</v>
      </c>
      <c r="B269" s="104" t="s">
        <v>631</v>
      </c>
      <c r="C269" s="104" t="s">
        <v>20</v>
      </c>
      <c r="D269" s="104" t="s">
        <v>297</v>
      </c>
      <c r="E269" s="107"/>
      <c r="F269" s="107">
        <v>1000</v>
      </c>
      <c r="G269" s="107"/>
      <c r="H269" s="107"/>
      <c r="I269" s="163">
        <f t="shared" ref="I269:I332" si="21">+F269/J269</f>
        <v>1.7594513326964119</v>
      </c>
      <c r="J269" s="163">
        <f t="shared" si="20"/>
        <v>568.35900000000004</v>
      </c>
      <c r="K269" s="109">
        <f t="shared" ref="K269:K332" si="22">K268+E269-F269</f>
        <v>-3045991</v>
      </c>
      <c r="L269" s="108" t="s">
        <v>62</v>
      </c>
      <c r="M269" s="104" t="s">
        <v>34</v>
      </c>
      <c r="N269" s="99" t="s">
        <v>941</v>
      </c>
      <c r="O269" s="104" t="s">
        <v>946</v>
      </c>
      <c r="P269" s="99" t="s">
        <v>35</v>
      </c>
      <c r="Q269" s="85" t="s">
        <v>885</v>
      </c>
      <c r="R269" s="23"/>
    </row>
    <row r="270" spans="1:18">
      <c r="A270" s="103">
        <v>43594</v>
      </c>
      <c r="B270" s="104" t="s">
        <v>632</v>
      </c>
      <c r="C270" s="104" t="s">
        <v>20</v>
      </c>
      <c r="D270" s="104" t="s">
        <v>297</v>
      </c>
      <c r="E270" s="107"/>
      <c r="F270" s="107">
        <v>1000</v>
      </c>
      <c r="G270" s="107"/>
      <c r="H270" s="107"/>
      <c r="I270" s="163">
        <f t="shared" si="21"/>
        <v>1.7594513326964119</v>
      </c>
      <c r="J270" s="163">
        <f t="shared" si="20"/>
        <v>568.35900000000004</v>
      </c>
      <c r="K270" s="109">
        <f t="shared" si="22"/>
        <v>-3046991</v>
      </c>
      <c r="L270" s="108" t="s">
        <v>62</v>
      </c>
      <c r="M270" s="104" t="s">
        <v>34</v>
      </c>
      <c r="N270" s="99" t="s">
        <v>941</v>
      </c>
      <c r="O270" s="104" t="s">
        <v>946</v>
      </c>
      <c r="P270" s="99" t="s">
        <v>35</v>
      </c>
      <c r="Q270" s="85" t="s">
        <v>885</v>
      </c>
      <c r="R270" s="23"/>
    </row>
    <row r="271" spans="1:18">
      <c r="A271" s="103">
        <v>43594</v>
      </c>
      <c r="B271" s="104" t="s">
        <v>611</v>
      </c>
      <c r="C271" s="104" t="s">
        <v>20</v>
      </c>
      <c r="D271" s="104" t="s">
        <v>297</v>
      </c>
      <c r="E271" s="107"/>
      <c r="F271" s="107">
        <v>1000</v>
      </c>
      <c r="G271" s="107"/>
      <c r="H271" s="107"/>
      <c r="I271" s="163">
        <f t="shared" si="21"/>
        <v>1.7594513326964119</v>
      </c>
      <c r="J271" s="163">
        <f t="shared" si="20"/>
        <v>568.35900000000004</v>
      </c>
      <c r="K271" s="109">
        <f t="shared" si="22"/>
        <v>-3047991</v>
      </c>
      <c r="L271" s="108" t="s">
        <v>62</v>
      </c>
      <c r="M271" s="104" t="s">
        <v>34</v>
      </c>
      <c r="N271" s="99" t="s">
        <v>941</v>
      </c>
      <c r="O271" s="104" t="s">
        <v>946</v>
      </c>
      <c r="P271" s="99" t="s">
        <v>35</v>
      </c>
      <c r="Q271" s="85" t="s">
        <v>885</v>
      </c>
      <c r="R271" s="23"/>
    </row>
    <row r="272" spans="1:18">
      <c r="A272" s="103">
        <v>43594</v>
      </c>
      <c r="B272" s="104" t="s">
        <v>668</v>
      </c>
      <c r="C272" s="104" t="s">
        <v>20</v>
      </c>
      <c r="D272" s="104" t="s">
        <v>32</v>
      </c>
      <c r="E272" s="106"/>
      <c r="F272" s="106">
        <v>500</v>
      </c>
      <c r="G272" s="106"/>
      <c r="H272" s="106"/>
      <c r="I272" s="163">
        <f t="shared" si="21"/>
        <v>0.87972566634820593</v>
      </c>
      <c r="J272" s="163">
        <f t="shared" si="20"/>
        <v>568.35900000000004</v>
      </c>
      <c r="K272" s="109">
        <f t="shared" si="22"/>
        <v>-3048491</v>
      </c>
      <c r="L272" s="108" t="s">
        <v>63</v>
      </c>
      <c r="M272" s="99" t="s">
        <v>34</v>
      </c>
      <c r="N272" s="99" t="s">
        <v>941</v>
      </c>
      <c r="O272" s="104" t="s">
        <v>946</v>
      </c>
      <c r="P272" s="99" t="s">
        <v>35</v>
      </c>
      <c r="Q272" s="85" t="s">
        <v>885</v>
      </c>
      <c r="R272" s="23"/>
    </row>
    <row r="273" spans="1:18">
      <c r="A273" s="103">
        <v>43594</v>
      </c>
      <c r="B273" s="104" t="s">
        <v>669</v>
      </c>
      <c r="C273" s="104" t="s">
        <v>20</v>
      </c>
      <c r="D273" s="104" t="s">
        <v>32</v>
      </c>
      <c r="E273" s="106"/>
      <c r="F273" s="106">
        <v>500</v>
      </c>
      <c r="G273" s="106"/>
      <c r="H273" s="106"/>
      <c r="I273" s="163">
        <f t="shared" si="21"/>
        <v>0.87972566634820593</v>
      </c>
      <c r="J273" s="163">
        <f t="shared" si="20"/>
        <v>568.35900000000004</v>
      </c>
      <c r="K273" s="109">
        <f t="shared" si="22"/>
        <v>-3048991</v>
      </c>
      <c r="L273" s="108" t="s">
        <v>63</v>
      </c>
      <c r="M273" s="99" t="s">
        <v>34</v>
      </c>
      <c r="N273" s="99" t="s">
        <v>941</v>
      </c>
      <c r="O273" s="104" t="s">
        <v>946</v>
      </c>
      <c r="P273" s="99" t="s">
        <v>35</v>
      </c>
      <c r="Q273" s="85" t="s">
        <v>885</v>
      </c>
      <c r="R273" s="23"/>
    </row>
    <row r="274" spans="1:18">
      <c r="A274" s="103">
        <v>43594</v>
      </c>
      <c r="B274" s="104" t="s">
        <v>670</v>
      </c>
      <c r="C274" s="104" t="s">
        <v>20</v>
      </c>
      <c r="D274" s="104" t="s">
        <v>32</v>
      </c>
      <c r="E274" s="106"/>
      <c r="F274" s="106">
        <v>500</v>
      </c>
      <c r="G274" s="106"/>
      <c r="H274" s="106"/>
      <c r="I274" s="163">
        <f t="shared" si="21"/>
        <v>0.87972566634820593</v>
      </c>
      <c r="J274" s="163">
        <f t="shared" si="20"/>
        <v>568.35900000000004</v>
      </c>
      <c r="K274" s="109">
        <f t="shared" si="22"/>
        <v>-3049491</v>
      </c>
      <c r="L274" s="108" t="s">
        <v>63</v>
      </c>
      <c r="M274" s="99" t="s">
        <v>34</v>
      </c>
      <c r="N274" s="99" t="s">
        <v>941</v>
      </c>
      <c r="O274" s="104" t="s">
        <v>946</v>
      </c>
      <c r="P274" s="99" t="s">
        <v>35</v>
      </c>
      <c r="Q274" s="85" t="s">
        <v>885</v>
      </c>
      <c r="R274" s="23"/>
    </row>
    <row r="275" spans="1:18">
      <c r="A275" s="103">
        <v>43594</v>
      </c>
      <c r="B275" s="104" t="s">
        <v>671</v>
      </c>
      <c r="C275" s="104" t="s">
        <v>20</v>
      </c>
      <c r="D275" s="104" t="s">
        <v>32</v>
      </c>
      <c r="E275" s="106"/>
      <c r="F275" s="106">
        <v>500</v>
      </c>
      <c r="G275" s="106"/>
      <c r="H275" s="106"/>
      <c r="I275" s="163">
        <f t="shared" si="21"/>
        <v>0.87972566634820593</v>
      </c>
      <c r="J275" s="163">
        <f t="shared" si="20"/>
        <v>568.35900000000004</v>
      </c>
      <c r="K275" s="109">
        <f t="shared" si="22"/>
        <v>-3049991</v>
      </c>
      <c r="L275" s="108" t="s">
        <v>63</v>
      </c>
      <c r="M275" s="99" t="s">
        <v>34</v>
      </c>
      <c r="N275" s="99" t="s">
        <v>941</v>
      </c>
      <c r="O275" s="104" t="s">
        <v>946</v>
      </c>
      <c r="P275" s="99" t="s">
        <v>35</v>
      </c>
      <c r="Q275" s="85" t="s">
        <v>885</v>
      </c>
      <c r="R275" s="23"/>
    </row>
    <row r="276" spans="1:18">
      <c r="A276" s="103">
        <v>43594</v>
      </c>
      <c r="B276" s="104" t="s">
        <v>672</v>
      </c>
      <c r="C276" s="104" t="s">
        <v>20</v>
      </c>
      <c r="D276" s="104" t="s">
        <v>32</v>
      </c>
      <c r="E276" s="106"/>
      <c r="F276" s="106">
        <v>500</v>
      </c>
      <c r="G276" s="106"/>
      <c r="H276" s="106"/>
      <c r="I276" s="163">
        <f t="shared" si="21"/>
        <v>0.87972566634820593</v>
      </c>
      <c r="J276" s="163">
        <f t="shared" si="20"/>
        <v>568.35900000000004</v>
      </c>
      <c r="K276" s="109">
        <f t="shared" si="22"/>
        <v>-3050491</v>
      </c>
      <c r="L276" s="108" t="s">
        <v>63</v>
      </c>
      <c r="M276" s="99" t="s">
        <v>34</v>
      </c>
      <c r="N276" s="99" t="s">
        <v>941</v>
      </c>
      <c r="O276" s="104" t="s">
        <v>946</v>
      </c>
      <c r="P276" s="99" t="s">
        <v>35</v>
      </c>
      <c r="Q276" s="85" t="s">
        <v>885</v>
      </c>
      <c r="R276" s="23"/>
    </row>
    <row r="277" spans="1:18">
      <c r="A277" s="103">
        <v>43594</v>
      </c>
      <c r="B277" s="99" t="s">
        <v>720</v>
      </c>
      <c r="C277" s="104" t="s">
        <v>20</v>
      </c>
      <c r="D277" s="104" t="s">
        <v>297</v>
      </c>
      <c r="E277" s="100"/>
      <c r="F277" s="100">
        <v>1000</v>
      </c>
      <c r="G277" s="100"/>
      <c r="H277" s="100"/>
      <c r="I277" s="163">
        <f t="shared" si="21"/>
        <v>1.7594513326964119</v>
      </c>
      <c r="J277" s="163">
        <f t="shared" si="20"/>
        <v>568.35900000000004</v>
      </c>
      <c r="K277" s="109">
        <f t="shared" si="22"/>
        <v>-3051491</v>
      </c>
      <c r="L277" s="98" t="s">
        <v>89</v>
      </c>
      <c r="M277" s="99" t="s">
        <v>34</v>
      </c>
      <c r="N277" s="99" t="s">
        <v>941</v>
      </c>
      <c r="O277" s="104" t="s">
        <v>946</v>
      </c>
      <c r="P277" s="99" t="s">
        <v>35</v>
      </c>
      <c r="Q277" s="85" t="s">
        <v>885</v>
      </c>
      <c r="R277" s="23"/>
    </row>
    <row r="278" spans="1:18" s="79" customFormat="1">
      <c r="A278" s="103">
        <v>43594</v>
      </c>
      <c r="B278" s="104" t="s">
        <v>899</v>
      </c>
      <c r="C278" s="104" t="s">
        <v>881</v>
      </c>
      <c r="D278" s="104" t="s">
        <v>21</v>
      </c>
      <c r="E278" s="107"/>
      <c r="F278" s="107">
        <v>120000</v>
      </c>
      <c r="G278" s="107"/>
      <c r="H278" s="107"/>
      <c r="I278" s="163">
        <f t="shared" si="21"/>
        <v>211.69995060334486</v>
      </c>
      <c r="J278" s="163">
        <v>566.84</v>
      </c>
      <c r="K278" s="109">
        <f t="shared" si="22"/>
        <v>-3171491</v>
      </c>
      <c r="L278" s="108" t="s">
        <v>75</v>
      </c>
      <c r="M278" s="104" t="s">
        <v>40</v>
      </c>
      <c r="N278" s="99" t="s">
        <v>940</v>
      </c>
      <c r="O278" s="104" t="s">
        <v>946</v>
      </c>
      <c r="P278" s="99" t="s">
        <v>35</v>
      </c>
      <c r="Q278" s="85" t="s">
        <v>886</v>
      </c>
      <c r="R278" s="74"/>
    </row>
    <row r="279" spans="1:18" s="79" customFormat="1">
      <c r="A279" s="103">
        <v>43594</v>
      </c>
      <c r="B279" s="99" t="s">
        <v>947</v>
      </c>
      <c r="C279" s="99"/>
      <c r="D279" s="99"/>
      <c r="E279" s="100">
        <v>11367180</v>
      </c>
      <c r="F279" s="100"/>
      <c r="G279" s="100"/>
      <c r="H279" s="100"/>
      <c r="I279" s="163">
        <f t="shared" si="21"/>
        <v>0</v>
      </c>
      <c r="J279" s="163">
        <f>11367180/20000</f>
        <v>568.35900000000004</v>
      </c>
      <c r="K279" s="109">
        <f t="shared" si="22"/>
        <v>8195689</v>
      </c>
      <c r="L279" s="98" t="s">
        <v>82</v>
      </c>
      <c r="M279" s="99" t="s">
        <v>445</v>
      </c>
      <c r="N279" s="99" t="s">
        <v>941</v>
      </c>
      <c r="O279" s="99" t="s">
        <v>946</v>
      </c>
      <c r="P279" s="99" t="s">
        <v>35</v>
      </c>
      <c r="Q279" s="85" t="s">
        <v>886</v>
      </c>
      <c r="R279" s="74"/>
    </row>
    <row r="280" spans="1:18">
      <c r="A280" s="103">
        <v>43595</v>
      </c>
      <c r="B280" s="104" t="s">
        <v>27</v>
      </c>
      <c r="C280" s="104" t="s">
        <v>20</v>
      </c>
      <c r="D280" s="99" t="s">
        <v>21</v>
      </c>
      <c r="E280" s="107"/>
      <c r="F280" s="107">
        <v>2000</v>
      </c>
      <c r="G280" s="107"/>
      <c r="H280" s="107"/>
      <c r="I280" s="163">
        <f t="shared" si="21"/>
        <v>3.5283325100557477</v>
      </c>
      <c r="J280" s="163">
        <v>566.84</v>
      </c>
      <c r="K280" s="109">
        <f t="shared" si="22"/>
        <v>8193689</v>
      </c>
      <c r="L280" s="98" t="s">
        <v>22</v>
      </c>
      <c r="M280" s="99" t="s">
        <v>23</v>
      </c>
      <c r="N280" s="99" t="s">
        <v>940</v>
      </c>
      <c r="O280" s="104" t="s">
        <v>946</v>
      </c>
      <c r="P280" s="99" t="s">
        <v>35</v>
      </c>
      <c r="Q280" s="85" t="s">
        <v>885</v>
      </c>
      <c r="R280" s="23"/>
    </row>
    <row r="281" spans="1:18" s="87" customFormat="1">
      <c r="A281" s="103">
        <v>43595</v>
      </c>
      <c r="B281" s="104" t="s">
        <v>964</v>
      </c>
      <c r="C281" s="104" t="s">
        <v>20</v>
      </c>
      <c r="D281" s="99" t="s">
        <v>21</v>
      </c>
      <c r="E281" s="107"/>
      <c r="F281" s="107">
        <v>20000</v>
      </c>
      <c r="G281" s="107"/>
      <c r="H281" s="107"/>
      <c r="I281" s="163">
        <f t="shared" si="21"/>
        <v>35.283325100557477</v>
      </c>
      <c r="J281" s="163">
        <v>566.84</v>
      </c>
      <c r="K281" s="109">
        <f t="shared" si="22"/>
        <v>8173689</v>
      </c>
      <c r="L281" s="98" t="s">
        <v>22</v>
      </c>
      <c r="M281" s="99" t="s">
        <v>966</v>
      </c>
      <c r="N281" s="99" t="s">
        <v>940</v>
      </c>
      <c r="O281" s="104" t="s">
        <v>945</v>
      </c>
      <c r="P281" s="99" t="s">
        <v>35</v>
      </c>
      <c r="Q281" s="85" t="s">
        <v>886</v>
      </c>
      <c r="R281" s="86"/>
    </row>
    <row r="282" spans="1:18" s="87" customFormat="1">
      <c r="A282" s="103">
        <v>43595</v>
      </c>
      <c r="B282" s="104" t="s">
        <v>965</v>
      </c>
      <c r="C282" s="104" t="s">
        <v>20</v>
      </c>
      <c r="D282" s="99" t="s">
        <v>21</v>
      </c>
      <c r="E282" s="107"/>
      <c r="F282" s="107">
        <v>20000</v>
      </c>
      <c r="G282" s="107"/>
      <c r="H282" s="107"/>
      <c r="I282" s="163">
        <f t="shared" si="21"/>
        <v>35.283325100557477</v>
      </c>
      <c r="J282" s="163">
        <v>566.84</v>
      </c>
      <c r="K282" s="109">
        <f t="shared" si="22"/>
        <v>8153689</v>
      </c>
      <c r="L282" s="98" t="s">
        <v>22</v>
      </c>
      <c r="M282" s="99" t="s">
        <v>967</v>
      </c>
      <c r="N282" s="99" t="s">
        <v>940</v>
      </c>
      <c r="O282" s="104" t="s">
        <v>945</v>
      </c>
      <c r="P282" s="99" t="s">
        <v>35</v>
      </c>
      <c r="Q282" s="85" t="s">
        <v>886</v>
      </c>
      <c r="R282" s="86"/>
    </row>
    <row r="283" spans="1:18" s="79" customFormat="1">
      <c r="A283" s="103">
        <v>43595</v>
      </c>
      <c r="B283" s="104" t="s">
        <v>900</v>
      </c>
      <c r="C283" s="104" t="s">
        <v>20</v>
      </c>
      <c r="D283" s="99" t="s">
        <v>32</v>
      </c>
      <c r="E283" s="107"/>
      <c r="F283" s="107">
        <v>10000</v>
      </c>
      <c r="G283" s="107"/>
      <c r="H283" s="107"/>
      <c r="I283" s="163">
        <f t="shared" si="21"/>
        <v>17.594513326964119</v>
      </c>
      <c r="J283" s="163">
        <f>11367180/20000</f>
        <v>568.35900000000004</v>
      </c>
      <c r="K283" s="109">
        <f t="shared" si="22"/>
        <v>8143689</v>
      </c>
      <c r="L283" s="98" t="s">
        <v>22</v>
      </c>
      <c r="M283" s="99" t="s">
        <v>901</v>
      </c>
      <c r="N283" s="99" t="s">
        <v>941</v>
      </c>
      <c r="O283" s="104" t="s">
        <v>945</v>
      </c>
      <c r="P283" s="99" t="s">
        <v>35</v>
      </c>
      <c r="Q283" s="85" t="s">
        <v>886</v>
      </c>
      <c r="R283" s="74"/>
    </row>
    <row r="284" spans="1:18">
      <c r="A284" s="103">
        <v>43595</v>
      </c>
      <c r="B284" s="104" t="s">
        <v>510</v>
      </c>
      <c r="C284" s="104" t="s">
        <v>881</v>
      </c>
      <c r="D284" s="99" t="s">
        <v>21</v>
      </c>
      <c r="E284" s="107"/>
      <c r="F284" s="107">
        <v>2000</v>
      </c>
      <c r="G284" s="107"/>
      <c r="H284" s="107"/>
      <c r="I284" s="163">
        <f t="shared" si="21"/>
        <v>3.5283325100557477</v>
      </c>
      <c r="J284" s="163">
        <v>566.84</v>
      </c>
      <c r="K284" s="109">
        <f t="shared" si="22"/>
        <v>8141689</v>
      </c>
      <c r="L284" s="98" t="s">
        <v>22</v>
      </c>
      <c r="M284" s="99" t="s">
        <v>23</v>
      </c>
      <c r="N284" s="99" t="s">
        <v>940</v>
      </c>
      <c r="O284" s="104" t="s">
        <v>946</v>
      </c>
      <c r="P284" s="99" t="s">
        <v>35</v>
      </c>
      <c r="Q284" s="85" t="s">
        <v>885</v>
      </c>
      <c r="R284" s="23"/>
    </row>
    <row r="285" spans="1:18">
      <c r="A285" s="103">
        <v>43595</v>
      </c>
      <c r="B285" s="104" t="s">
        <v>29</v>
      </c>
      <c r="C285" s="104" t="s">
        <v>20</v>
      </c>
      <c r="D285" s="99" t="s">
        <v>21</v>
      </c>
      <c r="E285" s="107"/>
      <c r="F285" s="107">
        <v>2500</v>
      </c>
      <c r="G285" s="107"/>
      <c r="H285" s="107"/>
      <c r="I285" s="163">
        <f t="shared" si="21"/>
        <v>4.4104156375696846</v>
      </c>
      <c r="J285" s="163">
        <v>566.84</v>
      </c>
      <c r="K285" s="109">
        <f t="shared" si="22"/>
        <v>8139189</v>
      </c>
      <c r="L285" s="98" t="s">
        <v>22</v>
      </c>
      <c r="M285" s="99" t="s">
        <v>23</v>
      </c>
      <c r="N285" s="99" t="s">
        <v>940</v>
      </c>
      <c r="O285" s="104" t="s">
        <v>946</v>
      </c>
      <c r="P285" s="99" t="s">
        <v>35</v>
      </c>
      <c r="Q285" s="85" t="s">
        <v>885</v>
      </c>
      <c r="R285" s="23"/>
    </row>
    <row r="286" spans="1:18">
      <c r="A286" s="103">
        <v>43595</v>
      </c>
      <c r="B286" s="104" t="s">
        <v>511</v>
      </c>
      <c r="C286" s="104" t="s">
        <v>20</v>
      </c>
      <c r="D286" s="99" t="s">
        <v>21</v>
      </c>
      <c r="E286" s="107"/>
      <c r="F286" s="107">
        <v>1000</v>
      </c>
      <c r="G286" s="107"/>
      <c r="H286" s="107"/>
      <c r="I286" s="163">
        <f t="shared" si="21"/>
        <v>1.7641662550278738</v>
      </c>
      <c r="J286" s="163">
        <v>566.84</v>
      </c>
      <c r="K286" s="109">
        <f t="shared" si="22"/>
        <v>8138189</v>
      </c>
      <c r="L286" s="98" t="s">
        <v>22</v>
      </c>
      <c r="M286" s="99" t="s">
        <v>23</v>
      </c>
      <c r="N286" s="99" t="s">
        <v>940</v>
      </c>
      <c r="O286" s="104" t="s">
        <v>946</v>
      </c>
      <c r="P286" s="99" t="s">
        <v>35</v>
      </c>
      <c r="Q286" s="85" t="s">
        <v>885</v>
      </c>
      <c r="R286" s="23"/>
    </row>
    <row r="287" spans="1:18" s="87" customFormat="1">
      <c r="A287" s="103">
        <v>43595</v>
      </c>
      <c r="B287" s="104" t="s">
        <v>902</v>
      </c>
      <c r="C287" s="104" t="s">
        <v>67</v>
      </c>
      <c r="D287" s="99" t="s">
        <v>297</v>
      </c>
      <c r="E287" s="107"/>
      <c r="F287" s="107">
        <v>55000</v>
      </c>
      <c r="G287" s="107"/>
      <c r="H287" s="107"/>
      <c r="I287" s="163">
        <f t="shared" si="21"/>
        <v>96.769823298302654</v>
      </c>
      <c r="J287" s="163">
        <f t="shared" ref="J287:J309" si="23">11367180/20000</f>
        <v>568.35900000000004</v>
      </c>
      <c r="K287" s="109">
        <f t="shared" si="22"/>
        <v>8083189</v>
      </c>
      <c r="L287" s="98" t="s">
        <v>22</v>
      </c>
      <c r="M287" s="104">
        <v>29</v>
      </c>
      <c r="N287" s="99" t="s">
        <v>941</v>
      </c>
      <c r="O287" s="104" t="s">
        <v>945</v>
      </c>
      <c r="P287" s="99" t="s">
        <v>35</v>
      </c>
      <c r="Q287" s="85" t="s">
        <v>886</v>
      </c>
      <c r="R287" s="86"/>
    </row>
    <row r="288" spans="1:18" s="79" customFormat="1">
      <c r="A288" s="103">
        <v>43595</v>
      </c>
      <c r="B288" s="99" t="s">
        <v>599</v>
      </c>
      <c r="C288" s="99" t="s">
        <v>88</v>
      </c>
      <c r="D288" s="99" t="s">
        <v>32</v>
      </c>
      <c r="E288" s="100"/>
      <c r="F288" s="100">
        <v>20000</v>
      </c>
      <c r="G288" s="100"/>
      <c r="H288" s="100"/>
      <c r="I288" s="163">
        <f t="shared" si="21"/>
        <v>35.189026653928238</v>
      </c>
      <c r="J288" s="163">
        <f t="shared" si="23"/>
        <v>568.35900000000004</v>
      </c>
      <c r="K288" s="109">
        <f t="shared" si="22"/>
        <v>8063189</v>
      </c>
      <c r="L288" s="98" t="s">
        <v>25</v>
      </c>
      <c r="M288" s="99" t="s">
        <v>40</v>
      </c>
      <c r="N288" s="99" t="s">
        <v>941</v>
      </c>
      <c r="O288" s="104" t="s">
        <v>945</v>
      </c>
      <c r="P288" s="99" t="s">
        <v>35</v>
      </c>
      <c r="Q288" s="85" t="s">
        <v>886</v>
      </c>
      <c r="R288" s="74"/>
    </row>
    <row r="289" spans="1:18">
      <c r="A289" s="103">
        <v>43595</v>
      </c>
      <c r="B289" s="104" t="s">
        <v>607</v>
      </c>
      <c r="C289" s="104" t="s">
        <v>20</v>
      </c>
      <c r="D289" s="104" t="s">
        <v>297</v>
      </c>
      <c r="E289" s="107"/>
      <c r="F289" s="107">
        <v>1000</v>
      </c>
      <c r="G289" s="107"/>
      <c r="H289" s="107"/>
      <c r="I289" s="163">
        <f t="shared" si="21"/>
        <v>1.7594513326964119</v>
      </c>
      <c r="J289" s="163">
        <f t="shared" si="23"/>
        <v>568.35900000000004</v>
      </c>
      <c r="K289" s="109">
        <f t="shared" si="22"/>
        <v>8062189</v>
      </c>
      <c r="L289" s="108" t="s">
        <v>62</v>
      </c>
      <c r="M289" s="104" t="s">
        <v>34</v>
      </c>
      <c r="N289" s="99" t="s">
        <v>941</v>
      </c>
      <c r="O289" s="104" t="s">
        <v>946</v>
      </c>
      <c r="P289" s="99" t="s">
        <v>35</v>
      </c>
      <c r="Q289" s="85" t="s">
        <v>885</v>
      </c>
      <c r="R289" s="23"/>
    </row>
    <row r="290" spans="1:18">
      <c r="A290" s="103">
        <v>43595</v>
      </c>
      <c r="B290" s="104" t="s">
        <v>610</v>
      </c>
      <c r="C290" s="104" t="s">
        <v>79</v>
      </c>
      <c r="D290" s="104" t="s">
        <v>297</v>
      </c>
      <c r="E290" s="107"/>
      <c r="F290" s="107">
        <v>1000</v>
      </c>
      <c r="G290" s="107"/>
      <c r="H290" s="107"/>
      <c r="I290" s="163">
        <f t="shared" si="21"/>
        <v>1.7594513326964119</v>
      </c>
      <c r="J290" s="163">
        <f t="shared" si="23"/>
        <v>568.35900000000004</v>
      </c>
      <c r="K290" s="109">
        <f t="shared" si="22"/>
        <v>8061189</v>
      </c>
      <c r="L290" s="108" t="s">
        <v>62</v>
      </c>
      <c r="M290" s="104" t="s">
        <v>34</v>
      </c>
      <c r="N290" s="99" t="s">
        <v>941</v>
      </c>
      <c r="O290" s="104" t="s">
        <v>946</v>
      </c>
      <c r="P290" s="99" t="s">
        <v>35</v>
      </c>
      <c r="Q290" s="85" t="s">
        <v>885</v>
      </c>
      <c r="R290" s="23"/>
    </row>
    <row r="291" spans="1:18">
      <c r="A291" s="103">
        <v>43595</v>
      </c>
      <c r="B291" s="104" t="s">
        <v>611</v>
      </c>
      <c r="C291" s="104" t="s">
        <v>20</v>
      </c>
      <c r="D291" s="104" t="s">
        <v>297</v>
      </c>
      <c r="E291" s="107"/>
      <c r="F291" s="107">
        <v>1000</v>
      </c>
      <c r="G291" s="107"/>
      <c r="H291" s="107"/>
      <c r="I291" s="163">
        <f t="shared" si="21"/>
        <v>1.7594513326964119</v>
      </c>
      <c r="J291" s="163">
        <f t="shared" si="23"/>
        <v>568.35900000000004</v>
      </c>
      <c r="K291" s="109">
        <f t="shared" si="22"/>
        <v>8060189</v>
      </c>
      <c r="L291" s="108" t="s">
        <v>62</v>
      </c>
      <c r="M291" s="104" t="s">
        <v>34</v>
      </c>
      <c r="N291" s="99" t="s">
        <v>941</v>
      </c>
      <c r="O291" s="104" t="s">
        <v>946</v>
      </c>
      <c r="P291" s="99" t="s">
        <v>35</v>
      </c>
      <c r="Q291" s="85" t="s">
        <v>885</v>
      </c>
      <c r="R291" s="23"/>
    </row>
    <row r="292" spans="1:18">
      <c r="A292" s="103">
        <v>43595</v>
      </c>
      <c r="B292" s="104" t="s">
        <v>673</v>
      </c>
      <c r="C292" s="104" t="s">
        <v>20</v>
      </c>
      <c r="D292" s="104" t="s">
        <v>32</v>
      </c>
      <c r="E292" s="106"/>
      <c r="F292" s="106">
        <v>500</v>
      </c>
      <c r="G292" s="106"/>
      <c r="H292" s="106"/>
      <c r="I292" s="163">
        <f t="shared" si="21"/>
        <v>0.87972566634820593</v>
      </c>
      <c r="J292" s="163">
        <f t="shared" si="23"/>
        <v>568.35900000000004</v>
      </c>
      <c r="K292" s="109">
        <f t="shared" si="22"/>
        <v>8059689</v>
      </c>
      <c r="L292" s="108" t="s">
        <v>63</v>
      </c>
      <c r="M292" s="99" t="s">
        <v>34</v>
      </c>
      <c r="N292" s="99" t="s">
        <v>941</v>
      </c>
      <c r="O292" s="104" t="s">
        <v>946</v>
      </c>
      <c r="P292" s="99" t="s">
        <v>35</v>
      </c>
      <c r="Q292" s="85" t="s">
        <v>885</v>
      </c>
      <c r="R292" s="23"/>
    </row>
    <row r="293" spans="1:18">
      <c r="A293" s="103">
        <v>43595</v>
      </c>
      <c r="B293" s="104" t="s">
        <v>674</v>
      </c>
      <c r="C293" s="104" t="s">
        <v>20</v>
      </c>
      <c r="D293" s="104" t="s">
        <v>32</v>
      </c>
      <c r="E293" s="106"/>
      <c r="F293" s="106">
        <v>500</v>
      </c>
      <c r="G293" s="106"/>
      <c r="H293" s="106"/>
      <c r="I293" s="163">
        <f t="shared" si="21"/>
        <v>0.87972566634820593</v>
      </c>
      <c r="J293" s="163">
        <f t="shared" si="23"/>
        <v>568.35900000000004</v>
      </c>
      <c r="K293" s="109">
        <f t="shared" si="22"/>
        <v>8059189</v>
      </c>
      <c r="L293" s="108" t="s">
        <v>63</v>
      </c>
      <c r="M293" s="99" t="s">
        <v>34</v>
      </c>
      <c r="N293" s="99" t="s">
        <v>941</v>
      </c>
      <c r="O293" s="104" t="s">
        <v>946</v>
      </c>
      <c r="P293" s="99" t="s">
        <v>35</v>
      </c>
      <c r="Q293" s="85" t="s">
        <v>885</v>
      </c>
      <c r="R293" s="23"/>
    </row>
    <row r="294" spans="1:18">
      <c r="A294" s="103">
        <v>43595</v>
      </c>
      <c r="B294" s="104" t="s">
        <v>675</v>
      </c>
      <c r="C294" s="104" t="s">
        <v>20</v>
      </c>
      <c r="D294" s="104" t="s">
        <v>32</v>
      </c>
      <c r="E294" s="106"/>
      <c r="F294" s="106">
        <v>250</v>
      </c>
      <c r="G294" s="106"/>
      <c r="H294" s="106"/>
      <c r="I294" s="163">
        <f t="shared" si="21"/>
        <v>0.43986283317410296</v>
      </c>
      <c r="J294" s="163">
        <f t="shared" si="23"/>
        <v>568.35900000000004</v>
      </c>
      <c r="K294" s="109">
        <f t="shared" si="22"/>
        <v>8058939</v>
      </c>
      <c r="L294" s="108" t="s">
        <v>63</v>
      </c>
      <c r="M294" s="99" t="s">
        <v>34</v>
      </c>
      <c r="N294" s="99" t="s">
        <v>941</v>
      </c>
      <c r="O294" s="104" t="s">
        <v>946</v>
      </c>
      <c r="P294" s="99" t="s">
        <v>35</v>
      </c>
      <c r="Q294" s="85" t="s">
        <v>885</v>
      </c>
      <c r="R294" s="23"/>
    </row>
    <row r="295" spans="1:18">
      <c r="A295" s="103">
        <v>43595</v>
      </c>
      <c r="B295" s="104" t="s">
        <v>676</v>
      </c>
      <c r="C295" s="104" t="s">
        <v>20</v>
      </c>
      <c r="D295" s="104" t="s">
        <v>32</v>
      </c>
      <c r="E295" s="106"/>
      <c r="F295" s="106">
        <v>250</v>
      </c>
      <c r="G295" s="106"/>
      <c r="H295" s="106"/>
      <c r="I295" s="163">
        <f t="shared" si="21"/>
        <v>0.43986283317410296</v>
      </c>
      <c r="J295" s="163">
        <f t="shared" si="23"/>
        <v>568.35900000000004</v>
      </c>
      <c r="K295" s="109">
        <f t="shared" si="22"/>
        <v>8058689</v>
      </c>
      <c r="L295" s="108" t="s">
        <v>63</v>
      </c>
      <c r="M295" s="99" t="s">
        <v>34</v>
      </c>
      <c r="N295" s="99" t="s">
        <v>941</v>
      </c>
      <c r="O295" s="104" t="s">
        <v>946</v>
      </c>
      <c r="P295" s="99" t="s">
        <v>35</v>
      </c>
      <c r="Q295" s="85" t="s">
        <v>885</v>
      </c>
      <c r="R295" s="23"/>
    </row>
    <row r="296" spans="1:18">
      <c r="A296" s="103">
        <v>43595</v>
      </c>
      <c r="B296" s="104" t="s">
        <v>677</v>
      </c>
      <c r="C296" s="104" t="s">
        <v>20</v>
      </c>
      <c r="D296" s="104" t="s">
        <v>32</v>
      </c>
      <c r="E296" s="106"/>
      <c r="F296" s="106">
        <v>500</v>
      </c>
      <c r="G296" s="106"/>
      <c r="H296" s="106"/>
      <c r="I296" s="163">
        <f t="shared" si="21"/>
        <v>0.87972566634820593</v>
      </c>
      <c r="J296" s="163">
        <f t="shared" si="23"/>
        <v>568.35900000000004</v>
      </c>
      <c r="K296" s="109">
        <f t="shared" si="22"/>
        <v>8058189</v>
      </c>
      <c r="L296" s="108" t="s">
        <v>63</v>
      </c>
      <c r="M296" s="99" t="s">
        <v>34</v>
      </c>
      <c r="N296" s="99" t="s">
        <v>941</v>
      </c>
      <c r="O296" s="104" t="s">
        <v>946</v>
      </c>
      <c r="P296" s="99" t="s">
        <v>35</v>
      </c>
      <c r="Q296" s="85" t="s">
        <v>885</v>
      </c>
      <c r="R296" s="23"/>
    </row>
    <row r="297" spans="1:18">
      <c r="A297" s="103">
        <v>43595</v>
      </c>
      <c r="B297" s="104" t="s">
        <v>678</v>
      </c>
      <c r="C297" s="104" t="s">
        <v>20</v>
      </c>
      <c r="D297" s="104" t="s">
        <v>32</v>
      </c>
      <c r="E297" s="106"/>
      <c r="F297" s="106">
        <v>500</v>
      </c>
      <c r="G297" s="106"/>
      <c r="H297" s="106"/>
      <c r="I297" s="163">
        <f t="shared" si="21"/>
        <v>0.87972566634820593</v>
      </c>
      <c r="J297" s="163">
        <f t="shared" si="23"/>
        <v>568.35900000000004</v>
      </c>
      <c r="K297" s="109">
        <f t="shared" si="22"/>
        <v>8057689</v>
      </c>
      <c r="L297" s="108" t="s">
        <v>63</v>
      </c>
      <c r="M297" s="99" t="s">
        <v>34</v>
      </c>
      <c r="N297" s="99" t="s">
        <v>941</v>
      </c>
      <c r="O297" s="104" t="s">
        <v>946</v>
      </c>
      <c r="P297" s="99" t="s">
        <v>35</v>
      </c>
      <c r="Q297" s="85" t="s">
        <v>885</v>
      </c>
      <c r="R297" s="23"/>
    </row>
    <row r="298" spans="1:18">
      <c r="A298" s="103">
        <v>43595</v>
      </c>
      <c r="B298" s="104" t="s">
        <v>679</v>
      </c>
      <c r="C298" s="104" t="s">
        <v>20</v>
      </c>
      <c r="D298" s="104" t="s">
        <v>32</v>
      </c>
      <c r="E298" s="106"/>
      <c r="F298" s="106">
        <v>500</v>
      </c>
      <c r="G298" s="106"/>
      <c r="H298" s="106"/>
      <c r="I298" s="163">
        <f t="shared" si="21"/>
        <v>0.87972566634820593</v>
      </c>
      <c r="J298" s="163">
        <f t="shared" si="23"/>
        <v>568.35900000000004</v>
      </c>
      <c r="K298" s="109">
        <f t="shared" si="22"/>
        <v>8057189</v>
      </c>
      <c r="L298" s="108" t="s">
        <v>63</v>
      </c>
      <c r="M298" s="99" t="s">
        <v>34</v>
      </c>
      <c r="N298" s="99" t="s">
        <v>941</v>
      </c>
      <c r="O298" s="104" t="s">
        <v>946</v>
      </c>
      <c r="P298" s="99" t="s">
        <v>35</v>
      </c>
      <c r="Q298" s="85" t="s">
        <v>885</v>
      </c>
      <c r="R298" s="23"/>
    </row>
    <row r="299" spans="1:18">
      <c r="A299" s="103">
        <v>43595</v>
      </c>
      <c r="B299" s="99" t="s">
        <v>148</v>
      </c>
      <c r="C299" s="104" t="s">
        <v>20</v>
      </c>
      <c r="D299" s="99" t="s">
        <v>85</v>
      </c>
      <c r="E299" s="100"/>
      <c r="F299" s="100">
        <v>1000</v>
      </c>
      <c r="G299" s="100"/>
      <c r="H299" s="100"/>
      <c r="I299" s="163">
        <f t="shared" si="21"/>
        <v>1.7594513326964119</v>
      </c>
      <c r="J299" s="163">
        <f t="shared" si="23"/>
        <v>568.35900000000004</v>
      </c>
      <c r="K299" s="109">
        <f t="shared" si="22"/>
        <v>8056189</v>
      </c>
      <c r="L299" s="98" t="s">
        <v>84</v>
      </c>
      <c r="M299" s="99" t="s">
        <v>34</v>
      </c>
      <c r="N299" s="99" t="s">
        <v>941</v>
      </c>
      <c r="O299" s="104" t="s">
        <v>946</v>
      </c>
      <c r="P299" s="99" t="s">
        <v>35</v>
      </c>
      <c r="Q299" s="85" t="s">
        <v>885</v>
      </c>
      <c r="R299" s="23"/>
    </row>
    <row r="300" spans="1:18">
      <c r="A300" s="103">
        <v>43595</v>
      </c>
      <c r="B300" s="99" t="s">
        <v>168</v>
      </c>
      <c r="C300" s="104" t="s">
        <v>20</v>
      </c>
      <c r="D300" s="99" t="s">
        <v>85</v>
      </c>
      <c r="E300" s="100"/>
      <c r="F300" s="100">
        <v>1000</v>
      </c>
      <c r="G300" s="100"/>
      <c r="H300" s="100"/>
      <c r="I300" s="163">
        <f t="shared" si="21"/>
        <v>1.7594513326964119</v>
      </c>
      <c r="J300" s="163">
        <f t="shared" si="23"/>
        <v>568.35900000000004</v>
      </c>
      <c r="K300" s="109">
        <f t="shared" si="22"/>
        <v>8055189</v>
      </c>
      <c r="L300" s="98" t="s">
        <v>84</v>
      </c>
      <c r="M300" s="99" t="s">
        <v>34</v>
      </c>
      <c r="N300" s="99" t="s">
        <v>941</v>
      </c>
      <c r="O300" s="104" t="s">
        <v>946</v>
      </c>
      <c r="P300" s="99" t="s">
        <v>35</v>
      </c>
      <c r="Q300" s="85" t="s">
        <v>885</v>
      </c>
      <c r="R300" s="23"/>
    </row>
    <row r="301" spans="1:18">
      <c r="A301" s="103">
        <v>43595</v>
      </c>
      <c r="B301" s="99" t="s">
        <v>169</v>
      </c>
      <c r="C301" s="104" t="s">
        <v>20</v>
      </c>
      <c r="D301" s="99" t="s">
        <v>85</v>
      </c>
      <c r="E301" s="100"/>
      <c r="F301" s="100">
        <v>1000</v>
      </c>
      <c r="G301" s="100"/>
      <c r="H301" s="100"/>
      <c r="I301" s="163">
        <f t="shared" si="21"/>
        <v>1.7594513326964119</v>
      </c>
      <c r="J301" s="163">
        <f t="shared" si="23"/>
        <v>568.35900000000004</v>
      </c>
      <c r="K301" s="109">
        <f t="shared" si="22"/>
        <v>8054189</v>
      </c>
      <c r="L301" s="98" t="s">
        <v>84</v>
      </c>
      <c r="M301" s="99" t="s">
        <v>34</v>
      </c>
      <c r="N301" s="99" t="s">
        <v>941</v>
      </c>
      <c r="O301" s="104" t="s">
        <v>946</v>
      </c>
      <c r="P301" s="99" t="s">
        <v>35</v>
      </c>
      <c r="Q301" s="85" t="s">
        <v>885</v>
      </c>
      <c r="R301" s="23"/>
    </row>
    <row r="302" spans="1:18">
      <c r="A302" s="103">
        <v>43595</v>
      </c>
      <c r="B302" s="99" t="s">
        <v>170</v>
      </c>
      <c r="C302" s="104" t="s">
        <v>20</v>
      </c>
      <c r="D302" s="99" t="s">
        <v>85</v>
      </c>
      <c r="E302" s="100"/>
      <c r="F302" s="100">
        <v>1000</v>
      </c>
      <c r="G302" s="100"/>
      <c r="H302" s="100"/>
      <c r="I302" s="163">
        <f t="shared" si="21"/>
        <v>1.7594513326964119</v>
      </c>
      <c r="J302" s="163">
        <f t="shared" si="23"/>
        <v>568.35900000000004</v>
      </c>
      <c r="K302" s="109">
        <f t="shared" si="22"/>
        <v>8053189</v>
      </c>
      <c r="L302" s="98" t="s">
        <v>84</v>
      </c>
      <c r="M302" s="99" t="s">
        <v>34</v>
      </c>
      <c r="N302" s="99" t="s">
        <v>941</v>
      </c>
      <c r="O302" s="104" t="s">
        <v>946</v>
      </c>
      <c r="P302" s="99" t="s">
        <v>35</v>
      </c>
      <c r="Q302" s="85" t="s">
        <v>885</v>
      </c>
      <c r="R302" s="23"/>
    </row>
    <row r="303" spans="1:18">
      <c r="A303" s="103">
        <v>43595</v>
      </c>
      <c r="B303" s="99" t="s">
        <v>171</v>
      </c>
      <c r="C303" s="104" t="s">
        <v>20</v>
      </c>
      <c r="D303" s="99" t="s">
        <v>85</v>
      </c>
      <c r="E303" s="100"/>
      <c r="F303" s="100">
        <v>1000</v>
      </c>
      <c r="G303" s="100"/>
      <c r="H303" s="100"/>
      <c r="I303" s="163">
        <f t="shared" si="21"/>
        <v>1.7594513326964119</v>
      </c>
      <c r="J303" s="163">
        <f t="shared" si="23"/>
        <v>568.35900000000004</v>
      </c>
      <c r="K303" s="109">
        <f t="shared" si="22"/>
        <v>8052189</v>
      </c>
      <c r="L303" s="98" t="s">
        <v>84</v>
      </c>
      <c r="M303" s="99" t="s">
        <v>34</v>
      </c>
      <c r="N303" s="99" t="s">
        <v>941</v>
      </c>
      <c r="O303" s="104" t="s">
        <v>946</v>
      </c>
      <c r="P303" s="99" t="s">
        <v>35</v>
      </c>
      <c r="Q303" s="85" t="s">
        <v>885</v>
      </c>
      <c r="R303" s="23"/>
    </row>
    <row r="304" spans="1:18">
      <c r="A304" s="103">
        <v>43595</v>
      </c>
      <c r="B304" s="99" t="s">
        <v>172</v>
      </c>
      <c r="C304" s="104" t="s">
        <v>20</v>
      </c>
      <c r="D304" s="99" t="s">
        <v>85</v>
      </c>
      <c r="E304" s="100"/>
      <c r="F304" s="100">
        <v>1000</v>
      </c>
      <c r="G304" s="100"/>
      <c r="H304" s="100"/>
      <c r="I304" s="163">
        <f t="shared" si="21"/>
        <v>1.7594513326964119</v>
      </c>
      <c r="J304" s="163">
        <f t="shared" si="23"/>
        <v>568.35900000000004</v>
      </c>
      <c r="K304" s="109">
        <f t="shared" si="22"/>
        <v>8051189</v>
      </c>
      <c r="L304" s="98" t="s">
        <v>84</v>
      </c>
      <c r="M304" s="99" t="s">
        <v>34</v>
      </c>
      <c r="N304" s="99" t="s">
        <v>941</v>
      </c>
      <c r="O304" s="104" t="s">
        <v>946</v>
      </c>
      <c r="P304" s="99" t="s">
        <v>35</v>
      </c>
      <c r="Q304" s="85" t="s">
        <v>885</v>
      </c>
      <c r="R304" s="23"/>
    </row>
    <row r="305" spans="1:18">
      <c r="A305" s="103">
        <v>43595</v>
      </c>
      <c r="B305" s="99" t="s">
        <v>173</v>
      </c>
      <c r="C305" s="104" t="s">
        <v>20</v>
      </c>
      <c r="D305" s="99" t="s">
        <v>85</v>
      </c>
      <c r="E305" s="100"/>
      <c r="F305" s="100">
        <v>1000</v>
      </c>
      <c r="G305" s="100"/>
      <c r="H305" s="100"/>
      <c r="I305" s="163">
        <f t="shared" si="21"/>
        <v>1.7594513326964119</v>
      </c>
      <c r="J305" s="163">
        <f t="shared" si="23"/>
        <v>568.35900000000004</v>
      </c>
      <c r="K305" s="109">
        <f t="shared" si="22"/>
        <v>8050189</v>
      </c>
      <c r="L305" s="98" t="s">
        <v>84</v>
      </c>
      <c r="M305" s="99" t="s">
        <v>34</v>
      </c>
      <c r="N305" s="99" t="s">
        <v>941</v>
      </c>
      <c r="O305" s="104" t="s">
        <v>946</v>
      </c>
      <c r="P305" s="99" t="s">
        <v>35</v>
      </c>
      <c r="Q305" s="85" t="s">
        <v>885</v>
      </c>
      <c r="R305" s="23"/>
    </row>
    <row r="306" spans="1:18">
      <c r="A306" s="103">
        <v>43595</v>
      </c>
      <c r="B306" s="99" t="s">
        <v>174</v>
      </c>
      <c r="C306" s="104" t="s">
        <v>20</v>
      </c>
      <c r="D306" s="99" t="s">
        <v>85</v>
      </c>
      <c r="E306" s="100"/>
      <c r="F306" s="100">
        <v>1000</v>
      </c>
      <c r="G306" s="100"/>
      <c r="H306" s="100"/>
      <c r="I306" s="163">
        <f t="shared" si="21"/>
        <v>1.7594513326964119</v>
      </c>
      <c r="J306" s="163">
        <f t="shared" si="23"/>
        <v>568.35900000000004</v>
      </c>
      <c r="K306" s="109">
        <f t="shared" si="22"/>
        <v>8049189</v>
      </c>
      <c r="L306" s="98" t="s">
        <v>84</v>
      </c>
      <c r="M306" s="99" t="s">
        <v>34</v>
      </c>
      <c r="N306" s="99" t="s">
        <v>941</v>
      </c>
      <c r="O306" s="104" t="s">
        <v>946</v>
      </c>
      <c r="P306" s="99" t="s">
        <v>35</v>
      </c>
      <c r="Q306" s="85" t="s">
        <v>885</v>
      </c>
      <c r="R306" s="23"/>
    </row>
    <row r="307" spans="1:18" s="79" customFormat="1">
      <c r="A307" s="103">
        <v>43595</v>
      </c>
      <c r="B307" s="99" t="s">
        <v>464</v>
      </c>
      <c r="C307" s="99" t="s">
        <v>880</v>
      </c>
      <c r="D307" s="99" t="s">
        <v>69</v>
      </c>
      <c r="E307" s="106"/>
      <c r="F307" s="100">
        <v>89175</v>
      </c>
      <c r="G307" s="100"/>
      <c r="H307" s="100"/>
      <c r="I307" s="163">
        <f t="shared" si="21"/>
        <v>156.89907259320253</v>
      </c>
      <c r="J307" s="163">
        <f t="shared" si="23"/>
        <v>568.35900000000004</v>
      </c>
      <c r="K307" s="109">
        <f t="shared" si="22"/>
        <v>7960014</v>
      </c>
      <c r="L307" s="98" t="s">
        <v>82</v>
      </c>
      <c r="M307" s="99">
        <v>3635124</v>
      </c>
      <c r="N307" s="99" t="s">
        <v>941</v>
      </c>
      <c r="O307" s="104" t="s">
        <v>945</v>
      </c>
      <c r="P307" s="99" t="s">
        <v>35</v>
      </c>
      <c r="Q307" s="85" t="s">
        <v>886</v>
      </c>
      <c r="R307" s="74"/>
    </row>
    <row r="308" spans="1:18" s="79" customFormat="1">
      <c r="A308" s="103">
        <v>43595</v>
      </c>
      <c r="B308" s="99" t="s">
        <v>465</v>
      </c>
      <c r="C308" s="99" t="s">
        <v>88</v>
      </c>
      <c r="D308" s="99" t="s">
        <v>85</v>
      </c>
      <c r="E308" s="100"/>
      <c r="F308" s="100">
        <v>180000</v>
      </c>
      <c r="G308" s="100"/>
      <c r="H308" s="100"/>
      <c r="I308" s="163">
        <f t="shared" si="21"/>
        <v>316.70123988535414</v>
      </c>
      <c r="J308" s="163">
        <f t="shared" si="23"/>
        <v>568.35900000000004</v>
      </c>
      <c r="K308" s="109">
        <f t="shared" si="22"/>
        <v>7780014</v>
      </c>
      <c r="L308" s="98" t="s">
        <v>82</v>
      </c>
      <c r="M308" s="99">
        <v>3635125</v>
      </c>
      <c r="N308" s="99" t="s">
        <v>941</v>
      </c>
      <c r="O308" s="104" t="s">
        <v>945</v>
      </c>
      <c r="P308" s="99" t="s">
        <v>35</v>
      </c>
      <c r="Q308" s="85" t="s">
        <v>886</v>
      </c>
      <c r="R308" s="74"/>
    </row>
    <row r="309" spans="1:18" s="79" customFormat="1">
      <c r="A309" s="103">
        <v>43595</v>
      </c>
      <c r="B309" s="99" t="s">
        <v>466</v>
      </c>
      <c r="C309" s="99" t="s">
        <v>878</v>
      </c>
      <c r="D309" s="99" t="s">
        <v>69</v>
      </c>
      <c r="E309" s="106"/>
      <c r="F309" s="100">
        <v>3484</v>
      </c>
      <c r="G309" s="100"/>
      <c r="H309" s="100"/>
      <c r="I309" s="163">
        <f t="shared" si="21"/>
        <v>6.1299284431142986</v>
      </c>
      <c r="J309" s="163">
        <f t="shared" si="23"/>
        <v>568.35900000000004</v>
      </c>
      <c r="K309" s="109">
        <f t="shared" si="22"/>
        <v>7776530</v>
      </c>
      <c r="L309" s="98" t="s">
        <v>82</v>
      </c>
      <c r="M309" s="99">
        <v>3635125</v>
      </c>
      <c r="N309" s="99" t="s">
        <v>941</v>
      </c>
      <c r="O309" s="104" t="s">
        <v>946</v>
      </c>
      <c r="P309" s="99" t="s">
        <v>35</v>
      </c>
      <c r="Q309" s="85" t="s">
        <v>886</v>
      </c>
      <c r="R309" s="74"/>
    </row>
    <row r="310" spans="1:18">
      <c r="A310" s="103">
        <v>43596</v>
      </c>
      <c r="B310" s="104" t="s">
        <v>30</v>
      </c>
      <c r="C310" s="104" t="s">
        <v>20</v>
      </c>
      <c r="D310" s="99" t="s">
        <v>21</v>
      </c>
      <c r="E310" s="107"/>
      <c r="F310" s="107">
        <v>2000</v>
      </c>
      <c r="G310" s="107"/>
      <c r="H310" s="107"/>
      <c r="I310" s="163">
        <f t="shared" si="21"/>
        <v>3.5283325100557477</v>
      </c>
      <c r="J310" s="163">
        <v>566.84</v>
      </c>
      <c r="K310" s="109">
        <f t="shared" si="22"/>
        <v>7774530</v>
      </c>
      <c r="L310" s="98" t="s">
        <v>22</v>
      </c>
      <c r="M310" s="104" t="s">
        <v>23</v>
      </c>
      <c r="N310" s="99" t="s">
        <v>940</v>
      </c>
      <c r="O310" s="104" t="s">
        <v>946</v>
      </c>
      <c r="P310" s="99" t="s">
        <v>35</v>
      </c>
      <c r="Q310" s="85" t="s">
        <v>885</v>
      </c>
      <c r="R310" s="23"/>
    </row>
    <row r="311" spans="1:18">
      <c r="A311" s="103">
        <v>43596</v>
      </c>
      <c r="B311" s="104" t="s">
        <v>513</v>
      </c>
      <c r="C311" s="104" t="s">
        <v>20</v>
      </c>
      <c r="D311" s="99" t="s">
        <v>21</v>
      </c>
      <c r="E311" s="107"/>
      <c r="F311" s="107">
        <v>500</v>
      </c>
      <c r="G311" s="107"/>
      <c r="H311" s="107"/>
      <c r="I311" s="163">
        <f t="shared" si="21"/>
        <v>0.88208312751393692</v>
      </c>
      <c r="J311" s="163">
        <v>566.84</v>
      </c>
      <c r="K311" s="109">
        <f t="shared" si="22"/>
        <v>7774030</v>
      </c>
      <c r="L311" s="98" t="s">
        <v>22</v>
      </c>
      <c r="M311" s="104" t="s">
        <v>23</v>
      </c>
      <c r="N311" s="99" t="s">
        <v>940</v>
      </c>
      <c r="O311" s="104" t="s">
        <v>946</v>
      </c>
      <c r="P311" s="99" t="s">
        <v>35</v>
      </c>
      <c r="Q311" s="85" t="s">
        <v>885</v>
      </c>
      <c r="R311" s="23"/>
    </row>
    <row r="312" spans="1:18">
      <c r="A312" s="103">
        <v>43596</v>
      </c>
      <c r="B312" s="104" t="s">
        <v>680</v>
      </c>
      <c r="C312" s="104" t="s">
        <v>20</v>
      </c>
      <c r="D312" s="104" t="s">
        <v>32</v>
      </c>
      <c r="E312" s="106"/>
      <c r="F312" s="106">
        <v>500</v>
      </c>
      <c r="G312" s="106"/>
      <c r="H312" s="106"/>
      <c r="I312" s="163">
        <f t="shared" si="21"/>
        <v>0.87972566634820593</v>
      </c>
      <c r="J312" s="163">
        <f t="shared" ref="J312:J316" si="24">11367180/20000</f>
        <v>568.35900000000004</v>
      </c>
      <c r="K312" s="109">
        <f t="shared" si="22"/>
        <v>7773530</v>
      </c>
      <c r="L312" s="108" t="s">
        <v>63</v>
      </c>
      <c r="M312" s="99" t="s">
        <v>34</v>
      </c>
      <c r="N312" s="99" t="s">
        <v>941</v>
      </c>
      <c r="O312" s="104" t="s">
        <v>946</v>
      </c>
      <c r="P312" s="99" t="s">
        <v>35</v>
      </c>
      <c r="Q312" s="85" t="s">
        <v>885</v>
      </c>
      <c r="R312" s="23"/>
    </row>
    <row r="313" spans="1:18">
      <c r="A313" s="103">
        <v>43596</v>
      </c>
      <c r="B313" s="104" t="s">
        <v>681</v>
      </c>
      <c r="C313" s="104" t="s">
        <v>20</v>
      </c>
      <c r="D313" s="104" t="s">
        <v>32</v>
      </c>
      <c r="E313" s="106"/>
      <c r="F313" s="106">
        <v>500</v>
      </c>
      <c r="G313" s="106"/>
      <c r="H313" s="106"/>
      <c r="I313" s="163">
        <f t="shared" si="21"/>
        <v>0.87972566634820593</v>
      </c>
      <c r="J313" s="163">
        <f t="shared" si="24"/>
        <v>568.35900000000004</v>
      </c>
      <c r="K313" s="109">
        <f t="shared" si="22"/>
        <v>7773030</v>
      </c>
      <c r="L313" s="108" t="s">
        <v>63</v>
      </c>
      <c r="M313" s="99" t="s">
        <v>34</v>
      </c>
      <c r="N313" s="99" t="s">
        <v>941</v>
      </c>
      <c r="O313" s="104" t="s">
        <v>946</v>
      </c>
      <c r="P313" s="99" t="s">
        <v>35</v>
      </c>
      <c r="Q313" s="85" t="s">
        <v>885</v>
      </c>
      <c r="R313" s="23"/>
    </row>
    <row r="314" spans="1:18">
      <c r="A314" s="103">
        <v>43596</v>
      </c>
      <c r="B314" s="104" t="s">
        <v>682</v>
      </c>
      <c r="C314" s="104" t="s">
        <v>20</v>
      </c>
      <c r="D314" s="104" t="s">
        <v>32</v>
      </c>
      <c r="E314" s="106"/>
      <c r="F314" s="106">
        <v>500</v>
      </c>
      <c r="G314" s="106"/>
      <c r="H314" s="106"/>
      <c r="I314" s="163">
        <f t="shared" si="21"/>
        <v>0.87972566634820593</v>
      </c>
      <c r="J314" s="163">
        <f t="shared" si="24"/>
        <v>568.35900000000004</v>
      </c>
      <c r="K314" s="109">
        <f t="shared" si="22"/>
        <v>7772530</v>
      </c>
      <c r="L314" s="108" t="s">
        <v>63</v>
      </c>
      <c r="M314" s="99" t="s">
        <v>34</v>
      </c>
      <c r="N314" s="99" t="s">
        <v>941</v>
      </c>
      <c r="O314" s="104" t="s">
        <v>946</v>
      </c>
      <c r="P314" s="99" t="s">
        <v>35</v>
      </c>
      <c r="Q314" s="85" t="s">
        <v>885</v>
      </c>
      <c r="R314" s="23"/>
    </row>
    <row r="315" spans="1:18">
      <c r="A315" s="103">
        <v>43596</v>
      </c>
      <c r="B315" s="104" t="s">
        <v>683</v>
      </c>
      <c r="C315" s="104" t="s">
        <v>20</v>
      </c>
      <c r="D315" s="104" t="s">
        <v>32</v>
      </c>
      <c r="E315" s="106"/>
      <c r="F315" s="106">
        <v>500</v>
      </c>
      <c r="G315" s="106"/>
      <c r="H315" s="106"/>
      <c r="I315" s="163">
        <f t="shared" si="21"/>
        <v>0.87972566634820593</v>
      </c>
      <c r="J315" s="163">
        <f t="shared" si="24"/>
        <v>568.35900000000004</v>
      </c>
      <c r="K315" s="109">
        <f t="shared" si="22"/>
        <v>7772030</v>
      </c>
      <c r="L315" s="108" t="s">
        <v>63</v>
      </c>
      <c r="M315" s="99" t="s">
        <v>34</v>
      </c>
      <c r="N315" s="99" t="s">
        <v>941</v>
      </c>
      <c r="O315" s="104" t="s">
        <v>946</v>
      </c>
      <c r="P315" s="99" t="s">
        <v>35</v>
      </c>
      <c r="Q315" s="85" t="s">
        <v>885</v>
      </c>
      <c r="R315" s="23"/>
    </row>
    <row r="316" spans="1:18">
      <c r="A316" s="103">
        <v>43596</v>
      </c>
      <c r="B316" s="104" t="s">
        <v>684</v>
      </c>
      <c r="C316" s="104" t="s">
        <v>20</v>
      </c>
      <c r="D316" s="104" t="s">
        <v>32</v>
      </c>
      <c r="E316" s="106"/>
      <c r="F316" s="106">
        <v>500</v>
      </c>
      <c r="G316" s="106"/>
      <c r="H316" s="106"/>
      <c r="I316" s="163">
        <f t="shared" si="21"/>
        <v>0.87972566634820593</v>
      </c>
      <c r="J316" s="163">
        <f t="shared" si="24"/>
        <v>568.35900000000004</v>
      </c>
      <c r="K316" s="109">
        <f t="shared" si="22"/>
        <v>7771530</v>
      </c>
      <c r="L316" s="108" t="s">
        <v>63</v>
      </c>
      <c r="M316" s="99" t="s">
        <v>34</v>
      </c>
      <c r="N316" s="99" t="s">
        <v>941</v>
      </c>
      <c r="O316" s="104" t="s">
        <v>946</v>
      </c>
      <c r="P316" s="99" t="s">
        <v>35</v>
      </c>
      <c r="Q316" s="85" t="s">
        <v>885</v>
      </c>
      <c r="R316" s="23"/>
    </row>
    <row r="317" spans="1:18">
      <c r="A317" s="103">
        <v>43596</v>
      </c>
      <c r="B317" s="104" t="s">
        <v>379</v>
      </c>
      <c r="C317" s="104" t="s">
        <v>20</v>
      </c>
      <c r="D317" s="104" t="s">
        <v>21</v>
      </c>
      <c r="E317" s="107"/>
      <c r="F317" s="107">
        <v>1000</v>
      </c>
      <c r="G317" s="107"/>
      <c r="H317" s="107"/>
      <c r="I317" s="163">
        <f t="shared" si="21"/>
        <v>1.7641662550278738</v>
      </c>
      <c r="J317" s="163">
        <v>566.84</v>
      </c>
      <c r="K317" s="109">
        <f t="shared" si="22"/>
        <v>7770530</v>
      </c>
      <c r="L317" s="108" t="s">
        <v>75</v>
      </c>
      <c r="M317" s="104" t="s">
        <v>23</v>
      </c>
      <c r="N317" s="99" t="s">
        <v>940</v>
      </c>
      <c r="O317" s="104" t="s">
        <v>946</v>
      </c>
      <c r="P317" s="99" t="s">
        <v>35</v>
      </c>
      <c r="Q317" s="85" t="s">
        <v>885</v>
      </c>
      <c r="R317" s="23"/>
    </row>
    <row r="318" spans="1:18">
      <c r="A318" s="103">
        <v>43596</v>
      </c>
      <c r="B318" s="104" t="s">
        <v>380</v>
      </c>
      <c r="C318" s="104" t="s">
        <v>20</v>
      </c>
      <c r="D318" s="104" t="s">
        <v>21</v>
      </c>
      <c r="E318" s="107"/>
      <c r="F318" s="107">
        <v>1000</v>
      </c>
      <c r="G318" s="107"/>
      <c r="H318" s="107"/>
      <c r="I318" s="163">
        <f t="shared" si="21"/>
        <v>1.7641662550278738</v>
      </c>
      <c r="J318" s="163">
        <v>566.84</v>
      </c>
      <c r="K318" s="109">
        <f t="shared" si="22"/>
        <v>7769530</v>
      </c>
      <c r="L318" s="108" t="s">
        <v>75</v>
      </c>
      <c r="M318" s="104" t="s">
        <v>23</v>
      </c>
      <c r="N318" s="99" t="s">
        <v>940</v>
      </c>
      <c r="O318" s="104" t="s">
        <v>946</v>
      </c>
      <c r="P318" s="99" t="s">
        <v>35</v>
      </c>
      <c r="Q318" s="85" t="s">
        <v>885</v>
      </c>
      <c r="R318" s="23"/>
    </row>
    <row r="319" spans="1:18" s="79" customFormat="1">
      <c r="A319" s="103">
        <v>43596</v>
      </c>
      <c r="B319" s="104" t="s">
        <v>913</v>
      </c>
      <c r="C319" s="104" t="s">
        <v>57</v>
      </c>
      <c r="D319" s="104" t="s">
        <v>21</v>
      </c>
      <c r="E319" s="107"/>
      <c r="F319" s="107">
        <v>90000</v>
      </c>
      <c r="G319" s="107"/>
      <c r="H319" s="107"/>
      <c r="I319" s="163">
        <f t="shared" si="21"/>
        <v>158.77496295250864</v>
      </c>
      <c r="J319" s="163">
        <v>566.84</v>
      </c>
      <c r="K319" s="109">
        <f t="shared" si="22"/>
        <v>7679530</v>
      </c>
      <c r="L319" s="108" t="s">
        <v>75</v>
      </c>
      <c r="M319" s="104">
        <v>642</v>
      </c>
      <c r="N319" s="99" t="s">
        <v>940</v>
      </c>
      <c r="O319" s="104" t="s">
        <v>945</v>
      </c>
      <c r="P319" s="99" t="s">
        <v>35</v>
      </c>
      <c r="Q319" s="85" t="s">
        <v>886</v>
      </c>
      <c r="R319" s="74"/>
    </row>
    <row r="320" spans="1:18">
      <c r="A320" s="103">
        <v>43597</v>
      </c>
      <c r="B320" s="104" t="s">
        <v>514</v>
      </c>
      <c r="C320" s="104" t="s">
        <v>20</v>
      </c>
      <c r="D320" s="99" t="s">
        <v>21</v>
      </c>
      <c r="E320" s="107"/>
      <c r="F320" s="107">
        <v>500</v>
      </c>
      <c r="G320" s="107"/>
      <c r="H320" s="107"/>
      <c r="I320" s="163">
        <f t="shared" si="21"/>
        <v>0.88208312751393692</v>
      </c>
      <c r="J320" s="163">
        <v>566.84</v>
      </c>
      <c r="K320" s="109">
        <f t="shared" si="22"/>
        <v>7679030</v>
      </c>
      <c r="L320" s="98" t="s">
        <v>22</v>
      </c>
      <c r="M320" s="104" t="s">
        <v>23</v>
      </c>
      <c r="N320" s="99" t="s">
        <v>940</v>
      </c>
      <c r="O320" s="104" t="s">
        <v>946</v>
      </c>
      <c r="P320" s="99" t="s">
        <v>35</v>
      </c>
      <c r="Q320" s="85" t="s">
        <v>885</v>
      </c>
      <c r="R320" s="23"/>
    </row>
    <row r="321" spans="1:18">
      <c r="A321" s="103">
        <v>43597</v>
      </c>
      <c r="B321" s="104" t="s">
        <v>515</v>
      </c>
      <c r="C321" s="104" t="s">
        <v>20</v>
      </c>
      <c r="D321" s="99" t="s">
        <v>21</v>
      </c>
      <c r="E321" s="107"/>
      <c r="F321" s="107">
        <v>1000</v>
      </c>
      <c r="G321" s="107"/>
      <c r="H321" s="107"/>
      <c r="I321" s="163">
        <f t="shared" si="21"/>
        <v>1.7641662550278738</v>
      </c>
      <c r="J321" s="163">
        <v>566.84</v>
      </c>
      <c r="K321" s="109">
        <f t="shared" si="22"/>
        <v>7678030</v>
      </c>
      <c r="L321" s="98" t="s">
        <v>22</v>
      </c>
      <c r="M321" s="104" t="s">
        <v>23</v>
      </c>
      <c r="N321" s="99" t="s">
        <v>940</v>
      </c>
      <c r="O321" s="104" t="s">
        <v>946</v>
      </c>
      <c r="P321" s="99" t="s">
        <v>35</v>
      </c>
      <c r="Q321" s="85" t="s">
        <v>885</v>
      </c>
      <c r="R321" s="23"/>
    </row>
    <row r="322" spans="1:18">
      <c r="A322" s="103">
        <v>43597</v>
      </c>
      <c r="B322" s="104" t="s">
        <v>516</v>
      </c>
      <c r="C322" s="104" t="s">
        <v>20</v>
      </c>
      <c r="D322" s="99" t="s">
        <v>21</v>
      </c>
      <c r="E322" s="107"/>
      <c r="F322" s="107">
        <v>2000</v>
      </c>
      <c r="G322" s="107"/>
      <c r="H322" s="107"/>
      <c r="I322" s="163">
        <f t="shared" si="21"/>
        <v>3.5283325100557477</v>
      </c>
      <c r="J322" s="163">
        <v>566.84</v>
      </c>
      <c r="K322" s="109">
        <f t="shared" si="22"/>
        <v>7676030</v>
      </c>
      <c r="L322" s="98" t="s">
        <v>22</v>
      </c>
      <c r="M322" s="104" t="s">
        <v>23</v>
      </c>
      <c r="N322" s="99" t="s">
        <v>940</v>
      </c>
      <c r="O322" s="104" t="s">
        <v>946</v>
      </c>
      <c r="P322" s="99" t="s">
        <v>35</v>
      </c>
      <c r="Q322" s="85" t="s">
        <v>885</v>
      </c>
      <c r="R322" s="23"/>
    </row>
    <row r="323" spans="1:18">
      <c r="A323" s="103">
        <v>43597</v>
      </c>
      <c r="B323" s="104" t="s">
        <v>517</v>
      </c>
      <c r="C323" s="104" t="s">
        <v>20</v>
      </c>
      <c r="D323" s="99" t="s">
        <v>21</v>
      </c>
      <c r="E323" s="107"/>
      <c r="F323" s="107">
        <v>500</v>
      </c>
      <c r="G323" s="107"/>
      <c r="H323" s="107"/>
      <c r="I323" s="163">
        <f t="shared" si="21"/>
        <v>0.88208312751393692</v>
      </c>
      <c r="J323" s="163">
        <v>566.84</v>
      </c>
      <c r="K323" s="109">
        <f t="shared" si="22"/>
        <v>7675530</v>
      </c>
      <c r="L323" s="98" t="s">
        <v>22</v>
      </c>
      <c r="M323" s="104" t="s">
        <v>23</v>
      </c>
      <c r="N323" s="99" t="s">
        <v>940</v>
      </c>
      <c r="O323" s="104" t="s">
        <v>946</v>
      </c>
      <c r="P323" s="99" t="s">
        <v>35</v>
      </c>
      <c r="Q323" s="85" t="s">
        <v>885</v>
      </c>
      <c r="R323" s="23"/>
    </row>
    <row r="324" spans="1:18">
      <c r="A324" s="103">
        <v>43597</v>
      </c>
      <c r="B324" s="104" t="s">
        <v>494</v>
      </c>
      <c r="C324" s="104" t="s">
        <v>20</v>
      </c>
      <c r="D324" s="99" t="s">
        <v>21</v>
      </c>
      <c r="E324" s="107"/>
      <c r="F324" s="107">
        <v>500</v>
      </c>
      <c r="G324" s="107"/>
      <c r="H324" s="107"/>
      <c r="I324" s="163">
        <f t="shared" si="21"/>
        <v>0.88208312751393692</v>
      </c>
      <c r="J324" s="163">
        <v>566.84</v>
      </c>
      <c r="K324" s="109">
        <f t="shared" si="22"/>
        <v>7675030</v>
      </c>
      <c r="L324" s="98" t="s">
        <v>22</v>
      </c>
      <c r="M324" s="104" t="s">
        <v>23</v>
      </c>
      <c r="N324" s="99" t="s">
        <v>940</v>
      </c>
      <c r="O324" s="104" t="s">
        <v>946</v>
      </c>
      <c r="P324" s="99" t="s">
        <v>35</v>
      </c>
      <c r="Q324" s="85" t="s">
        <v>885</v>
      </c>
      <c r="R324" s="23"/>
    </row>
    <row r="325" spans="1:18">
      <c r="A325" s="103">
        <v>43597</v>
      </c>
      <c r="B325" s="104" t="s">
        <v>518</v>
      </c>
      <c r="C325" s="104" t="s">
        <v>20</v>
      </c>
      <c r="D325" s="99" t="s">
        <v>21</v>
      </c>
      <c r="E325" s="107"/>
      <c r="F325" s="107">
        <v>500</v>
      </c>
      <c r="G325" s="107"/>
      <c r="H325" s="107"/>
      <c r="I325" s="163">
        <f t="shared" si="21"/>
        <v>0.88208312751393692</v>
      </c>
      <c r="J325" s="163">
        <v>566.84</v>
      </c>
      <c r="K325" s="109">
        <f t="shared" si="22"/>
        <v>7674530</v>
      </c>
      <c r="L325" s="98" t="s">
        <v>22</v>
      </c>
      <c r="M325" s="104" t="s">
        <v>23</v>
      </c>
      <c r="N325" s="99" t="s">
        <v>940</v>
      </c>
      <c r="O325" s="104" t="s">
        <v>946</v>
      </c>
      <c r="P325" s="99" t="s">
        <v>35</v>
      </c>
      <c r="Q325" s="85" t="s">
        <v>885</v>
      </c>
      <c r="R325" s="23"/>
    </row>
    <row r="326" spans="1:18">
      <c r="A326" s="103">
        <v>43597</v>
      </c>
      <c r="B326" s="104" t="s">
        <v>519</v>
      </c>
      <c r="C326" s="104" t="s">
        <v>20</v>
      </c>
      <c r="D326" s="99" t="s">
        <v>21</v>
      </c>
      <c r="E326" s="107"/>
      <c r="F326" s="107">
        <v>500</v>
      </c>
      <c r="G326" s="107"/>
      <c r="H326" s="107"/>
      <c r="I326" s="163">
        <f t="shared" si="21"/>
        <v>0.88208312751393692</v>
      </c>
      <c r="J326" s="163">
        <v>566.84</v>
      </c>
      <c r="K326" s="109">
        <f t="shared" si="22"/>
        <v>7674030</v>
      </c>
      <c r="L326" s="98" t="s">
        <v>22</v>
      </c>
      <c r="M326" s="104" t="s">
        <v>23</v>
      </c>
      <c r="N326" s="99" t="s">
        <v>940</v>
      </c>
      <c r="O326" s="104" t="s">
        <v>946</v>
      </c>
      <c r="P326" s="99" t="s">
        <v>35</v>
      </c>
      <c r="Q326" s="85" t="s">
        <v>885</v>
      </c>
      <c r="R326" s="23"/>
    </row>
    <row r="327" spans="1:18">
      <c r="A327" s="103">
        <v>43597</v>
      </c>
      <c r="B327" s="104" t="s">
        <v>685</v>
      </c>
      <c r="C327" s="104" t="s">
        <v>20</v>
      </c>
      <c r="D327" s="104" t="s">
        <v>32</v>
      </c>
      <c r="E327" s="106"/>
      <c r="F327" s="106">
        <v>500</v>
      </c>
      <c r="G327" s="106"/>
      <c r="H327" s="106"/>
      <c r="I327" s="163">
        <f t="shared" si="21"/>
        <v>0.87972566634820593</v>
      </c>
      <c r="J327" s="163">
        <f t="shared" ref="J327:J332" si="25">11367180/20000</f>
        <v>568.35900000000004</v>
      </c>
      <c r="K327" s="109">
        <f t="shared" si="22"/>
        <v>7673530</v>
      </c>
      <c r="L327" s="108" t="s">
        <v>63</v>
      </c>
      <c r="M327" s="99" t="s">
        <v>34</v>
      </c>
      <c r="N327" s="99" t="s">
        <v>941</v>
      </c>
      <c r="O327" s="104" t="s">
        <v>946</v>
      </c>
      <c r="P327" s="99" t="s">
        <v>35</v>
      </c>
      <c r="Q327" s="85" t="s">
        <v>885</v>
      </c>
      <c r="R327" s="23"/>
    </row>
    <row r="328" spans="1:18">
      <c r="A328" s="103">
        <v>43597</v>
      </c>
      <c r="B328" s="104" t="s">
        <v>679</v>
      </c>
      <c r="C328" s="104" t="s">
        <v>20</v>
      </c>
      <c r="D328" s="104" t="s">
        <v>32</v>
      </c>
      <c r="E328" s="106"/>
      <c r="F328" s="106">
        <v>500</v>
      </c>
      <c r="G328" s="106"/>
      <c r="H328" s="106"/>
      <c r="I328" s="163">
        <f t="shared" si="21"/>
        <v>0.87972566634820593</v>
      </c>
      <c r="J328" s="163">
        <f t="shared" si="25"/>
        <v>568.35900000000004</v>
      </c>
      <c r="K328" s="109">
        <f t="shared" si="22"/>
        <v>7673030</v>
      </c>
      <c r="L328" s="108" t="s">
        <v>63</v>
      </c>
      <c r="M328" s="99" t="s">
        <v>34</v>
      </c>
      <c r="N328" s="99" t="s">
        <v>941</v>
      </c>
      <c r="O328" s="104" t="s">
        <v>946</v>
      </c>
      <c r="P328" s="99" t="s">
        <v>35</v>
      </c>
      <c r="Q328" s="85" t="s">
        <v>885</v>
      </c>
      <c r="R328" s="23"/>
    </row>
    <row r="329" spans="1:18">
      <c r="A329" s="103">
        <v>43597</v>
      </c>
      <c r="B329" s="104" t="s">
        <v>683</v>
      </c>
      <c r="C329" s="104" t="s">
        <v>20</v>
      </c>
      <c r="D329" s="104" t="s">
        <v>32</v>
      </c>
      <c r="E329" s="106"/>
      <c r="F329" s="106">
        <v>500</v>
      </c>
      <c r="G329" s="106"/>
      <c r="H329" s="106"/>
      <c r="I329" s="163">
        <f t="shared" si="21"/>
        <v>0.87972566634820593</v>
      </c>
      <c r="J329" s="163">
        <f t="shared" si="25"/>
        <v>568.35900000000004</v>
      </c>
      <c r="K329" s="109">
        <f t="shared" si="22"/>
        <v>7672530</v>
      </c>
      <c r="L329" s="108" t="s">
        <v>63</v>
      </c>
      <c r="M329" s="99" t="s">
        <v>34</v>
      </c>
      <c r="N329" s="99" t="s">
        <v>941</v>
      </c>
      <c r="O329" s="104" t="s">
        <v>946</v>
      </c>
      <c r="P329" s="99" t="s">
        <v>35</v>
      </c>
      <c r="Q329" s="85" t="s">
        <v>885</v>
      </c>
      <c r="R329" s="23"/>
    </row>
    <row r="330" spans="1:18">
      <c r="A330" s="103">
        <v>43597</v>
      </c>
      <c r="B330" s="104" t="s">
        <v>684</v>
      </c>
      <c r="C330" s="104" t="s">
        <v>20</v>
      </c>
      <c r="D330" s="104" t="s">
        <v>32</v>
      </c>
      <c r="E330" s="106"/>
      <c r="F330" s="106">
        <v>500</v>
      </c>
      <c r="G330" s="106"/>
      <c r="H330" s="106"/>
      <c r="I330" s="163">
        <f t="shared" si="21"/>
        <v>0.87972566634820593</v>
      </c>
      <c r="J330" s="163">
        <f t="shared" si="25"/>
        <v>568.35900000000004</v>
      </c>
      <c r="K330" s="109">
        <f t="shared" si="22"/>
        <v>7672030</v>
      </c>
      <c r="L330" s="108" t="s">
        <v>63</v>
      </c>
      <c r="M330" s="99" t="s">
        <v>34</v>
      </c>
      <c r="N330" s="99" t="s">
        <v>941</v>
      </c>
      <c r="O330" s="104" t="s">
        <v>946</v>
      </c>
      <c r="P330" s="99" t="s">
        <v>35</v>
      </c>
      <c r="Q330" s="85" t="s">
        <v>885</v>
      </c>
      <c r="R330" s="23"/>
    </row>
    <row r="331" spans="1:18">
      <c r="A331" s="103">
        <v>43597</v>
      </c>
      <c r="B331" s="104" t="s">
        <v>678</v>
      </c>
      <c r="C331" s="104" t="s">
        <v>20</v>
      </c>
      <c r="D331" s="104" t="s">
        <v>32</v>
      </c>
      <c r="E331" s="106"/>
      <c r="F331" s="106">
        <v>500</v>
      </c>
      <c r="G331" s="106"/>
      <c r="H331" s="106"/>
      <c r="I331" s="163">
        <f t="shared" si="21"/>
        <v>0.87972566634820593</v>
      </c>
      <c r="J331" s="163">
        <f t="shared" si="25"/>
        <v>568.35900000000004</v>
      </c>
      <c r="K331" s="109">
        <f t="shared" si="22"/>
        <v>7671530</v>
      </c>
      <c r="L331" s="108" t="s">
        <v>63</v>
      </c>
      <c r="M331" s="99" t="s">
        <v>34</v>
      </c>
      <c r="N331" s="99" t="s">
        <v>941</v>
      </c>
      <c r="O331" s="104" t="s">
        <v>946</v>
      </c>
      <c r="P331" s="99" t="s">
        <v>35</v>
      </c>
      <c r="Q331" s="85" t="s">
        <v>885</v>
      </c>
      <c r="R331" s="23"/>
    </row>
    <row r="332" spans="1:18">
      <c r="A332" s="103">
        <v>43597</v>
      </c>
      <c r="B332" s="104" t="s">
        <v>686</v>
      </c>
      <c r="C332" s="104" t="s">
        <v>20</v>
      </c>
      <c r="D332" s="104" t="s">
        <v>32</v>
      </c>
      <c r="E332" s="106"/>
      <c r="F332" s="106">
        <v>500</v>
      </c>
      <c r="G332" s="106"/>
      <c r="H332" s="106"/>
      <c r="I332" s="163">
        <f t="shared" si="21"/>
        <v>0.87972566634820593</v>
      </c>
      <c r="J332" s="163">
        <f t="shared" si="25"/>
        <v>568.35900000000004</v>
      </c>
      <c r="K332" s="109">
        <f t="shared" si="22"/>
        <v>7671030</v>
      </c>
      <c r="L332" s="108" t="s">
        <v>63</v>
      </c>
      <c r="M332" s="99" t="s">
        <v>34</v>
      </c>
      <c r="N332" s="99" t="s">
        <v>941</v>
      </c>
      <c r="O332" s="104" t="s">
        <v>946</v>
      </c>
      <c r="P332" s="99" t="s">
        <v>35</v>
      </c>
      <c r="Q332" s="85" t="s">
        <v>885</v>
      </c>
      <c r="R332" s="23"/>
    </row>
    <row r="333" spans="1:18">
      <c r="A333" s="103">
        <v>43597</v>
      </c>
      <c r="B333" s="104" t="s">
        <v>381</v>
      </c>
      <c r="C333" s="104" t="s">
        <v>20</v>
      </c>
      <c r="D333" s="104" t="s">
        <v>21</v>
      </c>
      <c r="E333" s="107"/>
      <c r="F333" s="107">
        <v>700</v>
      </c>
      <c r="G333" s="107"/>
      <c r="H333" s="107"/>
      <c r="I333" s="163">
        <f t="shared" ref="I333:I396" si="26">+F333/J333</f>
        <v>1.2349163785195116</v>
      </c>
      <c r="J333" s="163">
        <v>566.84</v>
      </c>
      <c r="K333" s="109">
        <f t="shared" ref="K333:K396" si="27">K332+E333-F333</f>
        <v>7670330</v>
      </c>
      <c r="L333" s="108" t="s">
        <v>75</v>
      </c>
      <c r="M333" s="104" t="s">
        <v>23</v>
      </c>
      <c r="N333" s="99" t="s">
        <v>940</v>
      </c>
      <c r="O333" s="104" t="s">
        <v>946</v>
      </c>
      <c r="P333" s="99" t="s">
        <v>35</v>
      </c>
      <c r="Q333" s="85" t="s">
        <v>885</v>
      </c>
      <c r="R333" s="23"/>
    </row>
    <row r="334" spans="1:18">
      <c r="A334" s="103">
        <v>43597</v>
      </c>
      <c r="B334" s="104" t="s">
        <v>382</v>
      </c>
      <c r="C334" s="104" t="s">
        <v>20</v>
      </c>
      <c r="D334" s="104" t="s">
        <v>21</v>
      </c>
      <c r="E334" s="107"/>
      <c r="F334" s="107">
        <v>700</v>
      </c>
      <c r="G334" s="107"/>
      <c r="H334" s="107"/>
      <c r="I334" s="163">
        <f t="shared" si="26"/>
        <v>1.2349163785195116</v>
      </c>
      <c r="J334" s="163">
        <v>566.84</v>
      </c>
      <c r="K334" s="109">
        <f t="shared" si="27"/>
        <v>7669630</v>
      </c>
      <c r="L334" s="108" t="s">
        <v>75</v>
      </c>
      <c r="M334" s="104" t="s">
        <v>23</v>
      </c>
      <c r="N334" s="99" t="s">
        <v>940</v>
      </c>
      <c r="O334" s="104" t="s">
        <v>946</v>
      </c>
      <c r="P334" s="99" t="s">
        <v>35</v>
      </c>
      <c r="Q334" s="85" t="s">
        <v>885</v>
      </c>
      <c r="R334" s="23"/>
    </row>
    <row r="335" spans="1:18">
      <c r="A335" s="103">
        <v>43597</v>
      </c>
      <c r="B335" s="104" t="s">
        <v>383</v>
      </c>
      <c r="C335" s="104" t="s">
        <v>20</v>
      </c>
      <c r="D335" s="104" t="s">
        <v>21</v>
      </c>
      <c r="E335" s="107"/>
      <c r="F335" s="107">
        <v>500</v>
      </c>
      <c r="G335" s="107"/>
      <c r="H335" s="107"/>
      <c r="I335" s="163">
        <f t="shared" si="26"/>
        <v>0.88208312751393692</v>
      </c>
      <c r="J335" s="163">
        <v>566.84</v>
      </c>
      <c r="K335" s="109">
        <f t="shared" si="27"/>
        <v>7669130</v>
      </c>
      <c r="L335" s="108" t="s">
        <v>75</v>
      </c>
      <c r="M335" s="104" t="s">
        <v>23</v>
      </c>
      <c r="N335" s="99" t="s">
        <v>940</v>
      </c>
      <c r="O335" s="104" t="s">
        <v>946</v>
      </c>
      <c r="P335" s="99" t="s">
        <v>35</v>
      </c>
      <c r="Q335" s="85" t="s">
        <v>885</v>
      </c>
      <c r="R335" s="23"/>
    </row>
    <row r="336" spans="1:18">
      <c r="A336" s="103">
        <v>43597</v>
      </c>
      <c r="B336" s="104" t="s">
        <v>384</v>
      </c>
      <c r="C336" s="104" t="s">
        <v>20</v>
      </c>
      <c r="D336" s="104" t="s">
        <v>21</v>
      </c>
      <c r="E336" s="107"/>
      <c r="F336" s="107">
        <v>500</v>
      </c>
      <c r="G336" s="107"/>
      <c r="H336" s="107"/>
      <c r="I336" s="163">
        <f t="shared" si="26"/>
        <v>0.88208312751393692</v>
      </c>
      <c r="J336" s="163">
        <v>566.84</v>
      </c>
      <c r="K336" s="109">
        <f t="shared" si="27"/>
        <v>7668630</v>
      </c>
      <c r="L336" s="108" t="s">
        <v>75</v>
      </c>
      <c r="M336" s="104" t="s">
        <v>23</v>
      </c>
      <c r="N336" s="99" t="s">
        <v>940</v>
      </c>
      <c r="O336" s="104" t="s">
        <v>946</v>
      </c>
      <c r="P336" s="99" t="s">
        <v>35</v>
      </c>
      <c r="Q336" s="85" t="s">
        <v>885</v>
      </c>
      <c r="R336" s="23"/>
    </row>
    <row r="337" spans="1:18">
      <c r="A337" s="103">
        <v>43597</v>
      </c>
      <c r="B337" s="104" t="s">
        <v>839</v>
      </c>
      <c r="C337" s="99" t="s">
        <v>39</v>
      </c>
      <c r="D337" s="99" t="s">
        <v>69</v>
      </c>
      <c r="E337" s="107"/>
      <c r="F337" s="107">
        <v>1000</v>
      </c>
      <c r="G337" s="107"/>
      <c r="H337" s="107"/>
      <c r="I337" s="163">
        <f t="shared" si="26"/>
        <v>1.7641662550278738</v>
      </c>
      <c r="J337" s="163">
        <v>566.84</v>
      </c>
      <c r="K337" s="109">
        <f t="shared" si="27"/>
        <v>7667630</v>
      </c>
      <c r="L337" s="108" t="s">
        <v>75</v>
      </c>
      <c r="M337" s="104" t="s">
        <v>23</v>
      </c>
      <c r="N337" s="99" t="s">
        <v>940</v>
      </c>
      <c r="O337" s="104" t="s">
        <v>946</v>
      </c>
      <c r="P337" s="99" t="s">
        <v>35</v>
      </c>
      <c r="Q337" s="85" t="s">
        <v>885</v>
      </c>
      <c r="R337" s="23"/>
    </row>
    <row r="338" spans="1:18">
      <c r="A338" s="103">
        <v>43597</v>
      </c>
      <c r="B338" s="104" t="s">
        <v>840</v>
      </c>
      <c r="C338" s="104" t="s">
        <v>20</v>
      </c>
      <c r="D338" s="104" t="s">
        <v>21</v>
      </c>
      <c r="E338" s="107"/>
      <c r="F338" s="107">
        <v>500</v>
      </c>
      <c r="G338" s="107"/>
      <c r="H338" s="107"/>
      <c r="I338" s="163">
        <f t="shared" si="26"/>
        <v>0.88208312751393692</v>
      </c>
      <c r="J338" s="163">
        <v>566.84</v>
      </c>
      <c r="K338" s="109">
        <f t="shared" si="27"/>
        <v>7667130</v>
      </c>
      <c r="L338" s="108" t="s">
        <v>75</v>
      </c>
      <c r="M338" s="104" t="s">
        <v>23</v>
      </c>
      <c r="N338" s="99" t="s">
        <v>940</v>
      </c>
      <c r="O338" s="104" t="s">
        <v>946</v>
      </c>
      <c r="P338" s="99" t="s">
        <v>35</v>
      </c>
      <c r="Q338" s="85" t="s">
        <v>885</v>
      </c>
      <c r="R338" s="23"/>
    </row>
    <row r="339" spans="1:18">
      <c r="A339" s="103">
        <v>43597</v>
      </c>
      <c r="B339" s="104" t="s">
        <v>841</v>
      </c>
      <c r="C339" s="104" t="s">
        <v>20</v>
      </c>
      <c r="D339" s="104" t="s">
        <v>21</v>
      </c>
      <c r="E339" s="107"/>
      <c r="F339" s="107">
        <v>500</v>
      </c>
      <c r="G339" s="107"/>
      <c r="H339" s="107"/>
      <c r="I339" s="163">
        <f t="shared" si="26"/>
        <v>0.88208312751393692</v>
      </c>
      <c r="J339" s="163">
        <v>566.84</v>
      </c>
      <c r="K339" s="109">
        <f t="shared" si="27"/>
        <v>7666630</v>
      </c>
      <c r="L339" s="108" t="s">
        <v>75</v>
      </c>
      <c r="M339" s="104" t="s">
        <v>23</v>
      </c>
      <c r="N339" s="99" t="s">
        <v>940</v>
      </c>
      <c r="O339" s="104" t="s">
        <v>946</v>
      </c>
      <c r="P339" s="99" t="s">
        <v>35</v>
      </c>
      <c r="Q339" s="85" t="s">
        <v>885</v>
      </c>
      <c r="R339" s="23"/>
    </row>
    <row r="340" spans="1:18">
      <c r="A340" s="103">
        <v>43597</v>
      </c>
      <c r="B340" s="104" t="s">
        <v>385</v>
      </c>
      <c r="C340" s="104" t="s">
        <v>20</v>
      </c>
      <c r="D340" s="104" t="s">
        <v>21</v>
      </c>
      <c r="E340" s="107"/>
      <c r="F340" s="107">
        <v>500</v>
      </c>
      <c r="G340" s="107"/>
      <c r="H340" s="107"/>
      <c r="I340" s="163">
        <f t="shared" si="26"/>
        <v>0.88208312751393692</v>
      </c>
      <c r="J340" s="163">
        <v>566.84</v>
      </c>
      <c r="K340" s="109">
        <f t="shared" si="27"/>
        <v>7666130</v>
      </c>
      <c r="L340" s="108" t="s">
        <v>75</v>
      </c>
      <c r="M340" s="104" t="s">
        <v>23</v>
      </c>
      <c r="N340" s="99" t="s">
        <v>940</v>
      </c>
      <c r="O340" s="104" t="s">
        <v>946</v>
      </c>
      <c r="P340" s="99" t="s">
        <v>35</v>
      </c>
      <c r="Q340" s="85" t="s">
        <v>885</v>
      </c>
      <c r="R340" s="23"/>
    </row>
    <row r="341" spans="1:18" s="79" customFormat="1">
      <c r="A341" s="103">
        <v>43597</v>
      </c>
      <c r="B341" s="104" t="s">
        <v>910</v>
      </c>
      <c r="C341" s="104" t="s">
        <v>57</v>
      </c>
      <c r="D341" s="99" t="s">
        <v>21</v>
      </c>
      <c r="E341" s="107"/>
      <c r="F341" s="107">
        <v>15000</v>
      </c>
      <c r="G341" s="107"/>
      <c r="H341" s="107"/>
      <c r="I341" s="163">
        <f t="shared" si="26"/>
        <v>26.462493825418107</v>
      </c>
      <c r="J341" s="163">
        <v>566.84</v>
      </c>
      <c r="K341" s="109">
        <f t="shared" si="27"/>
        <v>7651130</v>
      </c>
      <c r="L341" s="98" t="s">
        <v>22</v>
      </c>
      <c r="M341" s="104" t="s">
        <v>40</v>
      </c>
      <c r="N341" s="99" t="s">
        <v>940</v>
      </c>
      <c r="O341" s="104" t="s">
        <v>946</v>
      </c>
      <c r="P341" s="99" t="s">
        <v>35</v>
      </c>
      <c r="Q341" s="85" t="s">
        <v>886</v>
      </c>
      <c r="R341" s="74"/>
    </row>
    <row r="342" spans="1:18">
      <c r="A342" s="103">
        <v>43598</v>
      </c>
      <c r="B342" s="104" t="s">
        <v>504</v>
      </c>
      <c r="C342" s="104" t="s">
        <v>20</v>
      </c>
      <c r="D342" s="99" t="s">
        <v>21</v>
      </c>
      <c r="E342" s="107"/>
      <c r="F342" s="107">
        <v>500</v>
      </c>
      <c r="G342" s="107"/>
      <c r="H342" s="107"/>
      <c r="I342" s="163">
        <f t="shared" si="26"/>
        <v>0.88208312751393692</v>
      </c>
      <c r="J342" s="163">
        <v>566.84</v>
      </c>
      <c r="K342" s="109">
        <f t="shared" si="27"/>
        <v>7650630</v>
      </c>
      <c r="L342" s="98" t="s">
        <v>22</v>
      </c>
      <c r="M342" s="104" t="s">
        <v>23</v>
      </c>
      <c r="N342" s="99" t="s">
        <v>940</v>
      </c>
      <c r="O342" s="104" t="s">
        <v>946</v>
      </c>
      <c r="P342" s="99" t="s">
        <v>35</v>
      </c>
      <c r="Q342" s="85" t="s">
        <v>885</v>
      </c>
      <c r="R342" s="23"/>
    </row>
    <row r="343" spans="1:18">
      <c r="A343" s="103">
        <v>43598</v>
      </c>
      <c r="B343" s="104" t="s">
        <v>520</v>
      </c>
      <c r="C343" s="104" t="s">
        <v>20</v>
      </c>
      <c r="D343" s="99" t="s">
        <v>21</v>
      </c>
      <c r="E343" s="107"/>
      <c r="F343" s="107">
        <v>500</v>
      </c>
      <c r="G343" s="107"/>
      <c r="H343" s="107"/>
      <c r="I343" s="163">
        <f t="shared" si="26"/>
        <v>0.88208312751393692</v>
      </c>
      <c r="J343" s="163">
        <v>566.84</v>
      </c>
      <c r="K343" s="109">
        <f t="shared" si="27"/>
        <v>7650130</v>
      </c>
      <c r="L343" s="98" t="s">
        <v>22</v>
      </c>
      <c r="M343" s="104" t="s">
        <v>23</v>
      </c>
      <c r="N343" s="99" t="s">
        <v>940</v>
      </c>
      <c r="O343" s="104" t="s">
        <v>946</v>
      </c>
      <c r="P343" s="99" t="s">
        <v>35</v>
      </c>
      <c r="Q343" s="85" t="s">
        <v>885</v>
      </c>
      <c r="R343" s="23"/>
    </row>
    <row r="344" spans="1:18">
      <c r="A344" s="103">
        <v>43598</v>
      </c>
      <c r="B344" s="104" t="s">
        <v>521</v>
      </c>
      <c r="C344" s="104" t="s">
        <v>20</v>
      </c>
      <c r="D344" s="99" t="s">
        <v>21</v>
      </c>
      <c r="E344" s="107"/>
      <c r="F344" s="107">
        <v>500</v>
      </c>
      <c r="G344" s="107"/>
      <c r="H344" s="107"/>
      <c r="I344" s="163">
        <f t="shared" si="26"/>
        <v>0.88208312751393692</v>
      </c>
      <c r="J344" s="163">
        <v>566.84</v>
      </c>
      <c r="K344" s="109">
        <f t="shared" si="27"/>
        <v>7649630</v>
      </c>
      <c r="L344" s="98" t="s">
        <v>22</v>
      </c>
      <c r="M344" s="104" t="s">
        <v>23</v>
      </c>
      <c r="N344" s="99" t="s">
        <v>940</v>
      </c>
      <c r="O344" s="104" t="s">
        <v>946</v>
      </c>
      <c r="P344" s="99" t="s">
        <v>35</v>
      </c>
      <c r="Q344" s="85" t="s">
        <v>885</v>
      </c>
      <c r="R344" s="23"/>
    </row>
    <row r="345" spans="1:18">
      <c r="A345" s="103">
        <v>43598</v>
      </c>
      <c r="B345" s="104" t="s">
        <v>498</v>
      </c>
      <c r="C345" s="102" t="s">
        <v>196</v>
      </c>
      <c r="D345" s="99" t="s">
        <v>21</v>
      </c>
      <c r="E345" s="107"/>
      <c r="F345" s="107">
        <v>2000</v>
      </c>
      <c r="G345" s="107"/>
      <c r="H345" s="107"/>
      <c r="I345" s="163">
        <f t="shared" si="26"/>
        <v>3.5283325100557477</v>
      </c>
      <c r="J345" s="163">
        <v>566.84</v>
      </c>
      <c r="K345" s="109">
        <f t="shared" si="27"/>
        <v>7647630</v>
      </c>
      <c r="L345" s="98" t="s">
        <v>22</v>
      </c>
      <c r="M345" s="104" t="s">
        <v>23</v>
      </c>
      <c r="N345" s="99" t="s">
        <v>940</v>
      </c>
      <c r="O345" s="104" t="s">
        <v>946</v>
      </c>
      <c r="P345" s="99" t="s">
        <v>35</v>
      </c>
      <c r="Q345" s="85" t="s">
        <v>885</v>
      </c>
      <c r="R345" s="23"/>
    </row>
    <row r="346" spans="1:18">
      <c r="A346" s="103">
        <v>43598</v>
      </c>
      <c r="B346" s="104" t="s">
        <v>42</v>
      </c>
      <c r="C346" s="104" t="s">
        <v>20</v>
      </c>
      <c r="D346" s="104" t="s">
        <v>32</v>
      </c>
      <c r="E346" s="107"/>
      <c r="F346" s="107">
        <v>2000</v>
      </c>
      <c r="G346" s="107"/>
      <c r="H346" s="107"/>
      <c r="I346" s="163">
        <f t="shared" si="26"/>
        <v>3.5189026653928237</v>
      </c>
      <c r="J346" s="163">
        <f t="shared" ref="J346:J355" si="28">11367180/20000</f>
        <v>568.35900000000004</v>
      </c>
      <c r="K346" s="109">
        <f t="shared" si="27"/>
        <v>7645630</v>
      </c>
      <c r="L346" s="108" t="s">
        <v>33</v>
      </c>
      <c r="M346" s="104" t="s">
        <v>34</v>
      </c>
      <c r="N346" s="99" t="s">
        <v>941</v>
      </c>
      <c r="O346" s="104" t="s">
        <v>946</v>
      </c>
      <c r="P346" s="99" t="s">
        <v>35</v>
      </c>
      <c r="Q346" s="85" t="s">
        <v>885</v>
      </c>
      <c r="R346" s="23"/>
    </row>
    <row r="347" spans="1:18">
      <c r="A347" s="103">
        <v>43598</v>
      </c>
      <c r="B347" s="104" t="s">
        <v>551</v>
      </c>
      <c r="C347" s="104" t="s">
        <v>20</v>
      </c>
      <c r="D347" s="104" t="s">
        <v>32</v>
      </c>
      <c r="E347" s="107"/>
      <c r="F347" s="107">
        <v>500</v>
      </c>
      <c r="G347" s="107"/>
      <c r="H347" s="107"/>
      <c r="I347" s="163">
        <f t="shared" si="26"/>
        <v>0.87972566634820593</v>
      </c>
      <c r="J347" s="163">
        <f t="shared" si="28"/>
        <v>568.35900000000004</v>
      </c>
      <c r="K347" s="109">
        <f t="shared" si="27"/>
        <v>7645130</v>
      </c>
      <c r="L347" s="108" t="s">
        <v>33</v>
      </c>
      <c r="M347" s="104" t="s">
        <v>34</v>
      </c>
      <c r="N347" s="99" t="s">
        <v>941</v>
      </c>
      <c r="O347" s="104" t="s">
        <v>946</v>
      </c>
      <c r="P347" s="99" t="s">
        <v>35</v>
      </c>
      <c r="Q347" s="85" t="s">
        <v>885</v>
      </c>
      <c r="R347" s="23"/>
    </row>
    <row r="348" spans="1:18">
      <c r="A348" s="103">
        <v>43598</v>
      </c>
      <c r="B348" s="104" t="s">
        <v>552</v>
      </c>
      <c r="C348" s="104" t="s">
        <v>20</v>
      </c>
      <c r="D348" s="104" t="s">
        <v>32</v>
      </c>
      <c r="E348" s="107"/>
      <c r="F348" s="107">
        <v>500</v>
      </c>
      <c r="G348" s="107"/>
      <c r="H348" s="107"/>
      <c r="I348" s="163">
        <f t="shared" si="26"/>
        <v>0.87972566634820593</v>
      </c>
      <c r="J348" s="163">
        <f t="shared" si="28"/>
        <v>568.35900000000004</v>
      </c>
      <c r="K348" s="109">
        <f t="shared" si="27"/>
        <v>7644630</v>
      </c>
      <c r="L348" s="108" t="s">
        <v>33</v>
      </c>
      <c r="M348" s="104" t="s">
        <v>34</v>
      </c>
      <c r="N348" s="99" t="s">
        <v>941</v>
      </c>
      <c r="O348" s="104" t="s">
        <v>946</v>
      </c>
      <c r="P348" s="99" t="s">
        <v>35</v>
      </c>
      <c r="Q348" s="85" t="s">
        <v>885</v>
      </c>
      <c r="R348" s="23"/>
    </row>
    <row r="349" spans="1:18">
      <c r="A349" s="103">
        <v>43598</v>
      </c>
      <c r="B349" s="104" t="s">
        <v>43</v>
      </c>
      <c r="C349" s="104" t="s">
        <v>20</v>
      </c>
      <c r="D349" s="104" t="s">
        <v>32</v>
      </c>
      <c r="E349" s="107"/>
      <c r="F349" s="107">
        <v>500</v>
      </c>
      <c r="G349" s="107"/>
      <c r="H349" s="107"/>
      <c r="I349" s="163">
        <f t="shared" si="26"/>
        <v>0.87972566634820593</v>
      </c>
      <c r="J349" s="163">
        <f t="shared" si="28"/>
        <v>568.35900000000004</v>
      </c>
      <c r="K349" s="109">
        <f t="shared" si="27"/>
        <v>7644130</v>
      </c>
      <c r="L349" s="108" t="s">
        <v>33</v>
      </c>
      <c r="M349" s="104" t="s">
        <v>34</v>
      </c>
      <c r="N349" s="99" t="s">
        <v>941</v>
      </c>
      <c r="O349" s="104" t="s">
        <v>946</v>
      </c>
      <c r="P349" s="99" t="s">
        <v>35</v>
      </c>
      <c r="Q349" s="85" t="s">
        <v>885</v>
      </c>
      <c r="R349" s="23"/>
    </row>
    <row r="350" spans="1:18">
      <c r="A350" s="103">
        <v>43598</v>
      </c>
      <c r="B350" s="104" t="s">
        <v>553</v>
      </c>
      <c r="C350" s="104" t="s">
        <v>20</v>
      </c>
      <c r="D350" s="104" t="s">
        <v>32</v>
      </c>
      <c r="E350" s="107"/>
      <c r="F350" s="107">
        <v>500</v>
      </c>
      <c r="G350" s="107"/>
      <c r="H350" s="107"/>
      <c r="I350" s="163">
        <f t="shared" si="26"/>
        <v>0.87972566634820593</v>
      </c>
      <c r="J350" s="163">
        <f t="shared" si="28"/>
        <v>568.35900000000004</v>
      </c>
      <c r="K350" s="109">
        <f t="shared" si="27"/>
        <v>7643630</v>
      </c>
      <c r="L350" s="108" t="s">
        <v>33</v>
      </c>
      <c r="M350" s="104" t="s">
        <v>34</v>
      </c>
      <c r="N350" s="99" t="s">
        <v>941</v>
      </c>
      <c r="O350" s="104" t="s">
        <v>946</v>
      </c>
      <c r="P350" s="99" t="s">
        <v>35</v>
      </c>
      <c r="Q350" s="85" t="s">
        <v>885</v>
      </c>
      <c r="R350" s="23"/>
    </row>
    <row r="351" spans="1:18">
      <c r="A351" s="103">
        <v>43598</v>
      </c>
      <c r="B351" s="104" t="s">
        <v>44</v>
      </c>
      <c r="C351" s="104" t="s">
        <v>45</v>
      </c>
      <c r="D351" s="104" t="s">
        <v>32</v>
      </c>
      <c r="E351" s="107"/>
      <c r="F351" s="107">
        <v>3200</v>
      </c>
      <c r="G351" s="107"/>
      <c r="H351" s="107"/>
      <c r="I351" s="163">
        <f t="shared" si="26"/>
        <v>5.6302442646285176</v>
      </c>
      <c r="J351" s="163">
        <f t="shared" si="28"/>
        <v>568.35900000000004</v>
      </c>
      <c r="K351" s="109">
        <f t="shared" si="27"/>
        <v>7640430</v>
      </c>
      <c r="L351" s="108" t="s">
        <v>33</v>
      </c>
      <c r="M351" s="104" t="s">
        <v>34</v>
      </c>
      <c r="N351" s="99" t="s">
        <v>941</v>
      </c>
      <c r="O351" s="104" t="s">
        <v>946</v>
      </c>
      <c r="P351" s="99" t="s">
        <v>35</v>
      </c>
      <c r="Q351" s="85" t="s">
        <v>885</v>
      </c>
      <c r="R351" s="23"/>
    </row>
    <row r="352" spans="1:18">
      <c r="A352" s="103">
        <v>43598</v>
      </c>
      <c r="B352" s="104" t="s">
        <v>554</v>
      </c>
      <c r="C352" s="104" t="s">
        <v>20</v>
      </c>
      <c r="D352" s="104" t="s">
        <v>32</v>
      </c>
      <c r="E352" s="107"/>
      <c r="F352" s="107">
        <v>500</v>
      </c>
      <c r="G352" s="107"/>
      <c r="H352" s="107"/>
      <c r="I352" s="163">
        <f t="shared" si="26"/>
        <v>0.87972566634820593</v>
      </c>
      <c r="J352" s="163">
        <f t="shared" si="28"/>
        <v>568.35900000000004</v>
      </c>
      <c r="K352" s="109">
        <f t="shared" si="27"/>
        <v>7639930</v>
      </c>
      <c r="L352" s="108" t="s">
        <v>33</v>
      </c>
      <c r="M352" s="104" t="s">
        <v>34</v>
      </c>
      <c r="N352" s="99" t="s">
        <v>941</v>
      </c>
      <c r="O352" s="104" t="s">
        <v>946</v>
      </c>
      <c r="P352" s="99" t="s">
        <v>35</v>
      </c>
      <c r="Q352" s="85" t="s">
        <v>885</v>
      </c>
      <c r="R352" s="23"/>
    </row>
    <row r="353" spans="1:18">
      <c r="A353" s="103">
        <v>43598</v>
      </c>
      <c r="B353" s="104" t="s">
        <v>555</v>
      </c>
      <c r="C353" s="104" t="s">
        <v>20</v>
      </c>
      <c r="D353" s="104" t="s">
        <v>32</v>
      </c>
      <c r="E353" s="107"/>
      <c r="F353" s="107">
        <v>500</v>
      </c>
      <c r="G353" s="107"/>
      <c r="H353" s="107"/>
      <c r="I353" s="163">
        <f t="shared" si="26"/>
        <v>0.87972566634820593</v>
      </c>
      <c r="J353" s="163">
        <f t="shared" si="28"/>
        <v>568.35900000000004</v>
      </c>
      <c r="K353" s="109">
        <f t="shared" si="27"/>
        <v>7639430</v>
      </c>
      <c r="L353" s="108" t="s">
        <v>33</v>
      </c>
      <c r="M353" s="104" t="s">
        <v>34</v>
      </c>
      <c r="N353" s="99" t="s">
        <v>941</v>
      </c>
      <c r="O353" s="104" t="s">
        <v>946</v>
      </c>
      <c r="P353" s="99" t="s">
        <v>35</v>
      </c>
      <c r="Q353" s="85" t="s">
        <v>885</v>
      </c>
      <c r="R353" s="23"/>
    </row>
    <row r="354" spans="1:18">
      <c r="A354" s="103">
        <v>43598</v>
      </c>
      <c r="B354" s="99" t="s">
        <v>83</v>
      </c>
      <c r="C354" s="104" t="s">
        <v>20</v>
      </c>
      <c r="D354" s="99" t="s">
        <v>61</v>
      </c>
      <c r="E354" s="100"/>
      <c r="F354" s="100">
        <v>2000</v>
      </c>
      <c r="G354" s="100"/>
      <c r="H354" s="100"/>
      <c r="I354" s="163">
        <f t="shared" si="26"/>
        <v>3.5189026653928237</v>
      </c>
      <c r="J354" s="163">
        <f t="shared" si="28"/>
        <v>568.35900000000004</v>
      </c>
      <c r="K354" s="109">
        <f t="shared" si="27"/>
        <v>7637430</v>
      </c>
      <c r="L354" s="98" t="s">
        <v>25</v>
      </c>
      <c r="M354" s="99" t="s">
        <v>34</v>
      </c>
      <c r="N354" s="99" t="s">
        <v>941</v>
      </c>
      <c r="O354" s="104" t="s">
        <v>946</v>
      </c>
      <c r="P354" s="99" t="s">
        <v>35</v>
      </c>
      <c r="Q354" s="85" t="s">
        <v>885</v>
      </c>
      <c r="R354" s="23"/>
    </row>
    <row r="355" spans="1:18">
      <c r="A355" s="103">
        <v>43598</v>
      </c>
      <c r="B355" s="99" t="s">
        <v>83</v>
      </c>
      <c r="C355" s="104" t="s">
        <v>20</v>
      </c>
      <c r="D355" s="99" t="s">
        <v>61</v>
      </c>
      <c r="E355" s="100"/>
      <c r="F355" s="100">
        <v>2000</v>
      </c>
      <c r="G355" s="100"/>
      <c r="H355" s="100"/>
      <c r="I355" s="163">
        <f t="shared" si="26"/>
        <v>3.5189026653928237</v>
      </c>
      <c r="J355" s="163">
        <f t="shared" si="28"/>
        <v>568.35900000000004</v>
      </c>
      <c r="K355" s="109">
        <f t="shared" si="27"/>
        <v>7635430</v>
      </c>
      <c r="L355" s="98" t="s">
        <v>25</v>
      </c>
      <c r="M355" s="99" t="s">
        <v>34</v>
      </c>
      <c r="N355" s="99" t="s">
        <v>941</v>
      </c>
      <c r="O355" s="104" t="s">
        <v>946</v>
      </c>
      <c r="P355" s="99" t="s">
        <v>35</v>
      </c>
      <c r="Q355" s="85" t="s">
        <v>885</v>
      </c>
      <c r="R355" s="23"/>
    </row>
    <row r="356" spans="1:18" s="79" customFormat="1">
      <c r="A356" s="103">
        <v>43598</v>
      </c>
      <c r="B356" s="99" t="s">
        <v>903</v>
      </c>
      <c r="C356" s="99" t="s">
        <v>72</v>
      </c>
      <c r="D356" s="99" t="s">
        <v>69</v>
      </c>
      <c r="E356" s="100"/>
      <c r="F356" s="100">
        <v>2650</v>
      </c>
      <c r="G356" s="100"/>
      <c r="H356" s="100"/>
      <c r="I356" s="163">
        <f t="shared" si="26"/>
        <v>4.6750405758238651</v>
      </c>
      <c r="J356" s="163">
        <v>566.84</v>
      </c>
      <c r="K356" s="109">
        <f t="shared" si="27"/>
        <v>7632780</v>
      </c>
      <c r="L356" s="98" t="s">
        <v>25</v>
      </c>
      <c r="M356" s="99" t="s">
        <v>904</v>
      </c>
      <c r="N356" s="99" t="s">
        <v>940</v>
      </c>
      <c r="O356" s="104" t="s">
        <v>946</v>
      </c>
      <c r="P356" s="99" t="s">
        <v>35</v>
      </c>
      <c r="Q356" s="85" t="s">
        <v>886</v>
      </c>
      <c r="R356" s="74"/>
    </row>
    <row r="357" spans="1:18" s="79" customFormat="1">
      <c r="A357" s="103">
        <v>43598</v>
      </c>
      <c r="B357" s="99" t="s">
        <v>905</v>
      </c>
      <c r="C357" s="99" t="s">
        <v>72</v>
      </c>
      <c r="D357" s="99" t="s">
        <v>69</v>
      </c>
      <c r="E357" s="100"/>
      <c r="F357" s="100">
        <v>2600</v>
      </c>
      <c r="G357" s="100"/>
      <c r="H357" s="100"/>
      <c r="I357" s="163">
        <f t="shared" si="26"/>
        <v>4.5868322630724716</v>
      </c>
      <c r="J357" s="163">
        <v>566.84</v>
      </c>
      <c r="K357" s="109">
        <f t="shared" si="27"/>
        <v>7630180</v>
      </c>
      <c r="L357" s="98" t="s">
        <v>25</v>
      </c>
      <c r="M357" s="99" t="s">
        <v>906</v>
      </c>
      <c r="N357" s="99" t="s">
        <v>940</v>
      </c>
      <c r="O357" s="104" t="s">
        <v>946</v>
      </c>
      <c r="P357" s="99" t="s">
        <v>35</v>
      </c>
      <c r="Q357" s="85" t="s">
        <v>886</v>
      </c>
      <c r="R357" s="74"/>
    </row>
    <row r="358" spans="1:18" s="79" customFormat="1">
      <c r="A358" s="103">
        <v>43598</v>
      </c>
      <c r="B358" s="99" t="s">
        <v>907</v>
      </c>
      <c r="C358" s="99" t="s">
        <v>72</v>
      </c>
      <c r="D358" s="99" t="s">
        <v>69</v>
      </c>
      <c r="E358" s="100"/>
      <c r="F358" s="100">
        <v>995</v>
      </c>
      <c r="G358" s="100"/>
      <c r="H358" s="100"/>
      <c r="I358" s="163">
        <f t="shared" si="26"/>
        <v>1.7506540760329299</v>
      </c>
      <c r="J358" s="163">
        <f t="shared" ref="J358:J374" si="29">11367180/20000</f>
        <v>568.35900000000004</v>
      </c>
      <c r="K358" s="109">
        <f t="shared" si="27"/>
        <v>7629185</v>
      </c>
      <c r="L358" s="98" t="s">
        <v>25</v>
      </c>
      <c r="M358" s="99" t="s">
        <v>908</v>
      </c>
      <c r="N358" s="99" t="s">
        <v>941</v>
      </c>
      <c r="O358" s="104" t="s">
        <v>946</v>
      </c>
      <c r="P358" s="99" t="s">
        <v>35</v>
      </c>
      <c r="Q358" s="85" t="s">
        <v>886</v>
      </c>
      <c r="R358" s="88"/>
    </row>
    <row r="359" spans="1:18" s="79" customFormat="1">
      <c r="A359" s="103">
        <v>43598</v>
      </c>
      <c r="B359" s="99" t="s">
        <v>100</v>
      </c>
      <c r="C359" s="99" t="s">
        <v>67</v>
      </c>
      <c r="D359" s="99" t="s">
        <v>32</v>
      </c>
      <c r="E359" s="100"/>
      <c r="F359" s="100">
        <v>113000</v>
      </c>
      <c r="G359" s="100"/>
      <c r="H359" s="100"/>
      <c r="I359" s="163">
        <f t="shared" si="26"/>
        <v>198.81800059469452</v>
      </c>
      <c r="J359" s="163">
        <f t="shared" si="29"/>
        <v>568.35900000000004</v>
      </c>
      <c r="K359" s="109">
        <f t="shared" si="27"/>
        <v>7516185</v>
      </c>
      <c r="L359" s="98" t="s">
        <v>25</v>
      </c>
      <c r="M359" s="99" t="s">
        <v>40</v>
      </c>
      <c r="N359" s="99" t="s">
        <v>941</v>
      </c>
      <c r="O359" s="104" t="s">
        <v>945</v>
      </c>
      <c r="P359" s="99" t="s">
        <v>35</v>
      </c>
      <c r="Q359" s="85" t="s">
        <v>886</v>
      </c>
      <c r="R359" s="74"/>
    </row>
    <row r="360" spans="1:18">
      <c r="A360" s="103">
        <v>43598</v>
      </c>
      <c r="B360" s="104" t="s">
        <v>607</v>
      </c>
      <c r="C360" s="104" t="s">
        <v>20</v>
      </c>
      <c r="D360" s="104" t="s">
        <v>297</v>
      </c>
      <c r="E360" s="107"/>
      <c r="F360" s="107">
        <v>1000</v>
      </c>
      <c r="G360" s="107"/>
      <c r="H360" s="107"/>
      <c r="I360" s="163">
        <f t="shared" si="26"/>
        <v>1.7594513326964119</v>
      </c>
      <c r="J360" s="163">
        <f t="shared" si="29"/>
        <v>568.35900000000004</v>
      </c>
      <c r="K360" s="109">
        <f t="shared" si="27"/>
        <v>7515185</v>
      </c>
      <c r="L360" s="108" t="s">
        <v>62</v>
      </c>
      <c r="M360" s="104" t="s">
        <v>34</v>
      </c>
      <c r="N360" s="99" t="s">
        <v>941</v>
      </c>
      <c r="O360" s="104" t="s">
        <v>946</v>
      </c>
      <c r="P360" s="99" t="s">
        <v>35</v>
      </c>
      <c r="Q360" s="85" t="s">
        <v>885</v>
      </c>
      <c r="R360" s="23"/>
    </row>
    <row r="361" spans="1:18">
      <c r="A361" s="103">
        <v>43598</v>
      </c>
      <c r="B361" s="104" t="s">
        <v>610</v>
      </c>
      <c r="C361" s="104" t="s">
        <v>79</v>
      </c>
      <c r="D361" s="104" t="s">
        <v>297</v>
      </c>
      <c r="E361" s="107"/>
      <c r="F361" s="107">
        <v>1000</v>
      </c>
      <c r="G361" s="107"/>
      <c r="H361" s="107"/>
      <c r="I361" s="163">
        <f t="shared" si="26"/>
        <v>1.7594513326964119</v>
      </c>
      <c r="J361" s="163">
        <f t="shared" si="29"/>
        <v>568.35900000000004</v>
      </c>
      <c r="K361" s="109">
        <f t="shared" si="27"/>
        <v>7514185</v>
      </c>
      <c r="L361" s="108" t="s">
        <v>62</v>
      </c>
      <c r="M361" s="104" t="s">
        <v>34</v>
      </c>
      <c r="N361" s="99" t="s">
        <v>941</v>
      </c>
      <c r="O361" s="104" t="s">
        <v>946</v>
      </c>
      <c r="P361" s="99" t="s">
        <v>35</v>
      </c>
      <c r="Q361" s="85" t="s">
        <v>885</v>
      </c>
      <c r="R361" s="23"/>
    </row>
    <row r="362" spans="1:18">
      <c r="A362" s="103">
        <v>43598</v>
      </c>
      <c r="B362" s="104" t="s">
        <v>633</v>
      </c>
      <c r="C362" s="104" t="s">
        <v>20</v>
      </c>
      <c r="D362" s="104" t="s">
        <v>297</v>
      </c>
      <c r="E362" s="107"/>
      <c r="F362" s="107">
        <v>1000</v>
      </c>
      <c r="G362" s="107"/>
      <c r="H362" s="107"/>
      <c r="I362" s="163">
        <f t="shared" si="26"/>
        <v>1.7594513326964119</v>
      </c>
      <c r="J362" s="163">
        <f t="shared" si="29"/>
        <v>568.35900000000004</v>
      </c>
      <c r="K362" s="109">
        <f t="shared" si="27"/>
        <v>7513185</v>
      </c>
      <c r="L362" s="108" t="s">
        <v>62</v>
      </c>
      <c r="M362" s="104" t="s">
        <v>34</v>
      </c>
      <c r="N362" s="99" t="s">
        <v>941</v>
      </c>
      <c r="O362" s="104" t="s">
        <v>946</v>
      </c>
      <c r="P362" s="99" t="s">
        <v>35</v>
      </c>
      <c r="Q362" s="85" t="s">
        <v>885</v>
      </c>
      <c r="R362" s="23"/>
    </row>
    <row r="363" spans="1:18">
      <c r="A363" s="103">
        <v>43598</v>
      </c>
      <c r="B363" s="104" t="s">
        <v>634</v>
      </c>
      <c r="C363" s="104" t="s">
        <v>20</v>
      </c>
      <c r="D363" s="104" t="s">
        <v>297</v>
      </c>
      <c r="E363" s="107"/>
      <c r="F363" s="107">
        <v>1000</v>
      </c>
      <c r="G363" s="107"/>
      <c r="H363" s="107"/>
      <c r="I363" s="163">
        <f t="shared" si="26"/>
        <v>1.7594513326964119</v>
      </c>
      <c r="J363" s="163">
        <f t="shared" si="29"/>
        <v>568.35900000000004</v>
      </c>
      <c r="K363" s="109">
        <f t="shared" si="27"/>
        <v>7512185</v>
      </c>
      <c r="L363" s="108" t="s">
        <v>62</v>
      </c>
      <c r="M363" s="104" t="s">
        <v>34</v>
      </c>
      <c r="N363" s="99" t="s">
        <v>941</v>
      </c>
      <c r="O363" s="104" t="s">
        <v>946</v>
      </c>
      <c r="P363" s="99" t="s">
        <v>35</v>
      </c>
      <c r="Q363" s="85" t="s">
        <v>885</v>
      </c>
      <c r="R363" s="23"/>
    </row>
    <row r="364" spans="1:18">
      <c r="A364" s="103">
        <v>43598</v>
      </c>
      <c r="B364" s="104" t="s">
        <v>611</v>
      </c>
      <c r="C364" s="104" t="s">
        <v>20</v>
      </c>
      <c r="D364" s="104" t="s">
        <v>297</v>
      </c>
      <c r="E364" s="107"/>
      <c r="F364" s="107">
        <v>1000</v>
      </c>
      <c r="G364" s="107"/>
      <c r="H364" s="107"/>
      <c r="I364" s="163">
        <f t="shared" si="26"/>
        <v>1.7594513326964119</v>
      </c>
      <c r="J364" s="163">
        <f t="shared" si="29"/>
        <v>568.35900000000004</v>
      </c>
      <c r="K364" s="109">
        <f t="shared" si="27"/>
        <v>7511185</v>
      </c>
      <c r="L364" s="108" t="s">
        <v>62</v>
      </c>
      <c r="M364" s="104" t="s">
        <v>34</v>
      </c>
      <c r="N364" s="99" t="s">
        <v>941</v>
      </c>
      <c r="O364" s="104" t="s">
        <v>946</v>
      </c>
      <c r="P364" s="99" t="s">
        <v>35</v>
      </c>
      <c r="Q364" s="85" t="s">
        <v>885</v>
      </c>
      <c r="R364" s="23"/>
    </row>
    <row r="365" spans="1:18">
      <c r="A365" s="103">
        <v>43598</v>
      </c>
      <c r="B365" s="104" t="s">
        <v>680</v>
      </c>
      <c r="C365" s="104" t="s">
        <v>20</v>
      </c>
      <c r="D365" s="104" t="s">
        <v>32</v>
      </c>
      <c r="E365" s="106"/>
      <c r="F365" s="106">
        <v>500</v>
      </c>
      <c r="G365" s="106"/>
      <c r="H365" s="106"/>
      <c r="I365" s="163">
        <f t="shared" si="26"/>
        <v>0.87972566634820593</v>
      </c>
      <c r="J365" s="163">
        <f t="shared" si="29"/>
        <v>568.35900000000004</v>
      </c>
      <c r="K365" s="109">
        <f t="shared" si="27"/>
        <v>7510685</v>
      </c>
      <c r="L365" s="108" t="s">
        <v>63</v>
      </c>
      <c r="M365" s="99" t="s">
        <v>34</v>
      </c>
      <c r="N365" s="99" t="s">
        <v>941</v>
      </c>
      <c r="O365" s="104" t="s">
        <v>946</v>
      </c>
      <c r="P365" s="99" t="s">
        <v>35</v>
      </c>
      <c r="Q365" s="85" t="s">
        <v>885</v>
      </c>
      <c r="R365" s="23"/>
    </row>
    <row r="366" spans="1:18">
      <c r="A366" s="103">
        <v>43598</v>
      </c>
      <c r="B366" s="104" t="s">
        <v>687</v>
      </c>
      <c r="C366" s="104" t="s">
        <v>20</v>
      </c>
      <c r="D366" s="104" t="s">
        <v>32</v>
      </c>
      <c r="E366" s="106"/>
      <c r="F366" s="106">
        <v>500</v>
      </c>
      <c r="G366" s="106"/>
      <c r="H366" s="106"/>
      <c r="I366" s="163">
        <f t="shared" si="26"/>
        <v>0.87972566634820593</v>
      </c>
      <c r="J366" s="163">
        <f t="shared" si="29"/>
        <v>568.35900000000004</v>
      </c>
      <c r="K366" s="109">
        <f t="shared" si="27"/>
        <v>7510185</v>
      </c>
      <c r="L366" s="108" t="s">
        <v>63</v>
      </c>
      <c r="M366" s="99" t="s">
        <v>34</v>
      </c>
      <c r="N366" s="99" t="s">
        <v>941</v>
      </c>
      <c r="O366" s="104" t="s">
        <v>946</v>
      </c>
      <c r="P366" s="99" t="s">
        <v>35</v>
      </c>
      <c r="Q366" s="85" t="s">
        <v>885</v>
      </c>
      <c r="R366" s="23"/>
    </row>
    <row r="367" spans="1:18">
      <c r="A367" s="103">
        <v>43598</v>
      </c>
      <c r="B367" s="104" t="s">
        <v>670</v>
      </c>
      <c r="C367" s="104" t="s">
        <v>20</v>
      </c>
      <c r="D367" s="104" t="s">
        <v>32</v>
      </c>
      <c r="E367" s="106"/>
      <c r="F367" s="106">
        <v>500</v>
      </c>
      <c r="G367" s="106"/>
      <c r="H367" s="106"/>
      <c r="I367" s="163">
        <f t="shared" si="26"/>
        <v>0.87972566634820593</v>
      </c>
      <c r="J367" s="163">
        <f t="shared" si="29"/>
        <v>568.35900000000004</v>
      </c>
      <c r="K367" s="109">
        <f t="shared" si="27"/>
        <v>7509685</v>
      </c>
      <c r="L367" s="108" t="s">
        <v>63</v>
      </c>
      <c r="M367" s="99" t="s">
        <v>34</v>
      </c>
      <c r="N367" s="99" t="s">
        <v>941</v>
      </c>
      <c r="O367" s="104" t="s">
        <v>946</v>
      </c>
      <c r="P367" s="99" t="s">
        <v>35</v>
      </c>
      <c r="Q367" s="85" t="s">
        <v>885</v>
      </c>
      <c r="R367" s="23"/>
    </row>
    <row r="368" spans="1:18">
      <c r="A368" s="103">
        <v>43598</v>
      </c>
      <c r="B368" s="104" t="s">
        <v>688</v>
      </c>
      <c r="C368" s="104" t="s">
        <v>20</v>
      </c>
      <c r="D368" s="104" t="s">
        <v>32</v>
      </c>
      <c r="E368" s="106"/>
      <c r="F368" s="106">
        <v>500</v>
      </c>
      <c r="G368" s="106"/>
      <c r="H368" s="106"/>
      <c r="I368" s="163">
        <f t="shared" si="26"/>
        <v>0.87972566634820593</v>
      </c>
      <c r="J368" s="163">
        <f t="shared" si="29"/>
        <v>568.35900000000004</v>
      </c>
      <c r="K368" s="109">
        <f t="shared" si="27"/>
        <v>7509185</v>
      </c>
      <c r="L368" s="108" t="s">
        <v>63</v>
      </c>
      <c r="M368" s="99" t="s">
        <v>34</v>
      </c>
      <c r="N368" s="99" t="s">
        <v>941</v>
      </c>
      <c r="O368" s="104" t="s">
        <v>946</v>
      </c>
      <c r="P368" s="99" t="s">
        <v>35</v>
      </c>
      <c r="Q368" s="85" t="s">
        <v>885</v>
      </c>
      <c r="R368" s="23"/>
    </row>
    <row r="369" spans="1:18">
      <c r="A369" s="103">
        <v>43598</v>
      </c>
      <c r="B369" s="104" t="s">
        <v>689</v>
      </c>
      <c r="C369" s="104" t="s">
        <v>20</v>
      </c>
      <c r="D369" s="104" t="s">
        <v>32</v>
      </c>
      <c r="E369" s="106"/>
      <c r="F369" s="106">
        <v>500</v>
      </c>
      <c r="G369" s="106"/>
      <c r="H369" s="106"/>
      <c r="I369" s="163">
        <f t="shared" si="26"/>
        <v>0.87972566634820593</v>
      </c>
      <c r="J369" s="163">
        <f t="shared" si="29"/>
        <v>568.35900000000004</v>
      </c>
      <c r="K369" s="109">
        <f t="shared" si="27"/>
        <v>7508685</v>
      </c>
      <c r="L369" s="108" t="s">
        <v>63</v>
      </c>
      <c r="M369" s="99" t="s">
        <v>34</v>
      </c>
      <c r="N369" s="99" t="s">
        <v>941</v>
      </c>
      <c r="O369" s="104" t="s">
        <v>946</v>
      </c>
      <c r="P369" s="99" t="s">
        <v>35</v>
      </c>
      <c r="Q369" s="85" t="s">
        <v>885</v>
      </c>
      <c r="R369" s="23"/>
    </row>
    <row r="370" spans="1:18">
      <c r="A370" s="103">
        <v>43598</v>
      </c>
      <c r="B370" s="104" t="s">
        <v>690</v>
      </c>
      <c r="C370" s="104" t="s">
        <v>20</v>
      </c>
      <c r="D370" s="104" t="s">
        <v>32</v>
      </c>
      <c r="E370" s="106"/>
      <c r="F370" s="106">
        <v>500</v>
      </c>
      <c r="G370" s="106"/>
      <c r="H370" s="106"/>
      <c r="I370" s="163">
        <f t="shared" si="26"/>
        <v>0.87972566634820593</v>
      </c>
      <c r="J370" s="163">
        <f t="shared" si="29"/>
        <v>568.35900000000004</v>
      </c>
      <c r="K370" s="109">
        <f t="shared" si="27"/>
        <v>7508185</v>
      </c>
      <c r="L370" s="108" t="s">
        <v>63</v>
      </c>
      <c r="M370" s="99" t="s">
        <v>34</v>
      </c>
      <c r="N370" s="99" t="s">
        <v>941</v>
      </c>
      <c r="O370" s="104" t="s">
        <v>946</v>
      </c>
      <c r="P370" s="99" t="s">
        <v>35</v>
      </c>
      <c r="Q370" s="85" t="s">
        <v>885</v>
      </c>
      <c r="R370" s="23"/>
    </row>
    <row r="371" spans="1:18">
      <c r="A371" s="103">
        <v>43598</v>
      </c>
      <c r="B371" s="104" t="s">
        <v>691</v>
      </c>
      <c r="C371" s="104" t="s">
        <v>20</v>
      </c>
      <c r="D371" s="104" t="s">
        <v>32</v>
      </c>
      <c r="E371" s="106"/>
      <c r="F371" s="106">
        <v>500</v>
      </c>
      <c r="G371" s="106"/>
      <c r="H371" s="106"/>
      <c r="I371" s="163">
        <f t="shared" si="26"/>
        <v>0.87972566634820593</v>
      </c>
      <c r="J371" s="163">
        <f t="shared" si="29"/>
        <v>568.35900000000004</v>
      </c>
      <c r="K371" s="109">
        <f t="shared" si="27"/>
        <v>7507685</v>
      </c>
      <c r="L371" s="108" t="s">
        <v>63</v>
      </c>
      <c r="M371" s="99" t="s">
        <v>34</v>
      </c>
      <c r="N371" s="99" t="s">
        <v>941</v>
      </c>
      <c r="O371" s="104" t="s">
        <v>946</v>
      </c>
      <c r="P371" s="99" t="s">
        <v>35</v>
      </c>
      <c r="Q371" s="85" t="s">
        <v>885</v>
      </c>
      <c r="R371" s="23"/>
    </row>
    <row r="372" spans="1:18">
      <c r="A372" s="103">
        <v>43598</v>
      </c>
      <c r="B372" s="104" t="s">
        <v>679</v>
      </c>
      <c r="C372" s="104" t="s">
        <v>20</v>
      </c>
      <c r="D372" s="104" t="s">
        <v>32</v>
      </c>
      <c r="E372" s="106"/>
      <c r="F372" s="106">
        <v>500</v>
      </c>
      <c r="G372" s="106"/>
      <c r="H372" s="106"/>
      <c r="I372" s="163">
        <f t="shared" si="26"/>
        <v>0.87972566634820593</v>
      </c>
      <c r="J372" s="163">
        <f t="shared" si="29"/>
        <v>568.35900000000004</v>
      </c>
      <c r="K372" s="109">
        <f t="shared" si="27"/>
        <v>7507185</v>
      </c>
      <c r="L372" s="108" t="s">
        <v>63</v>
      </c>
      <c r="M372" s="99" t="s">
        <v>34</v>
      </c>
      <c r="N372" s="99" t="s">
        <v>941</v>
      </c>
      <c r="O372" s="104" t="s">
        <v>946</v>
      </c>
      <c r="P372" s="99" t="s">
        <v>35</v>
      </c>
      <c r="Q372" s="85" t="s">
        <v>885</v>
      </c>
      <c r="R372" s="23"/>
    </row>
    <row r="373" spans="1:18">
      <c r="A373" s="103">
        <v>43598</v>
      </c>
      <c r="B373" s="99" t="s">
        <v>131</v>
      </c>
      <c r="C373" s="104" t="s">
        <v>20</v>
      </c>
      <c r="D373" s="104" t="s">
        <v>297</v>
      </c>
      <c r="E373" s="100"/>
      <c r="F373" s="100">
        <v>2000</v>
      </c>
      <c r="G373" s="100"/>
      <c r="H373" s="100"/>
      <c r="I373" s="163">
        <f t="shared" si="26"/>
        <v>3.5189026653928237</v>
      </c>
      <c r="J373" s="163">
        <f t="shared" si="29"/>
        <v>568.35900000000004</v>
      </c>
      <c r="K373" s="109">
        <f t="shared" si="27"/>
        <v>7505185</v>
      </c>
      <c r="L373" s="98" t="s">
        <v>89</v>
      </c>
      <c r="M373" s="99" t="s">
        <v>34</v>
      </c>
      <c r="N373" s="99" t="s">
        <v>941</v>
      </c>
      <c r="O373" s="104" t="s">
        <v>946</v>
      </c>
      <c r="P373" s="99" t="s">
        <v>35</v>
      </c>
      <c r="Q373" s="85" t="s">
        <v>885</v>
      </c>
      <c r="R373" s="23"/>
    </row>
    <row r="374" spans="1:18">
      <c r="A374" s="103">
        <v>43598</v>
      </c>
      <c r="B374" s="102" t="s">
        <v>726</v>
      </c>
      <c r="C374" s="104" t="s">
        <v>20</v>
      </c>
      <c r="D374" s="99" t="s">
        <v>61</v>
      </c>
      <c r="E374" s="100"/>
      <c r="F374" s="101">
        <v>4000</v>
      </c>
      <c r="G374" s="101"/>
      <c r="H374" s="101"/>
      <c r="I374" s="163">
        <f t="shared" si="26"/>
        <v>7.0378053307856474</v>
      </c>
      <c r="J374" s="163">
        <f t="shared" si="29"/>
        <v>568.35900000000004</v>
      </c>
      <c r="K374" s="109">
        <f t="shared" si="27"/>
        <v>7501185</v>
      </c>
      <c r="L374" s="98" t="s">
        <v>139</v>
      </c>
      <c r="M374" s="99" t="s">
        <v>34</v>
      </c>
      <c r="N374" s="99" t="s">
        <v>941</v>
      </c>
      <c r="O374" s="104" t="s">
        <v>946</v>
      </c>
      <c r="P374" s="99" t="s">
        <v>35</v>
      </c>
      <c r="Q374" s="85" t="s">
        <v>885</v>
      </c>
      <c r="R374" s="27"/>
    </row>
    <row r="375" spans="1:18">
      <c r="A375" s="103">
        <v>43598</v>
      </c>
      <c r="B375" s="102" t="s">
        <v>737</v>
      </c>
      <c r="C375" s="104" t="s">
        <v>20</v>
      </c>
      <c r="D375" s="45" t="s">
        <v>21</v>
      </c>
      <c r="E375" s="107"/>
      <c r="F375" s="107">
        <v>2000</v>
      </c>
      <c r="G375" s="107"/>
      <c r="H375" s="107"/>
      <c r="I375" s="163">
        <f t="shared" si="26"/>
        <v>3.5283325100557477</v>
      </c>
      <c r="J375" s="163">
        <v>566.84</v>
      </c>
      <c r="K375" s="109">
        <f t="shared" si="27"/>
        <v>7499185</v>
      </c>
      <c r="L375" s="98" t="s">
        <v>99</v>
      </c>
      <c r="M375" s="104" t="s">
        <v>34</v>
      </c>
      <c r="N375" s="99" t="s">
        <v>940</v>
      </c>
      <c r="O375" s="104" t="s">
        <v>946</v>
      </c>
      <c r="P375" s="99" t="s">
        <v>35</v>
      </c>
      <c r="Q375" s="85" t="s">
        <v>885</v>
      </c>
      <c r="R375" s="23"/>
    </row>
    <row r="376" spans="1:18">
      <c r="A376" s="103">
        <v>43598</v>
      </c>
      <c r="B376" s="104" t="s">
        <v>285</v>
      </c>
      <c r="C376" s="104" t="s">
        <v>20</v>
      </c>
      <c r="D376" s="102" t="s">
        <v>32</v>
      </c>
      <c r="E376" s="105"/>
      <c r="F376" s="105">
        <v>1000</v>
      </c>
      <c r="G376" s="105"/>
      <c r="H376" s="105"/>
      <c r="I376" s="163">
        <f t="shared" si="26"/>
        <v>1.7594513326964119</v>
      </c>
      <c r="J376" s="163">
        <f t="shared" ref="J376:J377" si="30">11367180/20000</f>
        <v>568.35900000000004</v>
      </c>
      <c r="K376" s="109">
        <f t="shared" si="27"/>
        <v>7498185</v>
      </c>
      <c r="L376" s="98" t="s">
        <v>280</v>
      </c>
      <c r="M376" s="102" t="s">
        <v>34</v>
      </c>
      <c r="N376" s="99" t="s">
        <v>941</v>
      </c>
      <c r="O376" s="104" t="s">
        <v>946</v>
      </c>
      <c r="P376" s="99" t="s">
        <v>35</v>
      </c>
      <c r="Q376" s="85" t="s">
        <v>885</v>
      </c>
      <c r="R376" s="23"/>
    </row>
    <row r="377" spans="1:18">
      <c r="A377" s="103">
        <v>43598</v>
      </c>
      <c r="B377" s="104" t="s">
        <v>286</v>
      </c>
      <c r="C377" s="104" t="s">
        <v>20</v>
      </c>
      <c r="D377" s="102" t="s">
        <v>32</v>
      </c>
      <c r="E377" s="105"/>
      <c r="F377" s="105">
        <v>1000</v>
      </c>
      <c r="G377" s="105"/>
      <c r="H377" s="105"/>
      <c r="I377" s="163">
        <f t="shared" si="26"/>
        <v>1.7594513326964119</v>
      </c>
      <c r="J377" s="163">
        <f t="shared" si="30"/>
        <v>568.35900000000004</v>
      </c>
      <c r="K377" s="109">
        <f t="shared" si="27"/>
        <v>7497185</v>
      </c>
      <c r="L377" s="98" t="s">
        <v>280</v>
      </c>
      <c r="M377" s="102" t="s">
        <v>34</v>
      </c>
      <c r="N377" s="99" t="s">
        <v>941</v>
      </c>
      <c r="O377" s="104" t="s">
        <v>946</v>
      </c>
      <c r="P377" s="99" t="s">
        <v>35</v>
      </c>
      <c r="Q377" s="85" t="s">
        <v>885</v>
      </c>
      <c r="R377" s="23"/>
    </row>
    <row r="378" spans="1:18">
      <c r="A378" s="103">
        <v>43598</v>
      </c>
      <c r="B378" s="104" t="s">
        <v>386</v>
      </c>
      <c r="C378" s="104" t="s">
        <v>20</v>
      </c>
      <c r="D378" s="104" t="s">
        <v>21</v>
      </c>
      <c r="E378" s="107"/>
      <c r="F378" s="107">
        <v>500</v>
      </c>
      <c r="G378" s="107"/>
      <c r="H378" s="107"/>
      <c r="I378" s="163">
        <f t="shared" si="26"/>
        <v>0.88208312751393692</v>
      </c>
      <c r="J378" s="163">
        <v>566.84</v>
      </c>
      <c r="K378" s="109">
        <f t="shared" si="27"/>
        <v>7496685</v>
      </c>
      <c r="L378" s="108" t="s">
        <v>75</v>
      </c>
      <c r="M378" s="104" t="s">
        <v>23</v>
      </c>
      <c r="N378" s="99" t="s">
        <v>940</v>
      </c>
      <c r="O378" s="104" t="s">
        <v>946</v>
      </c>
      <c r="P378" s="99" t="s">
        <v>35</v>
      </c>
      <c r="Q378" s="85" t="s">
        <v>885</v>
      </c>
      <c r="R378" s="23"/>
    </row>
    <row r="379" spans="1:18">
      <c r="A379" s="103">
        <v>43598</v>
      </c>
      <c r="B379" s="104" t="s">
        <v>387</v>
      </c>
      <c r="C379" s="104" t="s">
        <v>20</v>
      </c>
      <c r="D379" s="104" t="s">
        <v>21</v>
      </c>
      <c r="E379" s="107"/>
      <c r="F379" s="107">
        <v>700</v>
      </c>
      <c r="G379" s="107"/>
      <c r="H379" s="107"/>
      <c r="I379" s="163">
        <f t="shared" si="26"/>
        <v>1.2349163785195116</v>
      </c>
      <c r="J379" s="163">
        <v>566.84</v>
      </c>
      <c r="K379" s="109">
        <f t="shared" si="27"/>
        <v>7495985</v>
      </c>
      <c r="L379" s="108" t="s">
        <v>75</v>
      </c>
      <c r="M379" s="104" t="s">
        <v>23</v>
      </c>
      <c r="N379" s="99" t="s">
        <v>940</v>
      </c>
      <c r="O379" s="104" t="s">
        <v>946</v>
      </c>
      <c r="P379" s="99" t="s">
        <v>35</v>
      </c>
      <c r="Q379" s="85" t="s">
        <v>885</v>
      </c>
      <c r="R379" s="23"/>
    </row>
    <row r="380" spans="1:18">
      <c r="A380" s="103">
        <v>43598</v>
      </c>
      <c r="B380" s="104" t="s">
        <v>842</v>
      </c>
      <c r="C380" s="104" t="s">
        <v>20</v>
      </c>
      <c r="D380" s="104" t="s">
        <v>21</v>
      </c>
      <c r="E380" s="107"/>
      <c r="F380" s="107">
        <v>500</v>
      </c>
      <c r="G380" s="107"/>
      <c r="H380" s="107"/>
      <c r="I380" s="163">
        <f t="shared" si="26"/>
        <v>0.88208312751393692</v>
      </c>
      <c r="J380" s="163">
        <v>566.84</v>
      </c>
      <c r="K380" s="109">
        <f t="shared" si="27"/>
        <v>7495485</v>
      </c>
      <c r="L380" s="108" t="s">
        <v>75</v>
      </c>
      <c r="M380" s="104" t="s">
        <v>23</v>
      </c>
      <c r="N380" s="99" t="s">
        <v>940</v>
      </c>
      <c r="O380" s="104" t="s">
        <v>946</v>
      </c>
      <c r="P380" s="99" t="s">
        <v>35</v>
      </c>
      <c r="Q380" s="85" t="s">
        <v>885</v>
      </c>
      <c r="R380" s="23"/>
    </row>
    <row r="381" spans="1:18">
      <c r="A381" s="103">
        <v>43598</v>
      </c>
      <c r="B381" s="104" t="s">
        <v>843</v>
      </c>
      <c r="C381" s="104" t="s">
        <v>20</v>
      </c>
      <c r="D381" s="104" t="s">
        <v>21</v>
      </c>
      <c r="E381" s="107"/>
      <c r="F381" s="107">
        <v>500</v>
      </c>
      <c r="G381" s="107"/>
      <c r="H381" s="107"/>
      <c r="I381" s="163">
        <f t="shared" si="26"/>
        <v>0.88208312751393692</v>
      </c>
      <c r="J381" s="163">
        <v>566.84</v>
      </c>
      <c r="K381" s="109">
        <f t="shared" si="27"/>
        <v>7494985</v>
      </c>
      <c r="L381" s="108" t="s">
        <v>75</v>
      </c>
      <c r="M381" s="104" t="s">
        <v>23</v>
      </c>
      <c r="N381" s="99" t="s">
        <v>940</v>
      </c>
      <c r="O381" s="104" t="s">
        <v>946</v>
      </c>
      <c r="P381" s="99" t="s">
        <v>35</v>
      </c>
      <c r="Q381" s="85" t="s">
        <v>885</v>
      </c>
      <c r="R381" s="23"/>
    </row>
    <row r="382" spans="1:18">
      <c r="A382" s="103">
        <v>43598</v>
      </c>
      <c r="B382" s="104" t="s">
        <v>844</v>
      </c>
      <c r="C382" s="104" t="s">
        <v>20</v>
      </c>
      <c r="D382" s="104" t="s">
        <v>21</v>
      </c>
      <c r="E382" s="107"/>
      <c r="F382" s="107">
        <v>500</v>
      </c>
      <c r="G382" s="107"/>
      <c r="H382" s="107"/>
      <c r="I382" s="163">
        <f t="shared" si="26"/>
        <v>0.88208312751393692</v>
      </c>
      <c r="J382" s="163">
        <v>566.84</v>
      </c>
      <c r="K382" s="109">
        <f t="shared" si="27"/>
        <v>7494485</v>
      </c>
      <c r="L382" s="108" t="s">
        <v>75</v>
      </c>
      <c r="M382" s="104" t="s">
        <v>23</v>
      </c>
      <c r="N382" s="99" t="s">
        <v>940</v>
      </c>
      <c r="O382" s="104" t="s">
        <v>946</v>
      </c>
      <c r="P382" s="99" t="s">
        <v>35</v>
      </c>
      <c r="Q382" s="85" t="s">
        <v>885</v>
      </c>
      <c r="R382" s="23"/>
    </row>
    <row r="383" spans="1:18">
      <c r="A383" s="103">
        <v>43598</v>
      </c>
      <c r="B383" s="104" t="s">
        <v>845</v>
      </c>
      <c r="C383" s="102" t="s">
        <v>196</v>
      </c>
      <c r="D383" s="104" t="s">
        <v>21</v>
      </c>
      <c r="E383" s="107"/>
      <c r="F383" s="107">
        <v>4000</v>
      </c>
      <c r="G383" s="107"/>
      <c r="H383" s="107"/>
      <c r="I383" s="163">
        <f t="shared" si="26"/>
        <v>7.0566650201114953</v>
      </c>
      <c r="J383" s="163">
        <v>566.84</v>
      </c>
      <c r="K383" s="109">
        <f t="shared" si="27"/>
        <v>7490485</v>
      </c>
      <c r="L383" s="108" t="s">
        <v>75</v>
      </c>
      <c r="M383" s="104" t="s">
        <v>23</v>
      </c>
      <c r="N383" s="99" t="s">
        <v>940</v>
      </c>
      <c r="O383" s="104" t="s">
        <v>946</v>
      </c>
      <c r="P383" s="99" t="s">
        <v>35</v>
      </c>
      <c r="Q383" s="85" t="s">
        <v>885</v>
      </c>
      <c r="R383" s="23"/>
    </row>
    <row r="384" spans="1:18">
      <c r="A384" s="103">
        <v>43598</v>
      </c>
      <c r="B384" s="104" t="s">
        <v>846</v>
      </c>
      <c r="C384" s="104" t="s">
        <v>20</v>
      </c>
      <c r="D384" s="104" t="s">
        <v>21</v>
      </c>
      <c r="E384" s="107"/>
      <c r="F384" s="107">
        <v>500</v>
      </c>
      <c r="G384" s="107"/>
      <c r="H384" s="107"/>
      <c r="I384" s="163">
        <f t="shared" si="26"/>
        <v>0.88208312751393692</v>
      </c>
      <c r="J384" s="163">
        <v>566.84</v>
      </c>
      <c r="K384" s="109">
        <f t="shared" si="27"/>
        <v>7489985</v>
      </c>
      <c r="L384" s="108" t="s">
        <v>75</v>
      </c>
      <c r="M384" s="104" t="s">
        <v>23</v>
      </c>
      <c r="N384" s="99" t="s">
        <v>940</v>
      </c>
      <c r="O384" s="104" t="s">
        <v>946</v>
      </c>
      <c r="P384" s="99" t="s">
        <v>35</v>
      </c>
      <c r="Q384" s="85" t="s">
        <v>885</v>
      </c>
      <c r="R384" s="23"/>
    </row>
    <row r="385" spans="1:18">
      <c r="A385" s="103">
        <v>43598</v>
      </c>
      <c r="B385" s="104" t="s">
        <v>388</v>
      </c>
      <c r="C385" s="104" t="s">
        <v>20</v>
      </c>
      <c r="D385" s="104" t="s">
        <v>21</v>
      </c>
      <c r="E385" s="107"/>
      <c r="F385" s="107">
        <v>500</v>
      </c>
      <c r="G385" s="107"/>
      <c r="H385" s="107"/>
      <c r="I385" s="163">
        <f t="shared" si="26"/>
        <v>0.88208312751393692</v>
      </c>
      <c r="J385" s="163">
        <v>566.84</v>
      </c>
      <c r="K385" s="109">
        <f t="shared" si="27"/>
        <v>7489485</v>
      </c>
      <c r="L385" s="108" t="s">
        <v>75</v>
      </c>
      <c r="M385" s="104" t="s">
        <v>23</v>
      </c>
      <c r="N385" s="99" t="s">
        <v>940</v>
      </c>
      <c r="O385" s="104" t="s">
        <v>946</v>
      </c>
      <c r="P385" s="99" t="s">
        <v>35</v>
      </c>
      <c r="Q385" s="85" t="s">
        <v>885</v>
      </c>
      <c r="R385" s="23"/>
    </row>
    <row r="386" spans="1:18">
      <c r="A386" s="103">
        <v>43598</v>
      </c>
      <c r="B386" s="104" t="s">
        <v>389</v>
      </c>
      <c r="C386" s="104" t="s">
        <v>20</v>
      </c>
      <c r="D386" s="104" t="s">
        <v>21</v>
      </c>
      <c r="E386" s="107"/>
      <c r="F386" s="107">
        <v>500</v>
      </c>
      <c r="G386" s="107"/>
      <c r="H386" s="107"/>
      <c r="I386" s="163">
        <f t="shared" si="26"/>
        <v>0.88208312751393692</v>
      </c>
      <c r="J386" s="163">
        <v>566.84</v>
      </c>
      <c r="K386" s="109">
        <f t="shared" si="27"/>
        <v>7488985</v>
      </c>
      <c r="L386" s="108" t="s">
        <v>75</v>
      </c>
      <c r="M386" s="104" t="s">
        <v>23</v>
      </c>
      <c r="N386" s="99" t="s">
        <v>940</v>
      </c>
      <c r="O386" s="104" t="s">
        <v>946</v>
      </c>
      <c r="P386" s="99" t="s">
        <v>35</v>
      </c>
      <c r="Q386" s="85" t="s">
        <v>885</v>
      </c>
      <c r="R386" s="23"/>
    </row>
    <row r="387" spans="1:18" s="79" customFormat="1">
      <c r="A387" s="103">
        <v>43598</v>
      </c>
      <c r="B387" s="99" t="s">
        <v>467</v>
      </c>
      <c r="C387" s="99" t="s">
        <v>878</v>
      </c>
      <c r="D387" s="99" t="s">
        <v>69</v>
      </c>
      <c r="E387" s="100"/>
      <c r="F387" s="100">
        <v>3484</v>
      </c>
      <c r="G387" s="100"/>
      <c r="H387" s="100"/>
      <c r="I387" s="163">
        <f t="shared" si="26"/>
        <v>6.1299284431142986</v>
      </c>
      <c r="J387" s="163">
        <f t="shared" ref="J387:J389" si="31">11367180/20000</f>
        <v>568.35900000000004</v>
      </c>
      <c r="K387" s="109">
        <f t="shared" si="27"/>
        <v>7485501</v>
      </c>
      <c r="L387" s="98" t="s">
        <v>82</v>
      </c>
      <c r="M387" s="99">
        <v>3635127</v>
      </c>
      <c r="N387" s="99" t="s">
        <v>941</v>
      </c>
      <c r="O387" s="104" t="s">
        <v>946</v>
      </c>
      <c r="P387" s="99" t="s">
        <v>35</v>
      </c>
      <c r="Q387" s="85" t="s">
        <v>886</v>
      </c>
      <c r="R387" s="74"/>
    </row>
    <row r="388" spans="1:18" s="79" customFormat="1">
      <c r="A388" s="103">
        <v>43598</v>
      </c>
      <c r="B388" s="99" t="s">
        <v>959</v>
      </c>
      <c r="C388" s="99" t="s">
        <v>67</v>
      </c>
      <c r="D388" s="99" t="s">
        <v>32</v>
      </c>
      <c r="E388" s="106"/>
      <c r="F388" s="100">
        <v>200000</v>
      </c>
      <c r="G388" s="100"/>
      <c r="H388" s="100"/>
      <c r="I388" s="163">
        <f t="shared" si="26"/>
        <v>351.89026653928238</v>
      </c>
      <c r="J388" s="163">
        <f t="shared" si="31"/>
        <v>568.35900000000004</v>
      </c>
      <c r="K388" s="109">
        <f t="shared" si="27"/>
        <v>7285501</v>
      </c>
      <c r="L388" s="98" t="s">
        <v>82</v>
      </c>
      <c r="M388" s="99">
        <v>3635126</v>
      </c>
      <c r="N388" s="99" t="s">
        <v>941</v>
      </c>
      <c r="O388" s="104" t="s">
        <v>945</v>
      </c>
      <c r="P388" s="99" t="s">
        <v>35</v>
      </c>
      <c r="Q388" s="85" t="s">
        <v>886</v>
      </c>
      <c r="R388" s="74"/>
    </row>
    <row r="389" spans="1:18" s="79" customFormat="1">
      <c r="A389" s="103">
        <v>43598</v>
      </c>
      <c r="B389" s="99" t="s">
        <v>470</v>
      </c>
      <c r="C389" s="99" t="s">
        <v>878</v>
      </c>
      <c r="D389" s="99" t="s">
        <v>69</v>
      </c>
      <c r="E389" s="106"/>
      <c r="F389" s="100">
        <v>3484</v>
      </c>
      <c r="G389" s="100"/>
      <c r="H389" s="100"/>
      <c r="I389" s="163">
        <f t="shared" si="26"/>
        <v>6.1299284431142986</v>
      </c>
      <c r="J389" s="163">
        <f t="shared" si="31"/>
        <v>568.35900000000004</v>
      </c>
      <c r="K389" s="109">
        <f t="shared" si="27"/>
        <v>7282017</v>
      </c>
      <c r="L389" s="98" t="s">
        <v>82</v>
      </c>
      <c r="M389" s="99">
        <v>3635126</v>
      </c>
      <c r="N389" s="99" t="s">
        <v>941</v>
      </c>
      <c r="O389" s="104" t="s">
        <v>946</v>
      </c>
      <c r="P389" s="99" t="s">
        <v>35</v>
      </c>
      <c r="Q389" s="85" t="s">
        <v>886</v>
      </c>
      <c r="R389" s="74"/>
    </row>
    <row r="390" spans="1:18">
      <c r="A390" s="103">
        <v>43599</v>
      </c>
      <c r="B390" s="104" t="s">
        <v>522</v>
      </c>
      <c r="C390" s="104" t="s">
        <v>20</v>
      </c>
      <c r="D390" s="99" t="s">
        <v>21</v>
      </c>
      <c r="E390" s="107"/>
      <c r="F390" s="107">
        <v>500</v>
      </c>
      <c r="G390" s="107"/>
      <c r="H390" s="107"/>
      <c r="I390" s="163">
        <f t="shared" si="26"/>
        <v>0.88208312751393692</v>
      </c>
      <c r="J390" s="163">
        <v>566.84</v>
      </c>
      <c r="K390" s="109">
        <f t="shared" si="27"/>
        <v>7281517</v>
      </c>
      <c r="L390" s="98" t="s">
        <v>22</v>
      </c>
      <c r="M390" s="104" t="s">
        <v>23</v>
      </c>
      <c r="N390" s="99" t="s">
        <v>940</v>
      </c>
      <c r="O390" s="104" t="s">
        <v>946</v>
      </c>
      <c r="P390" s="99" t="s">
        <v>35</v>
      </c>
      <c r="Q390" s="85" t="s">
        <v>885</v>
      </c>
      <c r="R390" s="23"/>
    </row>
    <row r="391" spans="1:18">
      <c r="A391" s="103">
        <v>43599</v>
      </c>
      <c r="B391" s="104" t="s">
        <v>523</v>
      </c>
      <c r="C391" s="104" t="s">
        <v>20</v>
      </c>
      <c r="D391" s="99" t="s">
        <v>21</v>
      </c>
      <c r="E391" s="107"/>
      <c r="F391" s="107">
        <v>500</v>
      </c>
      <c r="G391" s="107"/>
      <c r="H391" s="107"/>
      <c r="I391" s="163">
        <f t="shared" si="26"/>
        <v>0.88208312751393692</v>
      </c>
      <c r="J391" s="163">
        <v>566.84</v>
      </c>
      <c r="K391" s="109">
        <f t="shared" si="27"/>
        <v>7281017</v>
      </c>
      <c r="L391" s="98" t="s">
        <v>22</v>
      </c>
      <c r="M391" s="104" t="s">
        <v>23</v>
      </c>
      <c r="N391" s="99" t="s">
        <v>940</v>
      </c>
      <c r="O391" s="104" t="s">
        <v>946</v>
      </c>
      <c r="P391" s="99" t="s">
        <v>35</v>
      </c>
      <c r="Q391" s="85" t="s">
        <v>885</v>
      </c>
      <c r="R391" s="23"/>
    </row>
    <row r="392" spans="1:18">
      <c r="A392" s="103">
        <v>43599</v>
      </c>
      <c r="B392" s="104" t="s">
        <v>524</v>
      </c>
      <c r="C392" s="104" t="s">
        <v>20</v>
      </c>
      <c r="D392" s="99" t="s">
        <v>21</v>
      </c>
      <c r="E392" s="107"/>
      <c r="F392" s="107">
        <v>500</v>
      </c>
      <c r="G392" s="107"/>
      <c r="H392" s="107"/>
      <c r="I392" s="163">
        <f t="shared" si="26"/>
        <v>0.88208312751393692</v>
      </c>
      <c r="J392" s="163">
        <v>566.84</v>
      </c>
      <c r="K392" s="109">
        <f t="shared" si="27"/>
        <v>7280517</v>
      </c>
      <c r="L392" s="98" t="s">
        <v>22</v>
      </c>
      <c r="M392" s="104" t="s">
        <v>23</v>
      </c>
      <c r="N392" s="99" t="s">
        <v>940</v>
      </c>
      <c r="O392" s="104" t="s">
        <v>946</v>
      </c>
      <c r="P392" s="99" t="s">
        <v>35</v>
      </c>
      <c r="Q392" s="85" t="s">
        <v>885</v>
      </c>
      <c r="R392" s="23"/>
    </row>
    <row r="393" spans="1:18">
      <c r="A393" s="103">
        <v>43599</v>
      </c>
      <c r="B393" s="104" t="s">
        <v>525</v>
      </c>
      <c r="C393" s="104" t="s">
        <v>20</v>
      </c>
      <c r="D393" s="99" t="s">
        <v>21</v>
      </c>
      <c r="E393" s="107"/>
      <c r="F393" s="107">
        <v>500</v>
      </c>
      <c r="G393" s="107"/>
      <c r="H393" s="107"/>
      <c r="I393" s="163">
        <f t="shared" si="26"/>
        <v>0.88208312751393692</v>
      </c>
      <c r="J393" s="163">
        <v>566.84</v>
      </c>
      <c r="K393" s="109">
        <f t="shared" si="27"/>
        <v>7280017</v>
      </c>
      <c r="L393" s="98" t="s">
        <v>22</v>
      </c>
      <c r="M393" s="104" t="s">
        <v>23</v>
      </c>
      <c r="N393" s="99" t="s">
        <v>940</v>
      </c>
      <c r="O393" s="104" t="s">
        <v>946</v>
      </c>
      <c r="P393" s="99" t="s">
        <v>35</v>
      </c>
      <c r="Q393" s="85" t="s">
        <v>885</v>
      </c>
      <c r="R393" s="23"/>
    </row>
    <row r="394" spans="1:18">
      <c r="A394" s="103">
        <v>43599</v>
      </c>
      <c r="B394" s="104" t="s">
        <v>498</v>
      </c>
      <c r="C394" s="102" t="s">
        <v>196</v>
      </c>
      <c r="D394" s="99" t="s">
        <v>21</v>
      </c>
      <c r="E394" s="107"/>
      <c r="F394" s="107">
        <v>2000</v>
      </c>
      <c r="G394" s="107"/>
      <c r="H394" s="107"/>
      <c r="I394" s="163">
        <f t="shared" si="26"/>
        <v>3.5283325100557477</v>
      </c>
      <c r="J394" s="163">
        <v>566.84</v>
      </c>
      <c r="K394" s="109">
        <f t="shared" si="27"/>
        <v>7278017</v>
      </c>
      <c r="L394" s="98" t="s">
        <v>22</v>
      </c>
      <c r="M394" s="104" t="s">
        <v>23</v>
      </c>
      <c r="N394" s="99" t="s">
        <v>940</v>
      </c>
      <c r="O394" s="104" t="s">
        <v>946</v>
      </c>
      <c r="P394" s="99" t="s">
        <v>35</v>
      </c>
      <c r="Q394" s="85" t="s">
        <v>885</v>
      </c>
      <c r="R394" s="23"/>
    </row>
    <row r="395" spans="1:18">
      <c r="A395" s="103">
        <v>43599</v>
      </c>
      <c r="B395" s="104" t="s">
        <v>556</v>
      </c>
      <c r="C395" s="104" t="s">
        <v>20</v>
      </c>
      <c r="D395" s="104" t="s">
        <v>32</v>
      </c>
      <c r="E395" s="107"/>
      <c r="F395" s="107">
        <v>500</v>
      </c>
      <c r="G395" s="107"/>
      <c r="H395" s="107"/>
      <c r="I395" s="163">
        <f t="shared" si="26"/>
        <v>0.87972566634820593</v>
      </c>
      <c r="J395" s="163">
        <f t="shared" ref="J395:J430" si="32">11367180/20000</f>
        <v>568.35900000000004</v>
      </c>
      <c r="K395" s="109">
        <f t="shared" si="27"/>
        <v>7277517</v>
      </c>
      <c r="L395" s="108" t="s">
        <v>33</v>
      </c>
      <c r="M395" s="104" t="s">
        <v>34</v>
      </c>
      <c r="N395" s="99" t="s">
        <v>941</v>
      </c>
      <c r="O395" s="104" t="s">
        <v>946</v>
      </c>
      <c r="P395" s="99" t="s">
        <v>35</v>
      </c>
      <c r="Q395" s="85" t="s">
        <v>885</v>
      </c>
      <c r="R395" s="23"/>
    </row>
    <row r="396" spans="1:18">
      <c r="A396" s="103">
        <v>43599</v>
      </c>
      <c r="B396" s="104" t="s">
        <v>43</v>
      </c>
      <c r="C396" s="104" t="s">
        <v>20</v>
      </c>
      <c r="D396" s="104" t="s">
        <v>32</v>
      </c>
      <c r="E396" s="107"/>
      <c r="F396" s="107">
        <v>500</v>
      </c>
      <c r="G396" s="107"/>
      <c r="H396" s="107"/>
      <c r="I396" s="163">
        <f t="shared" si="26"/>
        <v>0.87972566634820593</v>
      </c>
      <c r="J396" s="163">
        <f t="shared" si="32"/>
        <v>568.35900000000004</v>
      </c>
      <c r="K396" s="109">
        <f t="shared" si="27"/>
        <v>7277017</v>
      </c>
      <c r="L396" s="108" t="s">
        <v>33</v>
      </c>
      <c r="M396" s="104" t="s">
        <v>34</v>
      </c>
      <c r="N396" s="99" t="s">
        <v>941</v>
      </c>
      <c r="O396" s="104" t="s">
        <v>946</v>
      </c>
      <c r="P396" s="99" t="s">
        <v>35</v>
      </c>
      <c r="Q396" s="85" t="s">
        <v>885</v>
      </c>
      <c r="R396" s="23"/>
    </row>
    <row r="397" spans="1:18">
      <c r="A397" s="103">
        <v>43599</v>
      </c>
      <c r="B397" s="104" t="s">
        <v>46</v>
      </c>
      <c r="C397" s="104" t="s">
        <v>20</v>
      </c>
      <c r="D397" s="104" t="s">
        <v>32</v>
      </c>
      <c r="E397" s="107"/>
      <c r="F397" s="107">
        <v>500</v>
      </c>
      <c r="G397" s="107"/>
      <c r="H397" s="107"/>
      <c r="I397" s="163">
        <f t="shared" ref="I397:I460" si="33">+F397/J397</f>
        <v>0.87972566634820593</v>
      </c>
      <c r="J397" s="163">
        <f t="shared" si="32"/>
        <v>568.35900000000004</v>
      </c>
      <c r="K397" s="109">
        <f t="shared" ref="K397:K460" si="34">K396+E397-F397</f>
        <v>7276517</v>
      </c>
      <c r="L397" s="108" t="s">
        <v>33</v>
      </c>
      <c r="M397" s="104" t="s">
        <v>34</v>
      </c>
      <c r="N397" s="99" t="s">
        <v>941</v>
      </c>
      <c r="O397" s="104" t="s">
        <v>946</v>
      </c>
      <c r="P397" s="99" t="s">
        <v>35</v>
      </c>
      <c r="Q397" s="85" t="s">
        <v>885</v>
      </c>
      <c r="R397" s="23"/>
    </row>
    <row r="398" spans="1:18">
      <c r="A398" s="103">
        <v>43599</v>
      </c>
      <c r="B398" s="104" t="s">
        <v>557</v>
      </c>
      <c r="C398" s="104" t="s">
        <v>20</v>
      </c>
      <c r="D398" s="104" t="s">
        <v>32</v>
      </c>
      <c r="E398" s="107"/>
      <c r="F398" s="107">
        <v>500</v>
      </c>
      <c r="G398" s="107"/>
      <c r="H398" s="107"/>
      <c r="I398" s="163">
        <f t="shared" si="33"/>
        <v>0.87972566634820593</v>
      </c>
      <c r="J398" s="163">
        <f t="shared" si="32"/>
        <v>568.35900000000004</v>
      </c>
      <c r="K398" s="109">
        <f t="shared" si="34"/>
        <v>7276017</v>
      </c>
      <c r="L398" s="108" t="s">
        <v>33</v>
      </c>
      <c r="M398" s="104" t="s">
        <v>34</v>
      </c>
      <c r="N398" s="99" t="s">
        <v>941</v>
      </c>
      <c r="O398" s="104" t="s">
        <v>946</v>
      </c>
      <c r="P398" s="99" t="s">
        <v>35</v>
      </c>
      <c r="Q398" s="85" t="s">
        <v>885</v>
      </c>
      <c r="R398" s="23"/>
    </row>
    <row r="399" spans="1:18">
      <c r="A399" s="103">
        <v>43599</v>
      </c>
      <c r="B399" s="104" t="s">
        <v>558</v>
      </c>
      <c r="C399" s="104" t="s">
        <v>20</v>
      </c>
      <c r="D399" s="104" t="s">
        <v>32</v>
      </c>
      <c r="E399" s="107"/>
      <c r="F399" s="107">
        <v>500</v>
      </c>
      <c r="G399" s="107"/>
      <c r="H399" s="107"/>
      <c r="I399" s="163">
        <f t="shared" si="33"/>
        <v>0.87972566634820593</v>
      </c>
      <c r="J399" s="163">
        <f t="shared" si="32"/>
        <v>568.35900000000004</v>
      </c>
      <c r="K399" s="109">
        <f t="shared" si="34"/>
        <v>7275517</v>
      </c>
      <c r="L399" s="108" t="s">
        <v>33</v>
      </c>
      <c r="M399" s="104" t="s">
        <v>34</v>
      </c>
      <c r="N399" s="99" t="s">
        <v>941</v>
      </c>
      <c r="O399" s="104" t="s">
        <v>946</v>
      </c>
      <c r="P399" s="99" t="s">
        <v>35</v>
      </c>
      <c r="Q399" s="85" t="s">
        <v>885</v>
      </c>
      <c r="R399" s="23"/>
    </row>
    <row r="400" spans="1:18">
      <c r="A400" s="103">
        <v>43599</v>
      </c>
      <c r="B400" s="104" t="s">
        <v>559</v>
      </c>
      <c r="C400" s="104" t="s">
        <v>45</v>
      </c>
      <c r="D400" s="104" t="s">
        <v>32</v>
      </c>
      <c r="E400" s="107"/>
      <c r="F400" s="107">
        <v>4300</v>
      </c>
      <c r="G400" s="107"/>
      <c r="H400" s="107"/>
      <c r="I400" s="163">
        <f t="shared" si="33"/>
        <v>7.5656407305945708</v>
      </c>
      <c r="J400" s="163">
        <f t="shared" si="32"/>
        <v>568.35900000000004</v>
      </c>
      <c r="K400" s="109">
        <f t="shared" si="34"/>
        <v>7271217</v>
      </c>
      <c r="L400" s="108" t="s">
        <v>33</v>
      </c>
      <c r="M400" s="104" t="s">
        <v>34</v>
      </c>
      <c r="N400" s="99" t="s">
        <v>941</v>
      </c>
      <c r="O400" s="104" t="s">
        <v>946</v>
      </c>
      <c r="P400" s="99" t="s">
        <v>35</v>
      </c>
      <c r="Q400" s="85" t="s">
        <v>885</v>
      </c>
      <c r="R400" s="23"/>
    </row>
    <row r="401" spans="1:18">
      <c r="A401" s="103">
        <v>43599</v>
      </c>
      <c r="B401" s="104" t="s">
        <v>560</v>
      </c>
      <c r="C401" s="104" t="s">
        <v>20</v>
      </c>
      <c r="D401" s="104" t="s">
        <v>32</v>
      </c>
      <c r="E401" s="107"/>
      <c r="F401" s="107">
        <v>4000</v>
      </c>
      <c r="G401" s="107"/>
      <c r="H401" s="107"/>
      <c r="I401" s="163">
        <f t="shared" si="33"/>
        <v>7.0378053307856474</v>
      </c>
      <c r="J401" s="163">
        <f t="shared" si="32"/>
        <v>568.35900000000004</v>
      </c>
      <c r="K401" s="109">
        <f t="shared" si="34"/>
        <v>7267217</v>
      </c>
      <c r="L401" s="108" t="s">
        <v>33</v>
      </c>
      <c r="M401" s="104" t="s">
        <v>34</v>
      </c>
      <c r="N401" s="99" t="s">
        <v>941</v>
      </c>
      <c r="O401" s="104" t="s">
        <v>946</v>
      </c>
      <c r="P401" s="99" t="s">
        <v>35</v>
      </c>
      <c r="Q401" s="85" t="s">
        <v>885</v>
      </c>
      <c r="R401" s="23"/>
    </row>
    <row r="402" spans="1:18" s="87" customFormat="1">
      <c r="A402" s="103">
        <v>43599</v>
      </c>
      <c r="B402" s="104" t="s">
        <v>561</v>
      </c>
      <c r="C402" s="104" t="s">
        <v>57</v>
      </c>
      <c r="D402" s="104" t="s">
        <v>32</v>
      </c>
      <c r="E402" s="107"/>
      <c r="F402" s="107">
        <v>15000</v>
      </c>
      <c r="G402" s="107"/>
      <c r="H402" s="107"/>
      <c r="I402" s="163">
        <f t="shared" si="33"/>
        <v>26.391769990446178</v>
      </c>
      <c r="J402" s="163">
        <f t="shared" si="32"/>
        <v>568.35900000000004</v>
      </c>
      <c r="K402" s="109">
        <f t="shared" si="34"/>
        <v>7252217</v>
      </c>
      <c r="L402" s="108" t="s">
        <v>33</v>
      </c>
      <c r="M402" s="104">
        <v>37</v>
      </c>
      <c r="N402" s="99" t="s">
        <v>941</v>
      </c>
      <c r="O402" s="104" t="s">
        <v>946</v>
      </c>
      <c r="P402" s="99" t="s">
        <v>35</v>
      </c>
      <c r="Q402" s="85" t="s">
        <v>886</v>
      </c>
      <c r="R402" s="86"/>
    </row>
    <row r="403" spans="1:18">
      <c r="A403" s="103">
        <v>43599</v>
      </c>
      <c r="B403" s="104" t="s">
        <v>562</v>
      </c>
      <c r="C403" s="104" t="s">
        <v>20</v>
      </c>
      <c r="D403" s="104" t="s">
        <v>32</v>
      </c>
      <c r="E403" s="107"/>
      <c r="F403" s="107">
        <v>300</v>
      </c>
      <c r="G403" s="107"/>
      <c r="H403" s="107"/>
      <c r="I403" s="163">
        <f t="shared" si="33"/>
        <v>0.52783539980892358</v>
      </c>
      <c r="J403" s="163">
        <f t="shared" si="32"/>
        <v>568.35900000000004</v>
      </c>
      <c r="K403" s="109">
        <f t="shared" si="34"/>
        <v>7251917</v>
      </c>
      <c r="L403" s="108" t="s">
        <v>33</v>
      </c>
      <c r="M403" s="104" t="s">
        <v>34</v>
      </c>
      <c r="N403" s="99" t="s">
        <v>941</v>
      </c>
      <c r="O403" s="104" t="s">
        <v>946</v>
      </c>
      <c r="P403" s="99" t="s">
        <v>35</v>
      </c>
      <c r="Q403" s="85" t="s">
        <v>885</v>
      </c>
      <c r="R403" s="23"/>
    </row>
    <row r="404" spans="1:18">
      <c r="A404" s="103">
        <v>43599</v>
      </c>
      <c r="B404" s="104" t="s">
        <v>563</v>
      </c>
      <c r="C404" s="104" t="s">
        <v>20</v>
      </c>
      <c r="D404" s="104" t="s">
        <v>32</v>
      </c>
      <c r="E404" s="107"/>
      <c r="F404" s="107">
        <v>300</v>
      </c>
      <c r="G404" s="107"/>
      <c r="H404" s="107"/>
      <c r="I404" s="163">
        <f t="shared" si="33"/>
        <v>0.52783539980892358</v>
      </c>
      <c r="J404" s="163">
        <f t="shared" si="32"/>
        <v>568.35900000000004</v>
      </c>
      <c r="K404" s="109">
        <f t="shared" si="34"/>
        <v>7251617</v>
      </c>
      <c r="L404" s="108" t="s">
        <v>33</v>
      </c>
      <c r="M404" s="104" t="s">
        <v>34</v>
      </c>
      <c r="N404" s="99" t="s">
        <v>941</v>
      </c>
      <c r="O404" s="104" t="s">
        <v>946</v>
      </c>
      <c r="P404" s="99" t="s">
        <v>35</v>
      </c>
      <c r="Q404" s="85" t="s">
        <v>885</v>
      </c>
      <c r="R404" s="23"/>
    </row>
    <row r="405" spans="1:18">
      <c r="A405" s="103">
        <v>43599</v>
      </c>
      <c r="B405" s="104" t="s">
        <v>47</v>
      </c>
      <c r="C405" s="104" t="s">
        <v>20</v>
      </c>
      <c r="D405" s="104" t="s">
        <v>32</v>
      </c>
      <c r="E405" s="107"/>
      <c r="F405" s="107">
        <v>300</v>
      </c>
      <c r="G405" s="107"/>
      <c r="H405" s="107"/>
      <c r="I405" s="163">
        <f t="shared" si="33"/>
        <v>0.52783539980892358</v>
      </c>
      <c r="J405" s="163">
        <f t="shared" si="32"/>
        <v>568.35900000000004</v>
      </c>
      <c r="K405" s="109">
        <f t="shared" si="34"/>
        <v>7251317</v>
      </c>
      <c r="L405" s="108" t="s">
        <v>33</v>
      </c>
      <c r="M405" s="104" t="s">
        <v>34</v>
      </c>
      <c r="N405" s="99" t="s">
        <v>941</v>
      </c>
      <c r="O405" s="104" t="s">
        <v>946</v>
      </c>
      <c r="P405" s="99" t="s">
        <v>35</v>
      </c>
      <c r="Q405" s="85" t="s">
        <v>885</v>
      </c>
      <c r="R405" s="23"/>
    </row>
    <row r="406" spans="1:18">
      <c r="A406" s="103">
        <v>43599</v>
      </c>
      <c r="B406" s="104" t="s">
        <v>564</v>
      </c>
      <c r="C406" s="104" t="s">
        <v>20</v>
      </c>
      <c r="D406" s="104" t="s">
        <v>32</v>
      </c>
      <c r="E406" s="107"/>
      <c r="F406" s="107">
        <v>300</v>
      </c>
      <c r="G406" s="107"/>
      <c r="H406" s="107"/>
      <c r="I406" s="163">
        <f t="shared" si="33"/>
        <v>0.52783539980892358</v>
      </c>
      <c r="J406" s="163">
        <f t="shared" si="32"/>
        <v>568.35900000000004</v>
      </c>
      <c r="K406" s="109">
        <f t="shared" si="34"/>
        <v>7251017</v>
      </c>
      <c r="L406" s="108" t="s">
        <v>33</v>
      </c>
      <c r="M406" s="104" t="s">
        <v>34</v>
      </c>
      <c r="N406" s="99" t="s">
        <v>941</v>
      </c>
      <c r="O406" s="104" t="s">
        <v>946</v>
      </c>
      <c r="P406" s="99" t="s">
        <v>35</v>
      </c>
      <c r="Q406" s="85" t="s">
        <v>885</v>
      </c>
      <c r="R406" s="23"/>
    </row>
    <row r="407" spans="1:18">
      <c r="A407" s="103">
        <v>43599</v>
      </c>
      <c r="B407" s="104" t="s">
        <v>565</v>
      </c>
      <c r="C407" s="104" t="s">
        <v>20</v>
      </c>
      <c r="D407" s="104" t="s">
        <v>32</v>
      </c>
      <c r="E407" s="107"/>
      <c r="F407" s="107">
        <v>300</v>
      </c>
      <c r="G407" s="107"/>
      <c r="H407" s="107"/>
      <c r="I407" s="163">
        <f t="shared" si="33"/>
        <v>0.52783539980892358</v>
      </c>
      <c r="J407" s="163">
        <f t="shared" si="32"/>
        <v>568.35900000000004</v>
      </c>
      <c r="K407" s="109">
        <f t="shared" si="34"/>
        <v>7250717</v>
      </c>
      <c r="L407" s="108" t="s">
        <v>33</v>
      </c>
      <c r="M407" s="104" t="s">
        <v>34</v>
      </c>
      <c r="N407" s="99" t="s">
        <v>941</v>
      </c>
      <c r="O407" s="104" t="s">
        <v>946</v>
      </c>
      <c r="P407" s="99" t="s">
        <v>35</v>
      </c>
      <c r="Q407" s="85" t="s">
        <v>885</v>
      </c>
      <c r="R407" s="23"/>
    </row>
    <row r="408" spans="1:18">
      <c r="A408" s="103">
        <v>43599</v>
      </c>
      <c r="B408" s="104" t="s">
        <v>566</v>
      </c>
      <c r="C408" s="104" t="s">
        <v>45</v>
      </c>
      <c r="D408" s="104" t="s">
        <v>32</v>
      </c>
      <c r="E408" s="107"/>
      <c r="F408" s="107">
        <v>8000</v>
      </c>
      <c r="G408" s="107"/>
      <c r="H408" s="107"/>
      <c r="I408" s="163">
        <f t="shared" si="33"/>
        <v>14.075610661571295</v>
      </c>
      <c r="J408" s="163">
        <f t="shared" si="32"/>
        <v>568.35900000000004</v>
      </c>
      <c r="K408" s="109">
        <f t="shared" si="34"/>
        <v>7242717</v>
      </c>
      <c r="L408" s="108" t="s">
        <v>33</v>
      </c>
      <c r="M408" s="104" t="s">
        <v>34</v>
      </c>
      <c r="N408" s="99" t="s">
        <v>941</v>
      </c>
      <c r="O408" s="104" t="s">
        <v>946</v>
      </c>
      <c r="P408" s="99" t="s">
        <v>35</v>
      </c>
      <c r="Q408" s="85" t="s">
        <v>885</v>
      </c>
      <c r="R408" s="23"/>
    </row>
    <row r="409" spans="1:18">
      <c r="A409" s="103">
        <v>43599</v>
      </c>
      <c r="B409" s="104" t="s">
        <v>567</v>
      </c>
      <c r="C409" s="104" t="s">
        <v>20</v>
      </c>
      <c r="D409" s="104" t="s">
        <v>32</v>
      </c>
      <c r="E409" s="107"/>
      <c r="F409" s="107">
        <v>300</v>
      </c>
      <c r="G409" s="107"/>
      <c r="H409" s="107"/>
      <c r="I409" s="163">
        <f t="shared" si="33"/>
        <v>0.52783539980892358</v>
      </c>
      <c r="J409" s="163">
        <f t="shared" si="32"/>
        <v>568.35900000000004</v>
      </c>
      <c r="K409" s="109">
        <f t="shared" si="34"/>
        <v>7242417</v>
      </c>
      <c r="L409" s="108" t="s">
        <v>33</v>
      </c>
      <c r="M409" s="104" t="s">
        <v>34</v>
      </c>
      <c r="N409" s="99" t="s">
        <v>941</v>
      </c>
      <c r="O409" s="104" t="s">
        <v>946</v>
      </c>
      <c r="P409" s="99" t="s">
        <v>35</v>
      </c>
      <c r="Q409" s="85" t="s">
        <v>885</v>
      </c>
      <c r="R409" s="23"/>
    </row>
    <row r="410" spans="1:18" s="79" customFormat="1">
      <c r="A410" s="103">
        <v>43599</v>
      </c>
      <c r="B410" s="99" t="s">
        <v>102</v>
      </c>
      <c r="C410" s="99" t="s">
        <v>72</v>
      </c>
      <c r="D410" s="99" t="s">
        <v>69</v>
      </c>
      <c r="E410" s="100"/>
      <c r="F410" s="100">
        <v>1240</v>
      </c>
      <c r="G410" s="100"/>
      <c r="H410" s="100"/>
      <c r="I410" s="163">
        <f t="shared" si="33"/>
        <v>2.1817196525435505</v>
      </c>
      <c r="J410" s="163">
        <f t="shared" si="32"/>
        <v>568.35900000000004</v>
      </c>
      <c r="K410" s="109">
        <f t="shared" si="34"/>
        <v>7241177</v>
      </c>
      <c r="L410" s="98" t="s">
        <v>25</v>
      </c>
      <c r="M410" s="99" t="s">
        <v>101</v>
      </c>
      <c r="N410" s="99" t="s">
        <v>941</v>
      </c>
      <c r="O410" s="104" t="s">
        <v>946</v>
      </c>
      <c r="P410" s="99" t="s">
        <v>35</v>
      </c>
      <c r="Q410" s="85" t="s">
        <v>886</v>
      </c>
      <c r="R410" s="74"/>
    </row>
    <row r="411" spans="1:18" s="79" customFormat="1">
      <c r="A411" s="103">
        <v>43599</v>
      </c>
      <c r="B411" s="99" t="s">
        <v>601</v>
      </c>
      <c r="C411" s="99" t="s">
        <v>103</v>
      </c>
      <c r="D411" s="99" t="s">
        <v>69</v>
      </c>
      <c r="E411" s="100"/>
      <c r="F411" s="100">
        <v>25000</v>
      </c>
      <c r="G411" s="100"/>
      <c r="H411" s="100"/>
      <c r="I411" s="163">
        <f t="shared" si="33"/>
        <v>43.986283317410297</v>
      </c>
      <c r="J411" s="163">
        <f t="shared" si="32"/>
        <v>568.35900000000004</v>
      </c>
      <c r="K411" s="109">
        <f t="shared" si="34"/>
        <v>7216177</v>
      </c>
      <c r="L411" s="98" t="s">
        <v>25</v>
      </c>
      <c r="M411" s="99" t="s">
        <v>40</v>
      </c>
      <c r="N411" s="99" t="s">
        <v>941</v>
      </c>
      <c r="O411" s="104" t="s">
        <v>946</v>
      </c>
      <c r="P411" s="99" t="s">
        <v>35</v>
      </c>
      <c r="Q411" s="85" t="s">
        <v>886</v>
      </c>
      <c r="R411" s="74"/>
    </row>
    <row r="412" spans="1:18" s="79" customFormat="1">
      <c r="A412" s="103">
        <v>43599</v>
      </c>
      <c r="B412" s="99" t="s">
        <v>602</v>
      </c>
      <c r="C412" s="99" t="s">
        <v>104</v>
      </c>
      <c r="D412" s="99" t="s">
        <v>69</v>
      </c>
      <c r="E412" s="100"/>
      <c r="F412" s="100">
        <v>1000</v>
      </c>
      <c r="G412" s="100"/>
      <c r="H412" s="100"/>
      <c r="I412" s="163">
        <f t="shared" si="33"/>
        <v>1.7594513326964119</v>
      </c>
      <c r="J412" s="163">
        <f t="shared" si="32"/>
        <v>568.35900000000004</v>
      </c>
      <c r="K412" s="109">
        <f t="shared" si="34"/>
        <v>7215177</v>
      </c>
      <c r="L412" s="98" t="s">
        <v>25</v>
      </c>
      <c r="M412" s="99">
        <v>7</v>
      </c>
      <c r="N412" s="99" t="s">
        <v>941</v>
      </c>
      <c r="O412" s="104" t="s">
        <v>946</v>
      </c>
      <c r="P412" s="99" t="s">
        <v>35</v>
      </c>
      <c r="Q412" s="85" t="s">
        <v>886</v>
      </c>
      <c r="R412" s="74"/>
    </row>
    <row r="413" spans="1:18">
      <c r="A413" s="103">
        <v>43599</v>
      </c>
      <c r="B413" s="104" t="s">
        <v>607</v>
      </c>
      <c r="C413" s="104" t="s">
        <v>20</v>
      </c>
      <c r="D413" s="104" t="s">
        <v>297</v>
      </c>
      <c r="E413" s="107"/>
      <c r="F413" s="107">
        <v>1000</v>
      </c>
      <c r="G413" s="107"/>
      <c r="H413" s="107"/>
      <c r="I413" s="163">
        <f t="shared" si="33"/>
        <v>1.7594513326964119</v>
      </c>
      <c r="J413" s="163">
        <f t="shared" si="32"/>
        <v>568.35900000000004</v>
      </c>
      <c r="K413" s="109">
        <f t="shared" si="34"/>
        <v>7214177</v>
      </c>
      <c r="L413" s="108" t="s">
        <v>62</v>
      </c>
      <c r="M413" s="104" t="s">
        <v>34</v>
      </c>
      <c r="N413" s="99" t="s">
        <v>941</v>
      </c>
      <c r="O413" s="104" t="s">
        <v>946</v>
      </c>
      <c r="P413" s="99" t="s">
        <v>35</v>
      </c>
      <c r="Q413" s="85" t="s">
        <v>885</v>
      </c>
      <c r="R413" s="28"/>
    </row>
    <row r="414" spans="1:18">
      <c r="A414" s="103">
        <v>43599</v>
      </c>
      <c r="B414" s="104" t="s">
        <v>610</v>
      </c>
      <c r="C414" s="104" t="s">
        <v>79</v>
      </c>
      <c r="D414" s="104" t="s">
        <v>297</v>
      </c>
      <c r="E414" s="107"/>
      <c r="F414" s="107">
        <v>1000</v>
      </c>
      <c r="G414" s="107"/>
      <c r="H414" s="107"/>
      <c r="I414" s="163">
        <f t="shared" si="33"/>
        <v>1.7594513326964119</v>
      </c>
      <c r="J414" s="163">
        <f t="shared" si="32"/>
        <v>568.35900000000004</v>
      </c>
      <c r="K414" s="109">
        <f t="shared" si="34"/>
        <v>7213177</v>
      </c>
      <c r="L414" s="108" t="s">
        <v>62</v>
      </c>
      <c r="M414" s="104" t="s">
        <v>34</v>
      </c>
      <c r="N414" s="99" t="s">
        <v>941</v>
      </c>
      <c r="O414" s="104" t="s">
        <v>946</v>
      </c>
      <c r="P414" s="99" t="s">
        <v>35</v>
      </c>
      <c r="Q414" s="85" t="s">
        <v>885</v>
      </c>
      <c r="R414" s="28"/>
    </row>
    <row r="415" spans="1:18">
      <c r="A415" s="103">
        <v>43599</v>
      </c>
      <c r="B415" s="104" t="s">
        <v>633</v>
      </c>
      <c r="C415" s="104" t="s">
        <v>20</v>
      </c>
      <c r="D415" s="104" t="s">
        <v>297</v>
      </c>
      <c r="E415" s="107"/>
      <c r="F415" s="107">
        <v>1000</v>
      </c>
      <c r="G415" s="107"/>
      <c r="H415" s="107"/>
      <c r="I415" s="163">
        <f t="shared" si="33"/>
        <v>1.7594513326964119</v>
      </c>
      <c r="J415" s="163">
        <f t="shared" si="32"/>
        <v>568.35900000000004</v>
      </c>
      <c r="K415" s="109">
        <f t="shared" si="34"/>
        <v>7212177</v>
      </c>
      <c r="L415" s="108" t="s">
        <v>62</v>
      </c>
      <c r="M415" s="104" t="s">
        <v>34</v>
      </c>
      <c r="N415" s="99" t="s">
        <v>941</v>
      </c>
      <c r="O415" s="104" t="s">
        <v>946</v>
      </c>
      <c r="P415" s="99" t="s">
        <v>35</v>
      </c>
      <c r="Q415" s="85" t="s">
        <v>885</v>
      </c>
      <c r="R415" s="28"/>
    </row>
    <row r="416" spans="1:18">
      <c r="A416" s="103">
        <v>43599</v>
      </c>
      <c r="B416" s="104" t="s">
        <v>634</v>
      </c>
      <c r="C416" s="104" t="s">
        <v>20</v>
      </c>
      <c r="D416" s="104" t="s">
        <v>297</v>
      </c>
      <c r="E416" s="107"/>
      <c r="F416" s="107">
        <v>1000</v>
      </c>
      <c r="G416" s="107"/>
      <c r="H416" s="107"/>
      <c r="I416" s="163">
        <f t="shared" si="33"/>
        <v>1.7594513326964119</v>
      </c>
      <c r="J416" s="163">
        <f t="shared" si="32"/>
        <v>568.35900000000004</v>
      </c>
      <c r="K416" s="109">
        <f t="shared" si="34"/>
        <v>7211177</v>
      </c>
      <c r="L416" s="108" t="s">
        <v>62</v>
      </c>
      <c r="M416" s="104" t="s">
        <v>34</v>
      </c>
      <c r="N416" s="99" t="s">
        <v>941</v>
      </c>
      <c r="O416" s="104" t="s">
        <v>946</v>
      </c>
      <c r="P416" s="99" t="s">
        <v>35</v>
      </c>
      <c r="Q416" s="85" t="s">
        <v>885</v>
      </c>
      <c r="R416" s="28"/>
    </row>
    <row r="417" spans="1:18">
      <c r="A417" s="103">
        <v>43599</v>
      </c>
      <c r="B417" s="104" t="s">
        <v>611</v>
      </c>
      <c r="C417" s="104" t="s">
        <v>20</v>
      </c>
      <c r="D417" s="104" t="s">
        <v>297</v>
      </c>
      <c r="E417" s="107"/>
      <c r="F417" s="107">
        <v>1000</v>
      </c>
      <c r="G417" s="107"/>
      <c r="H417" s="107"/>
      <c r="I417" s="163">
        <f t="shared" si="33"/>
        <v>1.7594513326964119</v>
      </c>
      <c r="J417" s="163">
        <f t="shared" si="32"/>
        <v>568.35900000000004</v>
      </c>
      <c r="K417" s="109">
        <f t="shared" si="34"/>
        <v>7210177</v>
      </c>
      <c r="L417" s="108" t="s">
        <v>62</v>
      </c>
      <c r="M417" s="104" t="s">
        <v>34</v>
      </c>
      <c r="N417" s="99" t="s">
        <v>941</v>
      </c>
      <c r="O417" s="104" t="s">
        <v>946</v>
      </c>
      <c r="P417" s="99" t="s">
        <v>35</v>
      </c>
      <c r="Q417" s="85" t="s">
        <v>885</v>
      </c>
      <c r="R417" s="28"/>
    </row>
    <row r="418" spans="1:18">
      <c r="A418" s="103">
        <v>43599</v>
      </c>
      <c r="B418" s="104" t="s">
        <v>692</v>
      </c>
      <c r="C418" s="104" t="s">
        <v>20</v>
      </c>
      <c r="D418" s="104" t="s">
        <v>32</v>
      </c>
      <c r="E418" s="106"/>
      <c r="F418" s="106">
        <v>500</v>
      </c>
      <c r="G418" s="106"/>
      <c r="H418" s="106"/>
      <c r="I418" s="163">
        <f t="shared" si="33"/>
        <v>0.87972566634820593</v>
      </c>
      <c r="J418" s="163">
        <f t="shared" si="32"/>
        <v>568.35900000000004</v>
      </c>
      <c r="K418" s="109">
        <f t="shared" si="34"/>
        <v>7209677</v>
      </c>
      <c r="L418" s="108" t="s">
        <v>63</v>
      </c>
      <c r="M418" s="99" t="s">
        <v>34</v>
      </c>
      <c r="N418" s="99" t="s">
        <v>941</v>
      </c>
      <c r="O418" s="104" t="s">
        <v>946</v>
      </c>
      <c r="P418" s="99" t="s">
        <v>35</v>
      </c>
      <c r="Q418" s="85" t="s">
        <v>885</v>
      </c>
      <c r="R418" s="28"/>
    </row>
    <row r="419" spans="1:18">
      <c r="A419" s="103">
        <v>43599</v>
      </c>
      <c r="B419" s="104" t="s">
        <v>693</v>
      </c>
      <c r="C419" s="104" t="s">
        <v>20</v>
      </c>
      <c r="D419" s="104" t="s">
        <v>32</v>
      </c>
      <c r="E419" s="106"/>
      <c r="F419" s="106">
        <v>500</v>
      </c>
      <c r="G419" s="106"/>
      <c r="H419" s="106"/>
      <c r="I419" s="163">
        <f t="shared" si="33"/>
        <v>0.87972566634820593</v>
      </c>
      <c r="J419" s="163">
        <f t="shared" si="32"/>
        <v>568.35900000000004</v>
      </c>
      <c r="K419" s="109">
        <f t="shared" si="34"/>
        <v>7209177</v>
      </c>
      <c r="L419" s="108" t="s">
        <v>63</v>
      </c>
      <c r="M419" s="99" t="s">
        <v>34</v>
      </c>
      <c r="N419" s="99" t="s">
        <v>941</v>
      </c>
      <c r="O419" s="104" t="s">
        <v>946</v>
      </c>
      <c r="P419" s="99" t="s">
        <v>35</v>
      </c>
      <c r="Q419" s="85" t="s">
        <v>885</v>
      </c>
      <c r="R419" s="28"/>
    </row>
    <row r="420" spans="1:18" s="79" customFormat="1">
      <c r="A420" s="103">
        <v>43599</v>
      </c>
      <c r="B420" s="104" t="s">
        <v>694</v>
      </c>
      <c r="C420" s="104" t="s">
        <v>20</v>
      </c>
      <c r="D420" s="104" t="s">
        <v>32</v>
      </c>
      <c r="E420" s="106"/>
      <c r="F420" s="106">
        <v>20000</v>
      </c>
      <c r="G420" s="106"/>
      <c r="H420" s="106"/>
      <c r="I420" s="163">
        <f t="shared" si="33"/>
        <v>35.189026653928238</v>
      </c>
      <c r="J420" s="163">
        <f t="shared" si="32"/>
        <v>568.35900000000004</v>
      </c>
      <c r="K420" s="109">
        <f t="shared" si="34"/>
        <v>7189177</v>
      </c>
      <c r="L420" s="108" t="s">
        <v>63</v>
      </c>
      <c r="M420" s="99" t="s">
        <v>40</v>
      </c>
      <c r="N420" s="99" t="s">
        <v>941</v>
      </c>
      <c r="O420" s="104" t="s">
        <v>946</v>
      </c>
      <c r="P420" s="99" t="s">
        <v>35</v>
      </c>
      <c r="Q420" s="85" t="s">
        <v>886</v>
      </c>
    </row>
    <row r="421" spans="1:18">
      <c r="A421" s="103">
        <v>43599</v>
      </c>
      <c r="B421" s="104" t="s">
        <v>695</v>
      </c>
      <c r="C421" s="104" t="s">
        <v>20</v>
      </c>
      <c r="D421" s="104" t="s">
        <v>32</v>
      </c>
      <c r="E421" s="106"/>
      <c r="F421" s="106">
        <v>250</v>
      </c>
      <c r="G421" s="106"/>
      <c r="H421" s="106"/>
      <c r="I421" s="163">
        <f t="shared" si="33"/>
        <v>0.43986283317410296</v>
      </c>
      <c r="J421" s="163">
        <f t="shared" si="32"/>
        <v>568.35900000000004</v>
      </c>
      <c r="K421" s="109">
        <f t="shared" si="34"/>
        <v>7188927</v>
      </c>
      <c r="L421" s="108" t="s">
        <v>63</v>
      </c>
      <c r="M421" s="99" t="s">
        <v>34</v>
      </c>
      <c r="N421" s="99" t="s">
        <v>941</v>
      </c>
      <c r="O421" s="104" t="s">
        <v>946</v>
      </c>
      <c r="P421" s="99" t="s">
        <v>35</v>
      </c>
      <c r="Q421" s="85" t="s">
        <v>885</v>
      </c>
      <c r="R421" s="28"/>
    </row>
    <row r="422" spans="1:18">
      <c r="A422" s="103">
        <v>43599</v>
      </c>
      <c r="B422" s="104" t="s">
        <v>679</v>
      </c>
      <c r="C422" s="104" t="s">
        <v>20</v>
      </c>
      <c r="D422" s="104" t="s">
        <v>32</v>
      </c>
      <c r="E422" s="106"/>
      <c r="F422" s="106">
        <v>500</v>
      </c>
      <c r="G422" s="106"/>
      <c r="H422" s="106"/>
      <c r="I422" s="163">
        <f t="shared" si="33"/>
        <v>0.87972566634820593</v>
      </c>
      <c r="J422" s="163">
        <f t="shared" si="32"/>
        <v>568.35900000000004</v>
      </c>
      <c r="K422" s="109">
        <f t="shared" si="34"/>
        <v>7188427</v>
      </c>
      <c r="L422" s="108" t="s">
        <v>63</v>
      </c>
      <c r="M422" s="99" t="s">
        <v>34</v>
      </c>
      <c r="N422" s="99" t="s">
        <v>941</v>
      </c>
      <c r="O422" s="104" t="s">
        <v>946</v>
      </c>
      <c r="P422" s="99" t="s">
        <v>35</v>
      </c>
      <c r="Q422" s="85" t="s">
        <v>885</v>
      </c>
      <c r="R422" s="28"/>
    </row>
    <row r="423" spans="1:18">
      <c r="A423" s="103">
        <v>43599</v>
      </c>
      <c r="B423" s="104" t="s">
        <v>696</v>
      </c>
      <c r="C423" s="104" t="s">
        <v>20</v>
      </c>
      <c r="D423" s="104" t="s">
        <v>32</v>
      </c>
      <c r="E423" s="106"/>
      <c r="F423" s="106">
        <v>500</v>
      </c>
      <c r="G423" s="106"/>
      <c r="H423" s="106"/>
      <c r="I423" s="163">
        <f t="shared" si="33"/>
        <v>0.87972566634820593</v>
      </c>
      <c r="J423" s="163">
        <f t="shared" si="32"/>
        <v>568.35900000000004</v>
      </c>
      <c r="K423" s="109">
        <f t="shared" si="34"/>
        <v>7187927</v>
      </c>
      <c r="L423" s="108" t="s">
        <v>63</v>
      </c>
      <c r="M423" s="99" t="s">
        <v>34</v>
      </c>
      <c r="N423" s="99" t="s">
        <v>941</v>
      </c>
      <c r="O423" s="104" t="s">
        <v>946</v>
      </c>
      <c r="P423" s="99" t="s">
        <v>35</v>
      </c>
      <c r="Q423" s="85" t="s">
        <v>885</v>
      </c>
      <c r="R423" s="28"/>
    </row>
    <row r="424" spans="1:18">
      <c r="A424" s="103">
        <v>43599</v>
      </c>
      <c r="B424" s="104" t="s">
        <v>684</v>
      </c>
      <c r="C424" s="104" t="s">
        <v>20</v>
      </c>
      <c r="D424" s="104" t="s">
        <v>32</v>
      </c>
      <c r="E424" s="106"/>
      <c r="F424" s="106">
        <v>500</v>
      </c>
      <c r="G424" s="106"/>
      <c r="H424" s="106"/>
      <c r="I424" s="163">
        <f t="shared" si="33"/>
        <v>0.87972566634820593</v>
      </c>
      <c r="J424" s="163">
        <f t="shared" si="32"/>
        <v>568.35900000000004</v>
      </c>
      <c r="K424" s="109">
        <f t="shared" si="34"/>
        <v>7187427</v>
      </c>
      <c r="L424" s="108" t="s">
        <v>63</v>
      </c>
      <c r="M424" s="99" t="s">
        <v>34</v>
      </c>
      <c r="N424" s="99" t="s">
        <v>941</v>
      </c>
      <c r="O424" s="104" t="s">
        <v>946</v>
      </c>
      <c r="P424" s="99" t="s">
        <v>35</v>
      </c>
      <c r="Q424" s="85" t="s">
        <v>885</v>
      </c>
      <c r="R424" s="28"/>
    </row>
    <row r="425" spans="1:18">
      <c r="A425" s="103">
        <v>43599</v>
      </c>
      <c r="B425" s="104" t="s">
        <v>691</v>
      </c>
      <c r="C425" s="104" t="s">
        <v>20</v>
      </c>
      <c r="D425" s="104" t="s">
        <v>32</v>
      </c>
      <c r="E425" s="106"/>
      <c r="F425" s="106">
        <v>500</v>
      </c>
      <c r="G425" s="106"/>
      <c r="H425" s="106"/>
      <c r="I425" s="163">
        <f t="shared" si="33"/>
        <v>0.87972566634820593</v>
      </c>
      <c r="J425" s="163">
        <f t="shared" si="32"/>
        <v>568.35900000000004</v>
      </c>
      <c r="K425" s="109">
        <f t="shared" si="34"/>
        <v>7186927</v>
      </c>
      <c r="L425" s="108" t="s">
        <v>63</v>
      </c>
      <c r="M425" s="99" t="s">
        <v>34</v>
      </c>
      <c r="N425" s="99" t="s">
        <v>941</v>
      </c>
      <c r="O425" s="104" t="s">
        <v>946</v>
      </c>
      <c r="P425" s="99" t="s">
        <v>35</v>
      </c>
      <c r="Q425" s="85" t="s">
        <v>885</v>
      </c>
      <c r="R425" s="28"/>
    </row>
    <row r="426" spans="1:18">
      <c r="A426" s="103">
        <v>43599</v>
      </c>
      <c r="B426" s="104" t="s">
        <v>679</v>
      </c>
      <c r="C426" s="104" t="s">
        <v>20</v>
      </c>
      <c r="D426" s="104" t="s">
        <v>32</v>
      </c>
      <c r="E426" s="106"/>
      <c r="F426" s="106">
        <v>500</v>
      </c>
      <c r="G426" s="106"/>
      <c r="H426" s="106"/>
      <c r="I426" s="163">
        <f t="shared" si="33"/>
        <v>0.87972566634820593</v>
      </c>
      <c r="J426" s="163">
        <f t="shared" si="32"/>
        <v>568.35900000000004</v>
      </c>
      <c r="K426" s="109">
        <f t="shared" si="34"/>
        <v>7186427</v>
      </c>
      <c r="L426" s="108" t="s">
        <v>63</v>
      </c>
      <c r="M426" s="99" t="s">
        <v>34</v>
      </c>
      <c r="N426" s="99" t="s">
        <v>941</v>
      </c>
      <c r="O426" s="104" t="s">
        <v>946</v>
      </c>
      <c r="P426" s="99" t="s">
        <v>35</v>
      </c>
      <c r="Q426" s="85" t="s">
        <v>885</v>
      </c>
      <c r="R426" s="28"/>
    </row>
    <row r="427" spans="1:18">
      <c r="A427" s="103">
        <v>43599</v>
      </c>
      <c r="B427" s="99" t="s">
        <v>159</v>
      </c>
      <c r="C427" s="104" t="s">
        <v>20</v>
      </c>
      <c r="D427" s="99" t="s">
        <v>85</v>
      </c>
      <c r="E427" s="100"/>
      <c r="F427" s="100">
        <v>1000</v>
      </c>
      <c r="G427" s="100"/>
      <c r="H427" s="100"/>
      <c r="I427" s="163">
        <f t="shared" si="33"/>
        <v>1.7594513326964119</v>
      </c>
      <c r="J427" s="163">
        <f t="shared" si="32"/>
        <v>568.35900000000004</v>
      </c>
      <c r="K427" s="109">
        <f t="shared" si="34"/>
        <v>7185427</v>
      </c>
      <c r="L427" s="98" t="s">
        <v>84</v>
      </c>
      <c r="M427" s="99" t="s">
        <v>34</v>
      </c>
      <c r="N427" s="99" t="s">
        <v>941</v>
      </c>
      <c r="O427" s="104" t="s">
        <v>946</v>
      </c>
      <c r="P427" s="99" t="s">
        <v>35</v>
      </c>
      <c r="Q427" s="85" t="s">
        <v>885</v>
      </c>
      <c r="R427" s="28"/>
    </row>
    <row r="428" spans="1:18">
      <c r="A428" s="103">
        <v>43599</v>
      </c>
      <c r="B428" s="99" t="s">
        <v>160</v>
      </c>
      <c r="C428" s="104" t="s">
        <v>20</v>
      </c>
      <c r="D428" s="99" t="s">
        <v>85</v>
      </c>
      <c r="E428" s="100"/>
      <c r="F428" s="100">
        <v>1000</v>
      </c>
      <c r="G428" s="100"/>
      <c r="H428" s="100"/>
      <c r="I428" s="163">
        <f t="shared" si="33"/>
        <v>1.7594513326964119</v>
      </c>
      <c r="J428" s="163">
        <f t="shared" si="32"/>
        <v>568.35900000000004</v>
      </c>
      <c r="K428" s="109">
        <f t="shared" si="34"/>
        <v>7184427</v>
      </c>
      <c r="L428" s="98" t="s">
        <v>84</v>
      </c>
      <c r="M428" s="99" t="s">
        <v>34</v>
      </c>
      <c r="N428" s="99" t="s">
        <v>941</v>
      </c>
      <c r="O428" s="104" t="s">
        <v>946</v>
      </c>
      <c r="P428" s="99" t="s">
        <v>35</v>
      </c>
      <c r="Q428" s="85" t="s">
        <v>885</v>
      </c>
      <c r="R428" s="28"/>
    </row>
    <row r="429" spans="1:18">
      <c r="A429" s="103">
        <v>43599</v>
      </c>
      <c r="B429" s="99" t="s">
        <v>163</v>
      </c>
      <c r="C429" s="104" t="s">
        <v>20</v>
      </c>
      <c r="D429" s="99" t="s">
        <v>85</v>
      </c>
      <c r="E429" s="100"/>
      <c r="F429" s="100">
        <v>1000</v>
      </c>
      <c r="G429" s="100"/>
      <c r="H429" s="100"/>
      <c r="I429" s="163">
        <f t="shared" si="33"/>
        <v>1.7594513326964119</v>
      </c>
      <c r="J429" s="163">
        <f t="shared" si="32"/>
        <v>568.35900000000004</v>
      </c>
      <c r="K429" s="109">
        <f t="shared" si="34"/>
        <v>7183427</v>
      </c>
      <c r="L429" s="98" t="s">
        <v>84</v>
      </c>
      <c r="M429" s="99" t="s">
        <v>34</v>
      </c>
      <c r="N429" s="99" t="s">
        <v>941</v>
      </c>
      <c r="O429" s="104" t="s">
        <v>946</v>
      </c>
      <c r="P429" s="99" t="s">
        <v>35</v>
      </c>
      <c r="Q429" s="85" t="s">
        <v>885</v>
      </c>
      <c r="R429" s="28"/>
    </row>
    <row r="430" spans="1:18">
      <c r="A430" s="103">
        <v>43599</v>
      </c>
      <c r="B430" s="99" t="s">
        <v>147</v>
      </c>
      <c r="C430" s="104" t="s">
        <v>20</v>
      </c>
      <c r="D430" s="99" t="s">
        <v>85</v>
      </c>
      <c r="E430" s="100"/>
      <c r="F430" s="100">
        <v>1000</v>
      </c>
      <c r="G430" s="100"/>
      <c r="H430" s="100"/>
      <c r="I430" s="163">
        <f t="shared" si="33"/>
        <v>1.7594513326964119</v>
      </c>
      <c r="J430" s="163">
        <f t="shared" si="32"/>
        <v>568.35900000000004</v>
      </c>
      <c r="K430" s="109">
        <f t="shared" si="34"/>
        <v>7182427</v>
      </c>
      <c r="L430" s="98" t="s">
        <v>84</v>
      </c>
      <c r="M430" s="99" t="s">
        <v>34</v>
      </c>
      <c r="N430" s="99" t="s">
        <v>941</v>
      </c>
      <c r="O430" s="104" t="s">
        <v>946</v>
      </c>
      <c r="P430" s="99" t="s">
        <v>35</v>
      </c>
      <c r="Q430" s="85" t="s">
        <v>885</v>
      </c>
      <c r="R430" s="28"/>
    </row>
    <row r="431" spans="1:18">
      <c r="A431" s="103">
        <v>43599</v>
      </c>
      <c r="B431" s="102" t="s">
        <v>218</v>
      </c>
      <c r="C431" s="104" t="s">
        <v>20</v>
      </c>
      <c r="D431" s="45" t="s">
        <v>21</v>
      </c>
      <c r="E431" s="107"/>
      <c r="F431" s="107">
        <v>2500</v>
      </c>
      <c r="G431" s="107"/>
      <c r="H431" s="107"/>
      <c r="I431" s="163">
        <f t="shared" si="33"/>
        <v>4.4104156375696846</v>
      </c>
      <c r="J431" s="163">
        <v>566.84</v>
      </c>
      <c r="K431" s="109">
        <f t="shared" si="34"/>
        <v>7179927</v>
      </c>
      <c r="L431" s="98" t="s">
        <v>99</v>
      </c>
      <c r="M431" s="104" t="s">
        <v>34</v>
      </c>
      <c r="N431" s="99" t="s">
        <v>940</v>
      </c>
      <c r="O431" s="104" t="s">
        <v>946</v>
      </c>
      <c r="P431" s="99" t="s">
        <v>35</v>
      </c>
      <c r="Q431" s="85" t="s">
        <v>885</v>
      </c>
      <c r="R431" s="28"/>
    </row>
    <row r="432" spans="1:18" s="79" customFormat="1">
      <c r="A432" s="103">
        <v>43599</v>
      </c>
      <c r="B432" s="102" t="s">
        <v>219</v>
      </c>
      <c r="C432" s="104" t="s">
        <v>20</v>
      </c>
      <c r="D432" s="45" t="s">
        <v>21</v>
      </c>
      <c r="E432" s="107"/>
      <c r="F432" s="107">
        <v>11000</v>
      </c>
      <c r="G432" s="107"/>
      <c r="H432" s="107"/>
      <c r="I432" s="163">
        <f t="shared" si="33"/>
        <v>19.405828805306612</v>
      </c>
      <c r="J432" s="163">
        <v>566.84</v>
      </c>
      <c r="K432" s="109">
        <f t="shared" si="34"/>
        <v>7168927</v>
      </c>
      <c r="L432" s="98" t="s">
        <v>99</v>
      </c>
      <c r="M432" s="104">
        <v>20605</v>
      </c>
      <c r="N432" s="99" t="s">
        <v>940</v>
      </c>
      <c r="O432" s="104" t="s">
        <v>946</v>
      </c>
      <c r="P432" s="99" t="s">
        <v>35</v>
      </c>
      <c r="Q432" s="85" t="s">
        <v>886</v>
      </c>
    </row>
    <row r="433" spans="1:18" s="87" customFormat="1">
      <c r="A433" s="103">
        <v>43599</v>
      </c>
      <c r="B433" s="102" t="s">
        <v>961</v>
      </c>
      <c r="C433" s="102" t="s">
        <v>881</v>
      </c>
      <c r="D433" s="45" t="s">
        <v>21</v>
      </c>
      <c r="E433" s="107"/>
      <c r="F433" s="107">
        <v>1200</v>
      </c>
      <c r="G433" s="107"/>
      <c r="H433" s="107"/>
      <c r="I433" s="163">
        <f t="shared" si="33"/>
        <v>2.1169995060334483</v>
      </c>
      <c r="J433" s="163">
        <v>566.84</v>
      </c>
      <c r="K433" s="109">
        <f t="shared" si="34"/>
        <v>7167727</v>
      </c>
      <c r="L433" s="98" t="s">
        <v>99</v>
      </c>
      <c r="M433" s="104">
        <v>665786</v>
      </c>
      <c r="N433" s="99" t="s">
        <v>940</v>
      </c>
      <c r="O433" s="104" t="s">
        <v>946</v>
      </c>
      <c r="P433" s="99" t="s">
        <v>35</v>
      </c>
      <c r="Q433" s="85" t="s">
        <v>886</v>
      </c>
    </row>
    <row r="434" spans="1:18" s="79" customFormat="1">
      <c r="A434" s="103">
        <v>43599</v>
      </c>
      <c r="B434" s="102" t="s">
        <v>738</v>
      </c>
      <c r="C434" s="102" t="s">
        <v>881</v>
      </c>
      <c r="D434" s="45" t="s">
        <v>21</v>
      </c>
      <c r="E434" s="107"/>
      <c r="F434" s="107">
        <v>200</v>
      </c>
      <c r="G434" s="107"/>
      <c r="H434" s="107"/>
      <c r="I434" s="163">
        <f t="shared" si="33"/>
        <v>0.35283325100557472</v>
      </c>
      <c r="J434" s="163">
        <v>566.84</v>
      </c>
      <c r="K434" s="109">
        <f t="shared" si="34"/>
        <v>7167527</v>
      </c>
      <c r="L434" s="98" t="s">
        <v>99</v>
      </c>
      <c r="M434" s="104">
        <v>91698</v>
      </c>
      <c r="N434" s="99" t="s">
        <v>940</v>
      </c>
      <c r="O434" s="104" t="s">
        <v>946</v>
      </c>
      <c r="P434" s="99" t="s">
        <v>35</v>
      </c>
      <c r="Q434" s="85" t="s">
        <v>886</v>
      </c>
    </row>
    <row r="435" spans="1:18" s="79" customFormat="1">
      <c r="A435" s="103">
        <v>43599</v>
      </c>
      <c r="B435" s="102" t="s">
        <v>739</v>
      </c>
      <c r="C435" s="102" t="s">
        <v>881</v>
      </c>
      <c r="D435" s="45" t="s">
        <v>21</v>
      </c>
      <c r="E435" s="107"/>
      <c r="F435" s="107">
        <v>2500</v>
      </c>
      <c r="G435" s="107"/>
      <c r="H435" s="107"/>
      <c r="I435" s="163">
        <f t="shared" si="33"/>
        <v>4.4104156375696846</v>
      </c>
      <c r="J435" s="163">
        <v>566.84</v>
      </c>
      <c r="K435" s="109">
        <f t="shared" si="34"/>
        <v>7165027</v>
      </c>
      <c r="L435" s="98" t="s">
        <v>99</v>
      </c>
      <c r="M435" s="104">
        <v>149042</v>
      </c>
      <c r="N435" s="99" t="s">
        <v>940</v>
      </c>
      <c r="O435" s="104" t="s">
        <v>946</v>
      </c>
      <c r="P435" s="99" t="s">
        <v>35</v>
      </c>
      <c r="Q435" s="85" t="s">
        <v>886</v>
      </c>
    </row>
    <row r="436" spans="1:18" s="87" customFormat="1">
      <c r="A436" s="103">
        <v>43599</v>
      </c>
      <c r="B436" s="102" t="s">
        <v>743</v>
      </c>
      <c r="C436" s="102" t="s">
        <v>881</v>
      </c>
      <c r="D436" s="45" t="s">
        <v>21</v>
      </c>
      <c r="E436" s="107"/>
      <c r="F436" s="107">
        <v>1200</v>
      </c>
      <c r="G436" s="107"/>
      <c r="H436" s="107"/>
      <c r="I436" s="163">
        <f t="shared" si="33"/>
        <v>2.1169995060334483</v>
      </c>
      <c r="J436" s="163">
        <v>566.84</v>
      </c>
      <c r="K436" s="109">
        <f t="shared" si="34"/>
        <v>7163827</v>
      </c>
      <c r="L436" s="98" t="s">
        <v>99</v>
      </c>
      <c r="M436" s="104">
        <v>655789</v>
      </c>
      <c r="N436" s="99" t="s">
        <v>940</v>
      </c>
      <c r="O436" s="104" t="s">
        <v>946</v>
      </c>
      <c r="P436" s="99" t="s">
        <v>35</v>
      </c>
      <c r="Q436" s="85" t="s">
        <v>886</v>
      </c>
    </row>
    <row r="437" spans="1:18">
      <c r="A437" s="103">
        <v>43599</v>
      </c>
      <c r="B437" s="102" t="s">
        <v>221</v>
      </c>
      <c r="C437" s="104" t="s">
        <v>20</v>
      </c>
      <c r="D437" s="45" t="s">
        <v>21</v>
      </c>
      <c r="E437" s="107"/>
      <c r="F437" s="107">
        <v>2000</v>
      </c>
      <c r="G437" s="107"/>
      <c r="H437" s="107"/>
      <c r="I437" s="163">
        <f t="shared" si="33"/>
        <v>3.5283325100557477</v>
      </c>
      <c r="J437" s="163">
        <v>566.84</v>
      </c>
      <c r="K437" s="109">
        <f t="shared" si="34"/>
        <v>7161827</v>
      </c>
      <c r="L437" s="98" t="s">
        <v>99</v>
      </c>
      <c r="M437" s="104" t="s">
        <v>34</v>
      </c>
      <c r="N437" s="99" t="s">
        <v>940</v>
      </c>
      <c r="O437" s="104" t="s">
        <v>946</v>
      </c>
      <c r="P437" s="99" t="s">
        <v>35</v>
      </c>
      <c r="Q437" s="85" t="s">
        <v>885</v>
      </c>
      <c r="R437" s="29"/>
    </row>
    <row r="438" spans="1:18">
      <c r="A438" s="103">
        <v>43599</v>
      </c>
      <c r="B438" s="102" t="s">
        <v>222</v>
      </c>
      <c r="C438" s="99" t="s">
        <v>104</v>
      </c>
      <c r="D438" s="99" t="s">
        <v>69</v>
      </c>
      <c r="E438" s="107"/>
      <c r="F438" s="107">
        <v>1000</v>
      </c>
      <c r="G438" s="107"/>
      <c r="H438" s="107"/>
      <c r="I438" s="163">
        <f t="shared" si="33"/>
        <v>1.7641662550278738</v>
      </c>
      <c r="J438" s="163">
        <v>566.84</v>
      </c>
      <c r="K438" s="109">
        <f t="shared" si="34"/>
        <v>7160827</v>
      </c>
      <c r="L438" s="98" t="s">
        <v>99</v>
      </c>
      <c r="M438" s="104" t="s">
        <v>34</v>
      </c>
      <c r="N438" s="99" t="s">
        <v>940</v>
      </c>
      <c r="O438" s="104" t="s">
        <v>946</v>
      </c>
      <c r="P438" s="99" t="s">
        <v>35</v>
      </c>
      <c r="Q438" s="85" t="s">
        <v>885</v>
      </c>
      <c r="R438" s="29"/>
    </row>
    <row r="439" spans="1:18">
      <c r="A439" s="103">
        <v>43599</v>
      </c>
      <c r="B439" s="102" t="s">
        <v>223</v>
      </c>
      <c r="C439" s="99" t="s">
        <v>879</v>
      </c>
      <c r="D439" s="99" t="s">
        <v>69</v>
      </c>
      <c r="E439" s="107"/>
      <c r="F439" s="107">
        <v>10000</v>
      </c>
      <c r="G439" s="107"/>
      <c r="H439" s="107"/>
      <c r="I439" s="163">
        <f t="shared" si="33"/>
        <v>17.641662550278738</v>
      </c>
      <c r="J439" s="163">
        <v>566.84</v>
      </c>
      <c r="K439" s="109">
        <f t="shared" si="34"/>
        <v>7150827</v>
      </c>
      <c r="L439" s="98" t="s">
        <v>99</v>
      </c>
      <c r="M439" s="104" t="s">
        <v>34</v>
      </c>
      <c r="N439" s="99" t="s">
        <v>940</v>
      </c>
      <c r="O439" s="104" t="s">
        <v>946</v>
      </c>
      <c r="P439" s="99" t="s">
        <v>35</v>
      </c>
      <c r="Q439" s="85" t="s">
        <v>885</v>
      </c>
      <c r="R439" s="29"/>
    </row>
    <row r="440" spans="1:18">
      <c r="A440" s="103">
        <v>43599</v>
      </c>
      <c r="B440" s="102" t="s">
        <v>745</v>
      </c>
      <c r="C440" s="99" t="s">
        <v>879</v>
      </c>
      <c r="D440" s="99" t="s">
        <v>69</v>
      </c>
      <c r="E440" s="107"/>
      <c r="F440" s="107">
        <v>6000</v>
      </c>
      <c r="G440" s="107"/>
      <c r="H440" s="107"/>
      <c r="I440" s="163">
        <f t="shared" si="33"/>
        <v>10.584997530167243</v>
      </c>
      <c r="J440" s="163">
        <v>566.84</v>
      </c>
      <c r="K440" s="109">
        <f t="shared" si="34"/>
        <v>7144827</v>
      </c>
      <c r="L440" s="98" t="s">
        <v>99</v>
      </c>
      <c r="M440" s="104" t="s">
        <v>34</v>
      </c>
      <c r="N440" s="99" t="s">
        <v>940</v>
      </c>
      <c r="O440" s="104" t="s">
        <v>946</v>
      </c>
      <c r="P440" s="99" t="s">
        <v>35</v>
      </c>
      <c r="Q440" s="85" t="s">
        <v>885</v>
      </c>
      <c r="R440" s="29"/>
    </row>
    <row r="441" spans="1:18">
      <c r="A441" s="103">
        <v>43599</v>
      </c>
      <c r="B441" s="102" t="s">
        <v>224</v>
      </c>
      <c r="C441" s="104" t="s">
        <v>20</v>
      </c>
      <c r="D441" s="45" t="s">
        <v>21</v>
      </c>
      <c r="E441" s="107"/>
      <c r="F441" s="107">
        <v>2000</v>
      </c>
      <c r="G441" s="107"/>
      <c r="H441" s="107"/>
      <c r="I441" s="163">
        <f t="shared" si="33"/>
        <v>3.5283325100557477</v>
      </c>
      <c r="J441" s="163">
        <v>566.84</v>
      </c>
      <c r="K441" s="109">
        <f t="shared" si="34"/>
        <v>7142827</v>
      </c>
      <c r="L441" s="98" t="s">
        <v>99</v>
      </c>
      <c r="M441" s="104" t="s">
        <v>34</v>
      </c>
      <c r="N441" s="99" t="s">
        <v>940</v>
      </c>
      <c r="O441" s="104" t="s">
        <v>946</v>
      </c>
      <c r="P441" s="99" t="s">
        <v>35</v>
      </c>
      <c r="Q441" s="85" t="s">
        <v>885</v>
      </c>
      <c r="R441" s="29"/>
    </row>
    <row r="442" spans="1:18">
      <c r="A442" s="103">
        <v>43599</v>
      </c>
      <c r="B442" s="102" t="s">
        <v>225</v>
      </c>
      <c r="C442" s="104" t="s">
        <v>20</v>
      </c>
      <c r="D442" s="45" t="s">
        <v>21</v>
      </c>
      <c r="E442" s="107"/>
      <c r="F442" s="107">
        <v>2000</v>
      </c>
      <c r="G442" s="107"/>
      <c r="H442" s="107"/>
      <c r="I442" s="163">
        <f t="shared" si="33"/>
        <v>3.5283325100557477</v>
      </c>
      <c r="J442" s="163">
        <v>566.84</v>
      </c>
      <c r="K442" s="109">
        <f t="shared" si="34"/>
        <v>7140827</v>
      </c>
      <c r="L442" s="98" t="s">
        <v>99</v>
      </c>
      <c r="M442" s="104" t="s">
        <v>34</v>
      </c>
      <c r="N442" s="99" t="s">
        <v>940</v>
      </c>
      <c r="O442" s="104" t="s">
        <v>946</v>
      </c>
      <c r="P442" s="99" t="s">
        <v>35</v>
      </c>
      <c r="Q442" s="85" t="s">
        <v>885</v>
      </c>
      <c r="R442" s="29"/>
    </row>
    <row r="443" spans="1:18">
      <c r="A443" s="103">
        <v>43599</v>
      </c>
      <c r="B443" s="102" t="s">
        <v>226</v>
      </c>
      <c r="C443" s="104" t="s">
        <v>20</v>
      </c>
      <c r="D443" s="45" t="s">
        <v>21</v>
      </c>
      <c r="E443" s="107"/>
      <c r="F443" s="107">
        <v>2000</v>
      </c>
      <c r="G443" s="107"/>
      <c r="H443" s="107"/>
      <c r="I443" s="163">
        <f t="shared" si="33"/>
        <v>3.5283325100557477</v>
      </c>
      <c r="J443" s="163">
        <v>566.84</v>
      </c>
      <c r="K443" s="109">
        <f t="shared" si="34"/>
        <v>7138827</v>
      </c>
      <c r="L443" s="98" t="s">
        <v>99</v>
      </c>
      <c r="M443" s="104" t="s">
        <v>34</v>
      </c>
      <c r="N443" s="99" t="s">
        <v>940</v>
      </c>
      <c r="O443" s="104" t="s">
        <v>946</v>
      </c>
      <c r="P443" s="99" t="s">
        <v>35</v>
      </c>
      <c r="Q443" s="85" t="s">
        <v>885</v>
      </c>
      <c r="R443" s="29"/>
    </row>
    <row r="444" spans="1:18">
      <c r="A444" s="103">
        <v>43599</v>
      </c>
      <c r="B444" s="102" t="s">
        <v>227</v>
      </c>
      <c r="C444" s="104" t="s">
        <v>20</v>
      </c>
      <c r="D444" s="45" t="s">
        <v>21</v>
      </c>
      <c r="E444" s="107"/>
      <c r="F444" s="107">
        <v>2000</v>
      </c>
      <c r="G444" s="107"/>
      <c r="H444" s="107"/>
      <c r="I444" s="163">
        <f t="shared" si="33"/>
        <v>3.5283325100557477</v>
      </c>
      <c r="J444" s="163">
        <v>566.84</v>
      </c>
      <c r="K444" s="109">
        <f t="shared" si="34"/>
        <v>7136827</v>
      </c>
      <c r="L444" s="98" t="s">
        <v>99</v>
      </c>
      <c r="M444" s="104" t="s">
        <v>34</v>
      </c>
      <c r="N444" s="99" t="s">
        <v>940</v>
      </c>
      <c r="O444" s="104" t="s">
        <v>946</v>
      </c>
      <c r="P444" s="99" t="s">
        <v>35</v>
      </c>
      <c r="Q444" s="85" t="s">
        <v>885</v>
      </c>
      <c r="R444" s="29"/>
    </row>
    <row r="445" spans="1:18">
      <c r="A445" s="103">
        <v>43599</v>
      </c>
      <c r="B445" s="104" t="s">
        <v>390</v>
      </c>
      <c r="C445" s="104" t="s">
        <v>20</v>
      </c>
      <c r="D445" s="104" t="s">
        <v>21</v>
      </c>
      <c r="E445" s="107"/>
      <c r="F445" s="107">
        <v>500</v>
      </c>
      <c r="G445" s="107"/>
      <c r="H445" s="107"/>
      <c r="I445" s="163">
        <f t="shared" si="33"/>
        <v>0.88208312751393692</v>
      </c>
      <c r="J445" s="163">
        <v>566.84</v>
      </c>
      <c r="K445" s="109">
        <f t="shared" si="34"/>
        <v>7136327</v>
      </c>
      <c r="L445" s="108" t="s">
        <v>75</v>
      </c>
      <c r="M445" s="104" t="s">
        <v>23</v>
      </c>
      <c r="N445" s="99" t="s">
        <v>940</v>
      </c>
      <c r="O445" s="104" t="s">
        <v>946</v>
      </c>
      <c r="P445" s="99" t="s">
        <v>35</v>
      </c>
      <c r="Q445" s="85" t="s">
        <v>885</v>
      </c>
      <c r="R445" s="29"/>
    </row>
    <row r="446" spans="1:18">
      <c r="A446" s="103">
        <v>43599</v>
      </c>
      <c r="B446" s="104" t="s">
        <v>391</v>
      </c>
      <c r="C446" s="104" t="s">
        <v>20</v>
      </c>
      <c r="D446" s="104" t="s">
        <v>21</v>
      </c>
      <c r="E446" s="107"/>
      <c r="F446" s="107">
        <v>700</v>
      </c>
      <c r="G446" s="107"/>
      <c r="H446" s="107"/>
      <c r="I446" s="163">
        <f t="shared" si="33"/>
        <v>1.2349163785195116</v>
      </c>
      <c r="J446" s="163">
        <v>566.84</v>
      </c>
      <c r="K446" s="109">
        <f t="shared" si="34"/>
        <v>7135627</v>
      </c>
      <c r="L446" s="108" t="s">
        <v>75</v>
      </c>
      <c r="M446" s="104" t="s">
        <v>23</v>
      </c>
      <c r="N446" s="99" t="s">
        <v>940</v>
      </c>
      <c r="O446" s="104" t="s">
        <v>946</v>
      </c>
      <c r="P446" s="99" t="s">
        <v>35</v>
      </c>
      <c r="Q446" s="85" t="s">
        <v>885</v>
      </c>
      <c r="R446" s="29"/>
    </row>
    <row r="447" spans="1:18">
      <c r="A447" s="103">
        <v>43599</v>
      </c>
      <c r="B447" s="104" t="s">
        <v>392</v>
      </c>
      <c r="C447" s="104" t="s">
        <v>20</v>
      </c>
      <c r="D447" s="104" t="s">
        <v>21</v>
      </c>
      <c r="E447" s="107"/>
      <c r="F447" s="107">
        <v>700</v>
      </c>
      <c r="G447" s="107"/>
      <c r="H447" s="107"/>
      <c r="I447" s="163">
        <f t="shared" si="33"/>
        <v>1.2349163785195116</v>
      </c>
      <c r="J447" s="163">
        <v>566.84</v>
      </c>
      <c r="K447" s="109">
        <f t="shared" si="34"/>
        <v>7134927</v>
      </c>
      <c r="L447" s="108" t="s">
        <v>75</v>
      </c>
      <c r="M447" s="104" t="s">
        <v>23</v>
      </c>
      <c r="N447" s="99" t="s">
        <v>940</v>
      </c>
      <c r="O447" s="104" t="s">
        <v>946</v>
      </c>
      <c r="P447" s="99" t="s">
        <v>35</v>
      </c>
      <c r="Q447" s="85" t="s">
        <v>885</v>
      </c>
      <c r="R447" s="29"/>
    </row>
    <row r="448" spans="1:18">
      <c r="A448" s="103">
        <v>43599</v>
      </c>
      <c r="B448" s="104" t="s">
        <v>393</v>
      </c>
      <c r="C448" s="104" t="s">
        <v>20</v>
      </c>
      <c r="D448" s="104" t="s">
        <v>21</v>
      </c>
      <c r="E448" s="107"/>
      <c r="F448" s="107">
        <v>500</v>
      </c>
      <c r="G448" s="107"/>
      <c r="H448" s="107"/>
      <c r="I448" s="163">
        <f t="shared" si="33"/>
        <v>0.88208312751393692</v>
      </c>
      <c r="J448" s="163">
        <v>566.84</v>
      </c>
      <c r="K448" s="109">
        <f t="shared" si="34"/>
        <v>7134427</v>
      </c>
      <c r="L448" s="108" t="s">
        <v>75</v>
      </c>
      <c r="M448" s="104" t="s">
        <v>23</v>
      </c>
      <c r="N448" s="99" t="s">
        <v>940</v>
      </c>
      <c r="O448" s="104" t="s">
        <v>946</v>
      </c>
      <c r="P448" s="99" t="s">
        <v>35</v>
      </c>
      <c r="Q448" s="85" t="s">
        <v>885</v>
      </c>
      <c r="R448" s="29"/>
    </row>
    <row r="449" spans="1:18">
      <c r="A449" s="103">
        <v>43599</v>
      </c>
      <c r="B449" s="104" t="s">
        <v>847</v>
      </c>
      <c r="C449" s="102" t="s">
        <v>196</v>
      </c>
      <c r="D449" s="104" t="s">
        <v>21</v>
      </c>
      <c r="E449" s="107"/>
      <c r="F449" s="107">
        <v>5000</v>
      </c>
      <c r="G449" s="107"/>
      <c r="H449" s="107"/>
      <c r="I449" s="163">
        <f t="shared" si="33"/>
        <v>8.8208312751393692</v>
      </c>
      <c r="J449" s="163">
        <v>566.84</v>
      </c>
      <c r="K449" s="109">
        <f t="shared" si="34"/>
        <v>7129427</v>
      </c>
      <c r="L449" s="108" t="s">
        <v>75</v>
      </c>
      <c r="M449" s="104" t="s">
        <v>23</v>
      </c>
      <c r="N449" s="99" t="s">
        <v>940</v>
      </c>
      <c r="O449" s="104" t="s">
        <v>946</v>
      </c>
      <c r="P449" s="99" t="s">
        <v>35</v>
      </c>
      <c r="Q449" s="85" t="s">
        <v>885</v>
      </c>
      <c r="R449" s="29"/>
    </row>
    <row r="450" spans="1:18">
      <c r="A450" s="103">
        <v>43599</v>
      </c>
      <c r="B450" s="104" t="s">
        <v>394</v>
      </c>
      <c r="C450" s="104" t="s">
        <v>20</v>
      </c>
      <c r="D450" s="104" t="s">
        <v>21</v>
      </c>
      <c r="E450" s="107"/>
      <c r="F450" s="107">
        <v>500</v>
      </c>
      <c r="G450" s="107"/>
      <c r="H450" s="107"/>
      <c r="I450" s="163">
        <f t="shared" si="33"/>
        <v>0.88208312751393692</v>
      </c>
      <c r="J450" s="163">
        <v>566.84</v>
      </c>
      <c r="K450" s="109">
        <f t="shared" si="34"/>
        <v>7128927</v>
      </c>
      <c r="L450" s="108" t="s">
        <v>75</v>
      </c>
      <c r="M450" s="104" t="s">
        <v>23</v>
      </c>
      <c r="N450" s="99" t="s">
        <v>940</v>
      </c>
      <c r="O450" s="104" t="s">
        <v>946</v>
      </c>
      <c r="P450" s="99" t="s">
        <v>35</v>
      </c>
      <c r="Q450" s="85" t="s">
        <v>885</v>
      </c>
      <c r="R450" s="29"/>
    </row>
    <row r="451" spans="1:18">
      <c r="A451" s="103">
        <v>43599</v>
      </c>
      <c r="B451" s="104" t="s">
        <v>848</v>
      </c>
      <c r="C451" s="102" t="s">
        <v>196</v>
      </c>
      <c r="D451" s="104" t="s">
        <v>21</v>
      </c>
      <c r="E451" s="107"/>
      <c r="F451" s="107">
        <v>2500</v>
      </c>
      <c r="G451" s="107"/>
      <c r="H451" s="107"/>
      <c r="I451" s="163">
        <f t="shared" si="33"/>
        <v>4.4104156375696846</v>
      </c>
      <c r="J451" s="163">
        <v>566.84</v>
      </c>
      <c r="K451" s="109">
        <f t="shared" si="34"/>
        <v>7126427</v>
      </c>
      <c r="L451" s="108" t="s">
        <v>75</v>
      </c>
      <c r="M451" s="104" t="s">
        <v>23</v>
      </c>
      <c r="N451" s="99" t="s">
        <v>940</v>
      </c>
      <c r="O451" s="104" t="s">
        <v>946</v>
      </c>
      <c r="P451" s="99" t="s">
        <v>35</v>
      </c>
      <c r="Q451" s="85" t="s">
        <v>885</v>
      </c>
      <c r="R451" s="29"/>
    </row>
    <row r="452" spans="1:18">
      <c r="A452" s="103">
        <v>43599</v>
      </c>
      <c r="B452" s="104" t="s">
        <v>395</v>
      </c>
      <c r="C452" s="104" t="s">
        <v>20</v>
      </c>
      <c r="D452" s="104" t="s">
        <v>21</v>
      </c>
      <c r="E452" s="107"/>
      <c r="F452" s="107">
        <v>500</v>
      </c>
      <c r="G452" s="107"/>
      <c r="H452" s="107"/>
      <c r="I452" s="163">
        <f t="shared" si="33"/>
        <v>0.88208312751393692</v>
      </c>
      <c r="J452" s="163">
        <v>566.84</v>
      </c>
      <c r="K452" s="109">
        <f t="shared" si="34"/>
        <v>7125927</v>
      </c>
      <c r="L452" s="108" t="s">
        <v>75</v>
      </c>
      <c r="M452" s="104" t="s">
        <v>23</v>
      </c>
      <c r="N452" s="99" t="s">
        <v>940</v>
      </c>
      <c r="O452" s="104" t="s">
        <v>946</v>
      </c>
      <c r="P452" s="99" t="s">
        <v>35</v>
      </c>
      <c r="Q452" s="85" t="s">
        <v>885</v>
      </c>
      <c r="R452" s="29"/>
    </row>
    <row r="453" spans="1:18">
      <c r="A453" s="103">
        <v>43599</v>
      </c>
      <c r="B453" s="104" t="s">
        <v>385</v>
      </c>
      <c r="C453" s="104" t="s">
        <v>20</v>
      </c>
      <c r="D453" s="104" t="s">
        <v>21</v>
      </c>
      <c r="E453" s="107"/>
      <c r="F453" s="107">
        <v>500</v>
      </c>
      <c r="G453" s="107"/>
      <c r="H453" s="107"/>
      <c r="I453" s="163">
        <f t="shared" si="33"/>
        <v>0.88208312751393692</v>
      </c>
      <c r="J453" s="163">
        <v>566.84</v>
      </c>
      <c r="K453" s="109">
        <f t="shared" si="34"/>
        <v>7125427</v>
      </c>
      <c r="L453" s="108" t="s">
        <v>75</v>
      </c>
      <c r="M453" s="104" t="s">
        <v>23</v>
      </c>
      <c r="N453" s="99" t="s">
        <v>940</v>
      </c>
      <c r="O453" s="104" t="s">
        <v>946</v>
      </c>
      <c r="P453" s="99" t="s">
        <v>35</v>
      </c>
      <c r="Q453" s="85" t="s">
        <v>885</v>
      </c>
      <c r="R453" s="29"/>
    </row>
    <row r="454" spans="1:18" s="79" customFormat="1">
      <c r="A454" s="103">
        <v>43599</v>
      </c>
      <c r="B454" s="99" t="s">
        <v>948</v>
      </c>
      <c r="C454" s="99" t="s">
        <v>67</v>
      </c>
      <c r="D454" s="99" t="s">
        <v>32</v>
      </c>
      <c r="E454" s="100"/>
      <c r="F454" s="100">
        <v>25000</v>
      </c>
      <c r="G454" s="100"/>
      <c r="H454" s="100"/>
      <c r="I454" s="163">
        <f t="shared" si="33"/>
        <v>43.986283317410297</v>
      </c>
      <c r="J454" s="163">
        <f t="shared" ref="J454:J455" si="35">11367180/20000</f>
        <v>568.35900000000004</v>
      </c>
      <c r="K454" s="109">
        <f t="shared" si="34"/>
        <v>7100427</v>
      </c>
      <c r="L454" s="98" t="s">
        <v>25</v>
      </c>
      <c r="M454" s="99" t="s">
        <v>914</v>
      </c>
      <c r="N454" s="99" t="s">
        <v>941</v>
      </c>
      <c r="O454" s="104" t="s">
        <v>946</v>
      </c>
      <c r="P454" s="99" t="s">
        <v>35</v>
      </c>
      <c r="Q454" s="85" t="s">
        <v>886</v>
      </c>
    </row>
    <row r="455" spans="1:18" s="79" customFormat="1">
      <c r="A455" s="103">
        <v>43599</v>
      </c>
      <c r="B455" s="99" t="s">
        <v>960</v>
      </c>
      <c r="C455" s="99" t="s">
        <v>67</v>
      </c>
      <c r="D455" s="99" t="s">
        <v>32</v>
      </c>
      <c r="E455" s="100"/>
      <c r="F455" s="100">
        <v>500</v>
      </c>
      <c r="G455" s="100"/>
      <c r="H455" s="100"/>
      <c r="I455" s="163">
        <f t="shared" si="33"/>
        <v>0.87972566634820593</v>
      </c>
      <c r="J455" s="163">
        <f t="shared" si="35"/>
        <v>568.35900000000004</v>
      </c>
      <c r="K455" s="109">
        <f t="shared" si="34"/>
        <v>7099927</v>
      </c>
      <c r="L455" s="98" t="s">
        <v>25</v>
      </c>
      <c r="M455" s="99" t="s">
        <v>914</v>
      </c>
      <c r="N455" s="99" t="s">
        <v>941</v>
      </c>
      <c r="O455" s="104" t="s">
        <v>946</v>
      </c>
      <c r="P455" s="99" t="s">
        <v>35</v>
      </c>
      <c r="Q455" s="85" t="s">
        <v>886</v>
      </c>
    </row>
    <row r="456" spans="1:18">
      <c r="A456" s="103">
        <v>43600</v>
      </c>
      <c r="B456" s="104" t="s">
        <v>494</v>
      </c>
      <c r="C456" s="104" t="s">
        <v>20</v>
      </c>
      <c r="D456" s="99" t="s">
        <v>21</v>
      </c>
      <c r="E456" s="107"/>
      <c r="F456" s="107">
        <v>500</v>
      </c>
      <c r="G456" s="107"/>
      <c r="H456" s="107"/>
      <c r="I456" s="163">
        <f t="shared" si="33"/>
        <v>0.88208312751393692</v>
      </c>
      <c r="J456" s="163">
        <v>566.84</v>
      </c>
      <c r="K456" s="109">
        <f t="shared" si="34"/>
        <v>7099427</v>
      </c>
      <c r="L456" s="98" t="s">
        <v>22</v>
      </c>
      <c r="M456" s="104" t="s">
        <v>23</v>
      </c>
      <c r="N456" s="99" t="s">
        <v>940</v>
      </c>
      <c r="O456" s="104" t="s">
        <v>946</v>
      </c>
      <c r="P456" s="99" t="s">
        <v>35</v>
      </c>
      <c r="Q456" s="85" t="s">
        <v>885</v>
      </c>
      <c r="R456" s="29"/>
    </row>
    <row r="457" spans="1:18">
      <c r="A457" s="103">
        <v>43600</v>
      </c>
      <c r="B457" s="104" t="s">
        <v>518</v>
      </c>
      <c r="C457" s="104" t="s">
        <v>20</v>
      </c>
      <c r="D457" s="99" t="s">
        <v>21</v>
      </c>
      <c r="E457" s="107"/>
      <c r="F457" s="107">
        <v>500</v>
      </c>
      <c r="G457" s="107"/>
      <c r="H457" s="107"/>
      <c r="I457" s="163">
        <f t="shared" si="33"/>
        <v>0.88208312751393692</v>
      </c>
      <c r="J457" s="163">
        <v>566.84</v>
      </c>
      <c r="K457" s="109">
        <f t="shared" si="34"/>
        <v>7098927</v>
      </c>
      <c r="L457" s="98" t="s">
        <v>22</v>
      </c>
      <c r="M457" s="104" t="s">
        <v>23</v>
      </c>
      <c r="N457" s="99" t="s">
        <v>940</v>
      </c>
      <c r="O457" s="104" t="s">
        <v>946</v>
      </c>
      <c r="P457" s="99" t="s">
        <v>35</v>
      </c>
      <c r="Q457" s="85" t="s">
        <v>885</v>
      </c>
      <c r="R457" s="29"/>
    </row>
    <row r="458" spans="1:18">
      <c r="A458" s="103">
        <v>43600</v>
      </c>
      <c r="B458" s="104" t="s">
        <v>525</v>
      </c>
      <c r="C458" s="104" t="s">
        <v>20</v>
      </c>
      <c r="D458" s="99" t="s">
        <v>21</v>
      </c>
      <c r="E458" s="107"/>
      <c r="F458" s="107">
        <v>500</v>
      </c>
      <c r="G458" s="107"/>
      <c r="H458" s="107"/>
      <c r="I458" s="163">
        <f t="shared" si="33"/>
        <v>0.88208312751393692</v>
      </c>
      <c r="J458" s="163">
        <v>566.84</v>
      </c>
      <c r="K458" s="109">
        <f t="shared" si="34"/>
        <v>7098427</v>
      </c>
      <c r="L458" s="98" t="s">
        <v>22</v>
      </c>
      <c r="M458" s="104" t="s">
        <v>23</v>
      </c>
      <c r="N458" s="99" t="s">
        <v>940</v>
      </c>
      <c r="O458" s="104" t="s">
        <v>946</v>
      </c>
      <c r="P458" s="99" t="s">
        <v>35</v>
      </c>
      <c r="Q458" s="85" t="s">
        <v>885</v>
      </c>
      <c r="R458" s="29"/>
    </row>
    <row r="459" spans="1:18">
      <c r="A459" s="103">
        <v>43600</v>
      </c>
      <c r="B459" s="104" t="s">
        <v>526</v>
      </c>
      <c r="C459" s="102" t="s">
        <v>196</v>
      </c>
      <c r="D459" s="99" t="s">
        <v>21</v>
      </c>
      <c r="E459" s="107"/>
      <c r="F459" s="107">
        <v>3000</v>
      </c>
      <c r="G459" s="107"/>
      <c r="H459" s="107"/>
      <c r="I459" s="163">
        <f t="shared" si="33"/>
        <v>5.2924987650836215</v>
      </c>
      <c r="J459" s="163">
        <v>566.84</v>
      </c>
      <c r="K459" s="109">
        <f t="shared" si="34"/>
        <v>7095427</v>
      </c>
      <c r="L459" s="98" t="s">
        <v>22</v>
      </c>
      <c r="M459" s="104" t="s">
        <v>23</v>
      </c>
      <c r="N459" s="99" t="s">
        <v>940</v>
      </c>
      <c r="O459" s="104" t="s">
        <v>946</v>
      </c>
      <c r="P459" s="99" t="s">
        <v>35</v>
      </c>
      <c r="Q459" s="85" t="s">
        <v>885</v>
      </c>
      <c r="R459" s="29"/>
    </row>
    <row r="460" spans="1:18">
      <c r="A460" s="103">
        <v>43600</v>
      </c>
      <c r="B460" s="104" t="s">
        <v>568</v>
      </c>
      <c r="C460" s="104" t="s">
        <v>20</v>
      </c>
      <c r="D460" s="104" t="s">
        <v>32</v>
      </c>
      <c r="E460" s="107"/>
      <c r="F460" s="107">
        <v>300</v>
      </c>
      <c r="G460" s="107"/>
      <c r="H460" s="107"/>
      <c r="I460" s="163">
        <f t="shared" si="33"/>
        <v>0.52783539980892358</v>
      </c>
      <c r="J460" s="163">
        <f t="shared" ref="J460:J484" si="36">11367180/20000</f>
        <v>568.35900000000004</v>
      </c>
      <c r="K460" s="109">
        <f t="shared" si="34"/>
        <v>7095127</v>
      </c>
      <c r="L460" s="108" t="s">
        <v>33</v>
      </c>
      <c r="M460" s="104" t="s">
        <v>34</v>
      </c>
      <c r="N460" s="99" t="s">
        <v>941</v>
      </c>
      <c r="O460" s="104" t="s">
        <v>946</v>
      </c>
      <c r="P460" s="99" t="s">
        <v>35</v>
      </c>
      <c r="Q460" s="85" t="s">
        <v>885</v>
      </c>
      <c r="R460" s="29"/>
    </row>
    <row r="461" spans="1:18">
      <c r="A461" s="103">
        <v>43600</v>
      </c>
      <c r="B461" s="104" t="s">
        <v>48</v>
      </c>
      <c r="C461" s="104" t="s">
        <v>20</v>
      </c>
      <c r="D461" s="104" t="s">
        <v>32</v>
      </c>
      <c r="E461" s="107"/>
      <c r="F461" s="107">
        <v>300</v>
      </c>
      <c r="G461" s="107"/>
      <c r="H461" s="107"/>
      <c r="I461" s="163">
        <f t="shared" ref="I461:I524" si="37">+F461/J461</f>
        <v>0.52783539980892358</v>
      </c>
      <c r="J461" s="163">
        <f t="shared" si="36"/>
        <v>568.35900000000004</v>
      </c>
      <c r="K461" s="109">
        <f t="shared" ref="K461:K524" si="38">K460+E461-F461</f>
        <v>7094827</v>
      </c>
      <c r="L461" s="108" t="s">
        <v>33</v>
      </c>
      <c r="M461" s="104" t="s">
        <v>34</v>
      </c>
      <c r="N461" s="99" t="s">
        <v>941</v>
      </c>
      <c r="O461" s="104" t="s">
        <v>946</v>
      </c>
      <c r="P461" s="99" t="s">
        <v>35</v>
      </c>
      <c r="Q461" s="85" t="s">
        <v>885</v>
      </c>
      <c r="R461" s="29"/>
    </row>
    <row r="462" spans="1:18">
      <c r="A462" s="103">
        <v>43600</v>
      </c>
      <c r="B462" s="104" t="s">
        <v>49</v>
      </c>
      <c r="C462" s="104" t="s">
        <v>20</v>
      </c>
      <c r="D462" s="104" t="s">
        <v>32</v>
      </c>
      <c r="E462" s="107"/>
      <c r="F462" s="107">
        <v>300</v>
      </c>
      <c r="G462" s="107"/>
      <c r="H462" s="107"/>
      <c r="I462" s="163">
        <f t="shared" si="37"/>
        <v>0.52783539980892358</v>
      </c>
      <c r="J462" s="163">
        <f t="shared" si="36"/>
        <v>568.35900000000004</v>
      </c>
      <c r="K462" s="109">
        <f t="shared" si="38"/>
        <v>7094527</v>
      </c>
      <c r="L462" s="108" t="s">
        <v>33</v>
      </c>
      <c r="M462" s="104" t="s">
        <v>34</v>
      </c>
      <c r="N462" s="99" t="s">
        <v>941</v>
      </c>
      <c r="O462" s="104" t="s">
        <v>946</v>
      </c>
      <c r="P462" s="99" t="s">
        <v>35</v>
      </c>
      <c r="Q462" s="85" t="s">
        <v>885</v>
      </c>
      <c r="R462" s="29"/>
    </row>
    <row r="463" spans="1:18">
      <c r="A463" s="103">
        <v>43600</v>
      </c>
      <c r="B463" s="104" t="s">
        <v>555</v>
      </c>
      <c r="C463" s="104" t="s">
        <v>20</v>
      </c>
      <c r="D463" s="104" t="s">
        <v>32</v>
      </c>
      <c r="E463" s="107"/>
      <c r="F463" s="107">
        <v>300</v>
      </c>
      <c r="G463" s="107"/>
      <c r="H463" s="107"/>
      <c r="I463" s="163">
        <f t="shared" si="37"/>
        <v>0.52783539980892358</v>
      </c>
      <c r="J463" s="163">
        <f t="shared" si="36"/>
        <v>568.35900000000004</v>
      </c>
      <c r="K463" s="109">
        <f t="shared" si="38"/>
        <v>7094227</v>
      </c>
      <c r="L463" s="108" t="s">
        <v>33</v>
      </c>
      <c r="M463" s="104" t="s">
        <v>34</v>
      </c>
      <c r="N463" s="99" t="s">
        <v>941</v>
      </c>
      <c r="O463" s="104" t="s">
        <v>946</v>
      </c>
      <c r="P463" s="99" t="s">
        <v>35</v>
      </c>
      <c r="Q463" s="85" t="s">
        <v>885</v>
      </c>
      <c r="R463" s="29"/>
    </row>
    <row r="464" spans="1:18">
      <c r="A464" s="103">
        <v>43600</v>
      </c>
      <c r="B464" s="104" t="s">
        <v>569</v>
      </c>
      <c r="C464" s="104" t="s">
        <v>20</v>
      </c>
      <c r="D464" s="104" t="s">
        <v>32</v>
      </c>
      <c r="E464" s="107"/>
      <c r="F464" s="107">
        <v>300</v>
      </c>
      <c r="G464" s="107"/>
      <c r="H464" s="107"/>
      <c r="I464" s="163">
        <f t="shared" si="37"/>
        <v>0.52783539980892358</v>
      </c>
      <c r="J464" s="163">
        <f t="shared" si="36"/>
        <v>568.35900000000004</v>
      </c>
      <c r="K464" s="109">
        <f t="shared" si="38"/>
        <v>7093927</v>
      </c>
      <c r="L464" s="108" t="s">
        <v>33</v>
      </c>
      <c r="M464" s="104" t="s">
        <v>34</v>
      </c>
      <c r="N464" s="99" t="s">
        <v>941</v>
      </c>
      <c r="O464" s="104" t="s">
        <v>946</v>
      </c>
      <c r="P464" s="99" t="s">
        <v>35</v>
      </c>
      <c r="Q464" s="85" t="s">
        <v>885</v>
      </c>
      <c r="R464" s="29"/>
    </row>
    <row r="465" spans="1:18">
      <c r="A465" s="103">
        <v>43600</v>
      </c>
      <c r="B465" s="104" t="s">
        <v>565</v>
      </c>
      <c r="C465" s="104" t="s">
        <v>20</v>
      </c>
      <c r="D465" s="104" t="s">
        <v>32</v>
      </c>
      <c r="E465" s="107"/>
      <c r="F465" s="107">
        <v>300</v>
      </c>
      <c r="G465" s="107"/>
      <c r="H465" s="107"/>
      <c r="I465" s="163">
        <f t="shared" si="37"/>
        <v>0.52783539980892358</v>
      </c>
      <c r="J465" s="163">
        <f t="shared" si="36"/>
        <v>568.35900000000004</v>
      </c>
      <c r="K465" s="109">
        <f t="shared" si="38"/>
        <v>7093627</v>
      </c>
      <c r="L465" s="108" t="s">
        <v>33</v>
      </c>
      <c r="M465" s="104" t="s">
        <v>34</v>
      </c>
      <c r="N465" s="99" t="s">
        <v>941</v>
      </c>
      <c r="O465" s="104" t="s">
        <v>946</v>
      </c>
      <c r="P465" s="99" t="s">
        <v>35</v>
      </c>
      <c r="Q465" s="85" t="s">
        <v>885</v>
      </c>
      <c r="R465" s="29"/>
    </row>
    <row r="466" spans="1:18">
      <c r="A466" s="103">
        <v>43600</v>
      </c>
      <c r="B466" s="104" t="s">
        <v>50</v>
      </c>
      <c r="C466" s="104" t="s">
        <v>45</v>
      </c>
      <c r="D466" s="104" t="s">
        <v>32</v>
      </c>
      <c r="E466" s="107"/>
      <c r="F466" s="107">
        <v>8000</v>
      </c>
      <c r="G466" s="107"/>
      <c r="H466" s="107"/>
      <c r="I466" s="163">
        <f t="shared" si="37"/>
        <v>14.075610661571295</v>
      </c>
      <c r="J466" s="163">
        <f t="shared" si="36"/>
        <v>568.35900000000004</v>
      </c>
      <c r="K466" s="109">
        <f t="shared" si="38"/>
        <v>7085627</v>
      </c>
      <c r="L466" s="108" t="s">
        <v>33</v>
      </c>
      <c r="M466" s="104" t="s">
        <v>34</v>
      </c>
      <c r="N466" s="99" t="s">
        <v>941</v>
      </c>
      <c r="O466" s="104" t="s">
        <v>946</v>
      </c>
      <c r="P466" s="99" t="s">
        <v>35</v>
      </c>
      <c r="Q466" s="85" t="s">
        <v>885</v>
      </c>
      <c r="R466" s="29"/>
    </row>
    <row r="467" spans="1:18">
      <c r="A467" s="103">
        <v>43600</v>
      </c>
      <c r="B467" s="104" t="s">
        <v>567</v>
      </c>
      <c r="C467" s="104" t="s">
        <v>20</v>
      </c>
      <c r="D467" s="104" t="s">
        <v>32</v>
      </c>
      <c r="E467" s="107"/>
      <c r="F467" s="107">
        <v>300</v>
      </c>
      <c r="G467" s="107"/>
      <c r="H467" s="107"/>
      <c r="I467" s="163">
        <f t="shared" si="37"/>
        <v>0.52783539980892358</v>
      </c>
      <c r="J467" s="163">
        <f t="shared" si="36"/>
        <v>568.35900000000004</v>
      </c>
      <c r="K467" s="109">
        <f t="shared" si="38"/>
        <v>7085327</v>
      </c>
      <c r="L467" s="108" t="s">
        <v>33</v>
      </c>
      <c r="M467" s="104" t="s">
        <v>34</v>
      </c>
      <c r="N467" s="99" t="s">
        <v>941</v>
      </c>
      <c r="O467" s="104" t="s">
        <v>946</v>
      </c>
      <c r="P467" s="99" t="s">
        <v>35</v>
      </c>
      <c r="Q467" s="85" t="s">
        <v>885</v>
      </c>
      <c r="R467" s="29"/>
    </row>
    <row r="468" spans="1:18">
      <c r="A468" s="103">
        <v>43600</v>
      </c>
      <c r="B468" s="104" t="s">
        <v>607</v>
      </c>
      <c r="C468" s="104" t="s">
        <v>20</v>
      </c>
      <c r="D468" s="104" t="s">
        <v>297</v>
      </c>
      <c r="E468" s="107"/>
      <c r="F468" s="107">
        <v>1000</v>
      </c>
      <c r="G468" s="107"/>
      <c r="H468" s="107"/>
      <c r="I468" s="163">
        <f t="shared" si="37"/>
        <v>1.7594513326964119</v>
      </c>
      <c r="J468" s="163">
        <f t="shared" si="36"/>
        <v>568.35900000000004</v>
      </c>
      <c r="K468" s="109">
        <f t="shared" si="38"/>
        <v>7084327</v>
      </c>
      <c r="L468" s="108" t="s">
        <v>62</v>
      </c>
      <c r="M468" s="104" t="s">
        <v>34</v>
      </c>
      <c r="N468" s="99" t="s">
        <v>941</v>
      </c>
      <c r="O468" s="104" t="s">
        <v>946</v>
      </c>
      <c r="P468" s="99" t="s">
        <v>35</v>
      </c>
      <c r="Q468" s="85" t="s">
        <v>885</v>
      </c>
      <c r="R468" s="29"/>
    </row>
    <row r="469" spans="1:18">
      <c r="A469" s="103">
        <v>43600</v>
      </c>
      <c r="B469" s="104" t="s">
        <v>633</v>
      </c>
      <c r="C469" s="104" t="s">
        <v>20</v>
      </c>
      <c r="D469" s="104" t="s">
        <v>297</v>
      </c>
      <c r="E469" s="107"/>
      <c r="F469" s="107">
        <v>1000</v>
      </c>
      <c r="G469" s="107"/>
      <c r="H469" s="107"/>
      <c r="I469" s="163">
        <f t="shared" si="37"/>
        <v>1.7594513326964119</v>
      </c>
      <c r="J469" s="163">
        <f t="shared" si="36"/>
        <v>568.35900000000004</v>
      </c>
      <c r="K469" s="109">
        <f t="shared" si="38"/>
        <v>7083327</v>
      </c>
      <c r="L469" s="108" t="s">
        <v>62</v>
      </c>
      <c r="M469" s="104" t="s">
        <v>34</v>
      </c>
      <c r="N469" s="99" t="s">
        <v>941</v>
      </c>
      <c r="O469" s="104" t="s">
        <v>946</v>
      </c>
      <c r="P469" s="99" t="s">
        <v>35</v>
      </c>
      <c r="Q469" s="85" t="s">
        <v>885</v>
      </c>
      <c r="R469" s="29"/>
    </row>
    <row r="470" spans="1:18">
      <c r="A470" s="103">
        <v>43600</v>
      </c>
      <c r="B470" s="104" t="s">
        <v>610</v>
      </c>
      <c r="C470" s="104" t="s">
        <v>79</v>
      </c>
      <c r="D470" s="104" t="s">
        <v>297</v>
      </c>
      <c r="E470" s="107"/>
      <c r="F470" s="107">
        <v>1000</v>
      </c>
      <c r="G470" s="107"/>
      <c r="H470" s="107"/>
      <c r="I470" s="163">
        <f t="shared" si="37"/>
        <v>1.7594513326964119</v>
      </c>
      <c r="J470" s="163">
        <f t="shared" si="36"/>
        <v>568.35900000000004</v>
      </c>
      <c r="K470" s="109">
        <f t="shared" si="38"/>
        <v>7082327</v>
      </c>
      <c r="L470" s="108" t="s">
        <v>62</v>
      </c>
      <c r="M470" s="104" t="s">
        <v>34</v>
      </c>
      <c r="N470" s="99" t="s">
        <v>941</v>
      </c>
      <c r="O470" s="104" t="s">
        <v>946</v>
      </c>
      <c r="P470" s="99" t="s">
        <v>35</v>
      </c>
      <c r="Q470" s="85" t="s">
        <v>885</v>
      </c>
      <c r="R470" s="29"/>
    </row>
    <row r="471" spans="1:18">
      <c r="A471" s="103">
        <v>43600</v>
      </c>
      <c r="B471" s="104" t="s">
        <v>634</v>
      </c>
      <c r="C471" s="104" t="s">
        <v>20</v>
      </c>
      <c r="D471" s="104" t="s">
        <v>297</v>
      </c>
      <c r="E471" s="107"/>
      <c r="F471" s="107">
        <v>1000</v>
      </c>
      <c r="G471" s="107"/>
      <c r="H471" s="107"/>
      <c r="I471" s="163">
        <f t="shared" si="37"/>
        <v>1.7594513326964119</v>
      </c>
      <c r="J471" s="163">
        <f t="shared" si="36"/>
        <v>568.35900000000004</v>
      </c>
      <c r="K471" s="109">
        <f t="shared" si="38"/>
        <v>7081327</v>
      </c>
      <c r="L471" s="108" t="s">
        <v>62</v>
      </c>
      <c r="M471" s="104" t="s">
        <v>34</v>
      </c>
      <c r="N471" s="99" t="s">
        <v>941</v>
      </c>
      <c r="O471" s="104" t="s">
        <v>946</v>
      </c>
      <c r="P471" s="99" t="s">
        <v>35</v>
      </c>
      <c r="Q471" s="85" t="s">
        <v>885</v>
      </c>
      <c r="R471" s="29"/>
    </row>
    <row r="472" spans="1:18">
      <c r="A472" s="103">
        <v>43600</v>
      </c>
      <c r="B472" s="104" t="s">
        <v>611</v>
      </c>
      <c r="C472" s="104" t="s">
        <v>20</v>
      </c>
      <c r="D472" s="104" t="s">
        <v>297</v>
      </c>
      <c r="E472" s="107"/>
      <c r="F472" s="107">
        <v>1000</v>
      </c>
      <c r="G472" s="107"/>
      <c r="H472" s="107"/>
      <c r="I472" s="163">
        <f t="shared" si="37"/>
        <v>1.7594513326964119</v>
      </c>
      <c r="J472" s="163">
        <f t="shared" si="36"/>
        <v>568.35900000000004</v>
      </c>
      <c r="K472" s="109">
        <f t="shared" si="38"/>
        <v>7080327</v>
      </c>
      <c r="L472" s="108" t="s">
        <v>62</v>
      </c>
      <c r="M472" s="104" t="s">
        <v>34</v>
      </c>
      <c r="N472" s="99" t="s">
        <v>941</v>
      </c>
      <c r="O472" s="104" t="s">
        <v>946</v>
      </c>
      <c r="P472" s="99" t="s">
        <v>35</v>
      </c>
      <c r="Q472" s="85" t="s">
        <v>885</v>
      </c>
      <c r="R472" s="29"/>
    </row>
    <row r="473" spans="1:18">
      <c r="A473" s="103">
        <v>43600</v>
      </c>
      <c r="B473" s="104" t="s">
        <v>697</v>
      </c>
      <c r="C473" s="104" t="s">
        <v>20</v>
      </c>
      <c r="D473" s="104" t="s">
        <v>32</v>
      </c>
      <c r="E473" s="106"/>
      <c r="F473" s="106">
        <v>500</v>
      </c>
      <c r="G473" s="106"/>
      <c r="H473" s="106"/>
      <c r="I473" s="163">
        <f t="shared" si="37"/>
        <v>0.87972566634820593</v>
      </c>
      <c r="J473" s="163">
        <f t="shared" si="36"/>
        <v>568.35900000000004</v>
      </c>
      <c r="K473" s="109">
        <f t="shared" si="38"/>
        <v>7079827</v>
      </c>
      <c r="L473" s="108" t="s">
        <v>63</v>
      </c>
      <c r="M473" s="99" t="s">
        <v>34</v>
      </c>
      <c r="N473" s="99" t="s">
        <v>941</v>
      </c>
      <c r="O473" s="104" t="s">
        <v>946</v>
      </c>
      <c r="P473" s="99" t="s">
        <v>35</v>
      </c>
      <c r="Q473" s="85" t="s">
        <v>885</v>
      </c>
      <c r="R473" s="29"/>
    </row>
    <row r="474" spans="1:18">
      <c r="A474" s="103">
        <v>43600</v>
      </c>
      <c r="B474" s="104" t="s">
        <v>698</v>
      </c>
      <c r="C474" s="104" t="s">
        <v>20</v>
      </c>
      <c r="D474" s="104" t="s">
        <v>32</v>
      </c>
      <c r="E474" s="106"/>
      <c r="F474" s="106">
        <v>500</v>
      </c>
      <c r="G474" s="106"/>
      <c r="H474" s="106"/>
      <c r="I474" s="163">
        <f t="shared" si="37"/>
        <v>0.87972566634820593</v>
      </c>
      <c r="J474" s="163">
        <f t="shared" si="36"/>
        <v>568.35900000000004</v>
      </c>
      <c r="K474" s="109">
        <f t="shared" si="38"/>
        <v>7079327</v>
      </c>
      <c r="L474" s="108" t="s">
        <v>63</v>
      </c>
      <c r="M474" s="99" t="s">
        <v>34</v>
      </c>
      <c r="N474" s="99" t="s">
        <v>941</v>
      </c>
      <c r="O474" s="104" t="s">
        <v>946</v>
      </c>
      <c r="P474" s="99" t="s">
        <v>35</v>
      </c>
      <c r="Q474" s="85" t="s">
        <v>885</v>
      </c>
      <c r="R474" s="29"/>
    </row>
    <row r="475" spans="1:18">
      <c r="A475" s="103">
        <v>43600</v>
      </c>
      <c r="B475" s="104" t="s">
        <v>699</v>
      </c>
      <c r="C475" s="104" t="s">
        <v>20</v>
      </c>
      <c r="D475" s="104" t="s">
        <v>32</v>
      </c>
      <c r="E475" s="106"/>
      <c r="F475" s="106">
        <v>500</v>
      </c>
      <c r="G475" s="106"/>
      <c r="H475" s="106"/>
      <c r="I475" s="163">
        <f t="shared" si="37"/>
        <v>0.87972566634820593</v>
      </c>
      <c r="J475" s="163">
        <f t="shared" si="36"/>
        <v>568.35900000000004</v>
      </c>
      <c r="K475" s="109">
        <f t="shared" si="38"/>
        <v>7078827</v>
      </c>
      <c r="L475" s="108" t="s">
        <v>63</v>
      </c>
      <c r="M475" s="99" t="s">
        <v>34</v>
      </c>
      <c r="N475" s="99" t="s">
        <v>941</v>
      </c>
      <c r="O475" s="104" t="s">
        <v>946</v>
      </c>
      <c r="P475" s="99" t="s">
        <v>35</v>
      </c>
      <c r="Q475" s="85" t="s">
        <v>885</v>
      </c>
      <c r="R475" s="29"/>
    </row>
    <row r="476" spans="1:18">
      <c r="A476" s="103">
        <v>43600</v>
      </c>
      <c r="B476" s="104" t="s">
        <v>700</v>
      </c>
      <c r="C476" s="104" t="s">
        <v>20</v>
      </c>
      <c r="D476" s="104" t="s">
        <v>32</v>
      </c>
      <c r="E476" s="106"/>
      <c r="F476" s="106">
        <v>500</v>
      </c>
      <c r="G476" s="106"/>
      <c r="H476" s="106"/>
      <c r="I476" s="163">
        <f t="shared" si="37"/>
        <v>0.87972566634820593</v>
      </c>
      <c r="J476" s="163">
        <f t="shared" si="36"/>
        <v>568.35900000000004</v>
      </c>
      <c r="K476" s="109">
        <f t="shared" si="38"/>
        <v>7078327</v>
      </c>
      <c r="L476" s="108" t="s">
        <v>63</v>
      </c>
      <c r="M476" s="99" t="s">
        <v>34</v>
      </c>
      <c r="N476" s="99" t="s">
        <v>941</v>
      </c>
      <c r="O476" s="104" t="s">
        <v>946</v>
      </c>
      <c r="P476" s="99" t="s">
        <v>35</v>
      </c>
      <c r="Q476" s="85" t="s">
        <v>885</v>
      </c>
      <c r="R476" s="29"/>
    </row>
    <row r="477" spans="1:18">
      <c r="A477" s="103">
        <v>43600</v>
      </c>
      <c r="B477" s="104" t="s">
        <v>701</v>
      </c>
      <c r="C477" s="104" t="s">
        <v>20</v>
      </c>
      <c r="D477" s="104" t="s">
        <v>32</v>
      </c>
      <c r="E477" s="106"/>
      <c r="F477" s="106">
        <v>500</v>
      </c>
      <c r="G477" s="106"/>
      <c r="H477" s="106"/>
      <c r="I477" s="163">
        <f t="shared" si="37"/>
        <v>0.87972566634820593</v>
      </c>
      <c r="J477" s="163">
        <f t="shared" si="36"/>
        <v>568.35900000000004</v>
      </c>
      <c r="K477" s="109">
        <f t="shared" si="38"/>
        <v>7077827</v>
      </c>
      <c r="L477" s="108" t="s">
        <v>63</v>
      </c>
      <c r="M477" s="99" t="s">
        <v>34</v>
      </c>
      <c r="N477" s="99" t="s">
        <v>941</v>
      </c>
      <c r="O477" s="104" t="s">
        <v>946</v>
      </c>
      <c r="P477" s="99" t="s">
        <v>35</v>
      </c>
      <c r="Q477" s="85" t="s">
        <v>885</v>
      </c>
      <c r="R477" s="29"/>
    </row>
    <row r="478" spans="1:18">
      <c r="A478" s="103">
        <v>43600</v>
      </c>
      <c r="B478" s="104" t="s">
        <v>685</v>
      </c>
      <c r="C478" s="104" t="s">
        <v>20</v>
      </c>
      <c r="D478" s="104" t="s">
        <v>32</v>
      </c>
      <c r="E478" s="106"/>
      <c r="F478" s="106">
        <v>500</v>
      </c>
      <c r="G478" s="106"/>
      <c r="H478" s="106"/>
      <c r="I478" s="163">
        <f t="shared" si="37"/>
        <v>0.87972566634820593</v>
      </c>
      <c r="J478" s="163">
        <f t="shared" si="36"/>
        <v>568.35900000000004</v>
      </c>
      <c r="K478" s="109">
        <f t="shared" si="38"/>
        <v>7077327</v>
      </c>
      <c r="L478" s="108" t="s">
        <v>63</v>
      </c>
      <c r="M478" s="99" t="s">
        <v>34</v>
      </c>
      <c r="N478" s="99" t="s">
        <v>941</v>
      </c>
      <c r="O478" s="104" t="s">
        <v>946</v>
      </c>
      <c r="P478" s="99" t="s">
        <v>35</v>
      </c>
      <c r="Q478" s="85" t="s">
        <v>885</v>
      </c>
      <c r="R478" s="29"/>
    </row>
    <row r="479" spans="1:18">
      <c r="A479" s="103">
        <v>43600</v>
      </c>
      <c r="B479" s="104" t="s">
        <v>679</v>
      </c>
      <c r="C479" s="104" t="s">
        <v>20</v>
      </c>
      <c r="D479" s="104" t="s">
        <v>32</v>
      </c>
      <c r="E479" s="106"/>
      <c r="F479" s="106">
        <v>500</v>
      </c>
      <c r="G479" s="106"/>
      <c r="H479" s="106"/>
      <c r="I479" s="163">
        <f t="shared" si="37"/>
        <v>0.87972566634820593</v>
      </c>
      <c r="J479" s="163">
        <f t="shared" si="36"/>
        <v>568.35900000000004</v>
      </c>
      <c r="K479" s="109">
        <f t="shared" si="38"/>
        <v>7076827</v>
      </c>
      <c r="L479" s="108" t="s">
        <v>63</v>
      </c>
      <c r="M479" s="99" t="s">
        <v>34</v>
      </c>
      <c r="N479" s="99" t="s">
        <v>941</v>
      </c>
      <c r="O479" s="104" t="s">
        <v>946</v>
      </c>
      <c r="P479" s="99" t="s">
        <v>35</v>
      </c>
      <c r="Q479" s="85" t="s">
        <v>885</v>
      </c>
      <c r="R479" s="29"/>
    </row>
    <row r="480" spans="1:18">
      <c r="A480" s="103">
        <v>43600</v>
      </c>
      <c r="B480" s="99" t="s">
        <v>721</v>
      </c>
      <c r="C480" s="104" t="s">
        <v>20</v>
      </c>
      <c r="D480" s="104" t="s">
        <v>297</v>
      </c>
      <c r="E480" s="100"/>
      <c r="F480" s="100">
        <v>1000</v>
      </c>
      <c r="G480" s="100"/>
      <c r="H480" s="100"/>
      <c r="I480" s="163">
        <f t="shared" si="37"/>
        <v>1.7594513326964119</v>
      </c>
      <c r="J480" s="163">
        <f t="shared" si="36"/>
        <v>568.35900000000004</v>
      </c>
      <c r="K480" s="109">
        <f t="shared" si="38"/>
        <v>7075827</v>
      </c>
      <c r="L480" s="98" t="s">
        <v>89</v>
      </c>
      <c r="M480" s="99" t="s">
        <v>34</v>
      </c>
      <c r="N480" s="99" t="s">
        <v>941</v>
      </c>
      <c r="O480" s="104" t="s">
        <v>946</v>
      </c>
      <c r="P480" s="99" t="s">
        <v>35</v>
      </c>
      <c r="Q480" s="85" t="s">
        <v>885</v>
      </c>
      <c r="R480" s="29"/>
    </row>
    <row r="481" spans="1:18">
      <c r="A481" s="103">
        <v>43600</v>
      </c>
      <c r="B481" s="99" t="s">
        <v>722</v>
      </c>
      <c r="C481" s="104" t="s">
        <v>20</v>
      </c>
      <c r="D481" s="104" t="s">
        <v>297</v>
      </c>
      <c r="E481" s="100"/>
      <c r="F481" s="100">
        <v>1000</v>
      </c>
      <c r="G481" s="100"/>
      <c r="H481" s="100"/>
      <c r="I481" s="163">
        <f t="shared" si="37"/>
        <v>1.7594513326964119</v>
      </c>
      <c r="J481" s="163">
        <f t="shared" si="36"/>
        <v>568.35900000000004</v>
      </c>
      <c r="K481" s="109">
        <f t="shared" si="38"/>
        <v>7074827</v>
      </c>
      <c r="L481" s="98" t="s">
        <v>89</v>
      </c>
      <c r="M481" s="99" t="s">
        <v>34</v>
      </c>
      <c r="N481" s="99" t="s">
        <v>941</v>
      </c>
      <c r="O481" s="104" t="s">
        <v>946</v>
      </c>
      <c r="P481" s="99" t="s">
        <v>35</v>
      </c>
      <c r="Q481" s="85" t="s">
        <v>885</v>
      </c>
      <c r="R481" s="29"/>
    </row>
    <row r="482" spans="1:18">
      <c r="A482" s="103">
        <v>43600</v>
      </c>
      <c r="B482" s="99" t="s">
        <v>132</v>
      </c>
      <c r="C482" s="104" t="s">
        <v>20</v>
      </c>
      <c r="D482" s="104" t="s">
        <v>297</v>
      </c>
      <c r="E482" s="100"/>
      <c r="F482" s="100">
        <v>1000</v>
      </c>
      <c r="G482" s="100"/>
      <c r="H482" s="100"/>
      <c r="I482" s="163">
        <f t="shared" si="37"/>
        <v>1.7594513326964119</v>
      </c>
      <c r="J482" s="163">
        <f t="shared" si="36"/>
        <v>568.35900000000004</v>
      </c>
      <c r="K482" s="109">
        <f t="shared" si="38"/>
        <v>7073827</v>
      </c>
      <c r="L482" s="98" t="s">
        <v>89</v>
      </c>
      <c r="M482" s="99" t="s">
        <v>34</v>
      </c>
      <c r="N482" s="99" t="s">
        <v>941</v>
      </c>
      <c r="O482" s="104" t="s">
        <v>946</v>
      </c>
      <c r="P482" s="99" t="s">
        <v>35</v>
      </c>
      <c r="Q482" s="85" t="s">
        <v>885</v>
      </c>
      <c r="R482" s="29"/>
    </row>
    <row r="483" spans="1:18">
      <c r="A483" s="103">
        <v>43600</v>
      </c>
      <c r="B483" s="99" t="s">
        <v>142</v>
      </c>
      <c r="C483" s="104" t="s">
        <v>20</v>
      </c>
      <c r="D483" s="99" t="s">
        <v>85</v>
      </c>
      <c r="E483" s="100"/>
      <c r="F483" s="100">
        <v>1000</v>
      </c>
      <c r="G483" s="100"/>
      <c r="H483" s="100"/>
      <c r="I483" s="163">
        <f t="shared" si="37"/>
        <v>1.7594513326964119</v>
      </c>
      <c r="J483" s="163">
        <f t="shared" si="36"/>
        <v>568.35900000000004</v>
      </c>
      <c r="K483" s="109">
        <f t="shared" si="38"/>
        <v>7072827</v>
      </c>
      <c r="L483" s="98" t="s">
        <v>84</v>
      </c>
      <c r="M483" s="99" t="s">
        <v>34</v>
      </c>
      <c r="N483" s="99" t="s">
        <v>941</v>
      </c>
      <c r="O483" s="104" t="s">
        <v>946</v>
      </c>
      <c r="P483" s="99" t="s">
        <v>35</v>
      </c>
      <c r="Q483" s="85" t="s">
        <v>885</v>
      </c>
      <c r="R483" s="29"/>
    </row>
    <row r="484" spans="1:18">
      <c r="A484" s="103">
        <v>43600</v>
      </c>
      <c r="B484" s="99" t="s">
        <v>175</v>
      </c>
      <c r="C484" s="104" t="s">
        <v>20</v>
      </c>
      <c r="D484" s="99" t="s">
        <v>85</v>
      </c>
      <c r="E484" s="100"/>
      <c r="F484" s="100">
        <v>1000</v>
      </c>
      <c r="G484" s="100"/>
      <c r="H484" s="100"/>
      <c r="I484" s="163">
        <f t="shared" si="37"/>
        <v>1.7594513326964119</v>
      </c>
      <c r="J484" s="163">
        <f t="shared" si="36"/>
        <v>568.35900000000004</v>
      </c>
      <c r="K484" s="109">
        <f t="shared" si="38"/>
        <v>7071827</v>
      </c>
      <c r="L484" s="98" t="s">
        <v>84</v>
      </c>
      <c r="M484" s="99" t="s">
        <v>34</v>
      </c>
      <c r="N484" s="99" t="s">
        <v>941</v>
      </c>
      <c r="O484" s="104" t="s">
        <v>946</v>
      </c>
      <c r="P484" s="99" t="s">
        <v>35</v>
      </c>
      <c r="Q484" s="85" t="s">
        <v>885</v>
      </c>
      <c r="R484" s="29"/>
    </row>
    <row r="485" spans="1:18">
      <c r="A485" s="103">
        <v>43600</v>
      </c>
      <c r="B485" s="102" t="s">
        <v>228</v>
      </c>
      <c r="C485" s="104" t="s">
        <v>20</v>
      </c>
      <c r="D485" s="45" t="s">
        <v>21</v>
      </c>
      <c r="E485" s="107"/>
      <c r="F485" s="107">
        <v>2000</v>
      </c>
      <c r="G485" s="107"/>
      <c r="H485" s="107"/>
      <c r="I485" s="163">
        <f t="shared" si="37"/>
        <v>3.5283325100557477</v>
      </c>
      <c r="J485" s="163">
        <v>566.84</v>
      </c>
      <c r="K485" s="109">
        <f t="shared" si="38"/>
        <v>7069827</v>
      </c>
      <c r="L485" s="98" t="s">
        <v>99</v>
      </c>
      <c r="M485" s="104" t="s">
        <v>34</v>
      </c>
      <c r="N485" s="99" t="s">
        <v>940</v>
      </c>
      <c r="O485" s="104" t="s">
        <v>946</v>
      </c>
      <c r="P485" s="99" t="s">
        <v>35</v>
      </c>
      <c r="Q485" s="85" t="s">
        <v>885</v>
      </c>
      <c r="R485" s="29"/>
    </row>
    <row r="486" spans="1:18">
      <c r="A486" s="103">
        <v>43600</v>
      </c>
      <c r="B486" s="102" t="s">
        <v>229</v>
      </c>
      <c r="C486" s="104" t="s">
        <v>20</v>
      </c>
      <c r="D486" s="45" t="s">
        <v>21</v>
      </c>
      <c r="E486" s="107"/>
      <c r="F486" s="107">
        <v>3000</v>
      </c>
      <c r="G486" s="107"/>
      <c r="H486" s="107"/>
      <c r="I486" s="163">
        <f t="shared" si="37"/>
        <v>5.2924987650836215</v>
      </c>
      <c r="J486" s="163">
        <v>566.84</v>
      </c>
      <c r="K486" s="109">
        <f t="shared" si="38"/>
        <v>7066827</v>
      </c>
      <c r="L486" s="98" t="s">
        <v>99</v>
      </c>
      <c r="M486" s="104" t="s">
        <v>34</v>
      </c>
      <c r="N486" s="99" t="s">
        <v>940</v>
      </c>
      <c r="O486" s="104" t="s">
        <v>946</v>
      </c>
      <c r="P486" s="99" t="s">
        <v>35</v>
      </c>
      <c r="Q486" s="85" t="s">
        <v>885</v>
      </c>
      <c r="R486" s="29"/>
    </row>
    <row r="487" spans="1:18">
      <c r="A487" s="103">
        <v>43600</v>
      </c>
      <c r="B487" s="102" t="s">
        <v>230</v>
      </c>
      <c r="C487" s="104" t="s">
        <v>20</v>
      </c>
      <c r="D487" s="45" t="s">
        <v>21</v>
      </c>
      <c r="E487" s="107"/>
      <c r="F487" s="107">
        <v>3000</v>
      </c>
      <c r="G487" s="107"/>
      <c r="H487" s="107"/>
      <c r="I487" s="163">
        <f t="shared" si="37"/>
        <v>5.2924987650836215</v>
      </c>
      <c r="J487" s="163">
        <v>566.84</v>
      </c>
      <c r="K487" s="109">
        <f t="shared" si="38"/>
        <v>7063827</v>
      </c>
      <c r="L487" s="98" t="s">
        <v>99</v>
      </c>
      <c r="M487" s="104" t="s">
        <v>34</v>
      </c>
      <c r="N487" s="99" t="s">
        <v>940</v>
      </c>
      <c r="O487" s="104" t="s">
        <v>946</v>
      </c>
      <c r="P487" s="99" t="s">
        <v>35</v>
      </c>
      <c r="Q487" s="85" t="s">
        <v>885</v>
      </c>
      <c r="R487" s="29"/>
    </row>
    <row r="488" spans="1:18">
      <c r="A488" s="103">
        <v>43600</v>
      </c>
      <c r="B488" s="102" t="s">
        <v>231</v>
      </c>
      <c r="C488" s="104" t="s">
        <v>20</v>
      </c>
      <c r="D488" s="45" t="s">
        <v>21</v>
      </c>
      <c r="E488" s="107"/>
      <c r="F488" s="107">
        <v>2500</v>
      </c>
      <c r="G488" s="107"/>
      <c r="H488" s="107"/>
      <c r="I488" s="163">
        <f t="shared" si="37"/>
        <v>4.4104156375696846</v>
      </c>
      <c r="J488" s="163">
        <v>566.84</v>
      </c>
      <c r="K488" s="109">
        <f t="shared" si="38"/>
        <v>7061327</v>
      </c>
      <c r="L488" s="98" t="s">
        <v>99</v>
      </c>
      <c r="M488" s="104" t="s">
        <v>34</v>
      </c>
      <c r="N488" s="99" t="s">
        <v>940</v>
      </c>
      <c r="O488" s="104" t="s">
        <v>946</v>
      </c>
      <c r="P488" s="99" t="s">
        <v>35</v>
      </c>
      <c r="Q488" s="85" t="s">
        <v>885</v>
      </c>
      <c r="R488" s="29"/>
    </row>
    <row r="489" spans="1:18">
      <c r="A489" s="103">
        <v>43600</v>
      </c>
      <c r="B489" s="102" t="s">
        <v>232</v>
      </c>
      <c r="C489" s="102" t="s">
        <v>196</v>
      </c>
      <c r="D489" s="45" t="s">
        <v>21</v>
      </c>
      <c r="E489" s="107"/>
      <c r="F489" s="107">
        <v>7000</v>
      </c>
      <c r="G489" s="107"/>
      <c r="H489" s="107"/>
      <c r="I489" s="163">
        <f t="shared" si="37"/>
        <v>12.349163785195117</v>
      </c>
      <c r="J489" s="163">
        <v>566.84</v>
      </c>
      <c r="K489" s="109">
        <f t="shared" si="38"/>
        <v>7054327</v>
      </c>
      <c r="L489" s="98" t="s">
        <v>99</v>
      </c>
      <c r="M489" s="104" t="s">
        <v>34</v>
      </c>
      <c r="N489" s="99" t="s">
        <v>940</v>
      </c>
      <c r="O489" s="104" t="s">
        <v>946</v>
      </c>
      <c r="P489" s="99" t="s">
        <v>35</v>
      </c>
      <c r="Q489" s="85" t="s">
        <v>885</v>
      </c>
      <c r="R489" s="29"/>
    </row>
    <row r="490" spans="1:18">
      <c r="A490" s="103">
        <v>43600</v>
      </c>
      <c r="B490" s="104" t="s">
        <v>396</v>
      </c>
      <c r="C490" s="104" t="s">
        <v>20</v>
      </c>
      <c r="D490" s="104" t="s">
        <v>21</v>
      </c>
      <c r="E490" s="107"/>
      <c r="F490" s="107">
        <v>500</v>
      </c>
      <c r="G490" s="107"/>
      <c r="H490" s="107"/>
      <c r="I490" s="163">
        <f t="shared" si="37"/>
        <v>0.88208312751393692</v>
      </c>
      <c r="J490" s="163">
        <v>566.84</v>
      </c>
      <c r="K490" s="109">
        <f t="shared" si="38"/>
        <v>7053827</v>
      </c>
      <c r="L490" s="108" t="s">
        <v>75</v>
      </c>
      <c r="M490" s="104" t="s">
        <v>23</v>
      </c>
      <c r="N490" s="99" t="s">
        <v>940</v>
      </c>
      <c r="O490" s="104" t="s">
        <v>946</v>
      </c>
      <c r="P490" s="99" t="s">
        <v>35</v>
      </c>
      <c r="Q490" s="85" t="s">
        <v>885</v>
      </c>
      <c r="R490" s="29"/>
    </row>
    <row r="491" spans="1:18">
      <c r="A491" s="103">
        <v>43600</v>
      </c>
      <c r="B491" s="104" t="s">
        <v>397</v>
      </c>
      <c r="C491" s="104" t="s">
        <v>20</v>
      </c>
      <c r="D491" s="104" t="s">
        <v>21</v>
      </c>
      <c r="E491" s="107"/>
      <c r="F491" s="107">
        <v>1000</v>
      </c>
      <c r="G491" s="107"/>
      <c r="H491" s="107"/>
      <c r="I491" s="163">
        <f t="shared" si="37"/>
        <v>1.7641662550278738</v>
      </c>
      <c r="J491" s="163">
        <v>566.84</v>
      </c>
      <c r="K491" s="109">
        <f t="shared" si="38"/>
        <v>7052827</v>
      </c>
      <c r="L491" s="108" t="s">
        <v>75</v>
      </c>
      <c r="M491" s="104" t="s">
        <v>23</v>
      </c>
      <c r="N491" s="99" t="s">
        <v>940</v>
      </c>
      <c r="O491" s="104" t="s">
        <v>946</v>
      </c>
      <c r="P491" s="99" t="s">
        <v>35</v>
      </c>
      <c r="Q491" s="85" t="s">
        <v>885</v>
      </c>
      <c r="R491" s="29"/>
    </row>
    <row r="492" spans="1:18">
      <c r="A492" s="103">
        <v>43600</v>
      </c>
      <c r="B492" s="104" t="s">
        <v>398</v>
      </c>
      <c r="C492" s="104" t="s">
        <v>20</v>
      </c>
      <c r="D492" s="104" t="s">
        <v>21</v>
      </c>
      <c r="E492" s="107"/>
      <c r="F492" s="107">
        <v>1000</v>
      </c>
      <c r="G492" s="107"/>
      <c r="H492" s="107"/>
      <c r="I492" s="163">
        <f t="shared" si="37"/>
        <v>1.7641662550278738</v>
      </c>
      <c r="J492" s="163">
        <v>566.84</v>
      </c>
      <c r="K492" s="109">
        <f t="shared" si="38"/>
        <v>7051827</v>
      </c>
      <c r="L492" s="108" t="s">
        <v>75</v>
      </c>
      <c r="M492" s="104" t="s">
        <v>23</v>
      </c>
      <c r="N492" s="99" t="s">
        <v>940</v>
      </c>
      <c r="O492" s="104" t="s">
        <v>946</v>
      </c>
      <c r="P492" s="99" t="s">
        <v>35</v>
      </c>
      <c r="Q492" s="85" t="s">
        <v>885</v>
      </c>
      <c r="R492" s="29"/>
    </row>
    <row r="493" spans="1:18">
      <c r="A493" s="103">
        <v>43600</v>
      </c>
      <c r="B493" s="104" t="s">
        <v>399</v>
      </c>
      <c r="C493" s="104" t="s">
        <v>20</v>
      </c>
      <c r="D493" s="104" t="s">
        <v>21</v>
      </c>
      <c r="E493" s="107"/>
      <c r="F493" s="107">
        <v>700</v>
      </c>
      <c r="G493" s="107"/>
      <c r="H493" s="107"/>
      <c r="I493" s="163">
        <f t="shared" si="37"/>
        <v>1.2349163785195116</v>
      </c>
      <c r="J493" s="163">
        <v>566.84</v>
      </c>
      <c r="K493" s="109">
        <f t="shared" si="38"/>
        <v>7051127</v>
      </c>
      <c r="L493" s="108" t="s">
        <v>75</v>
      </c>
      <c r="M493" s="104" t="s">
        <v>23</v>
      </c>
      <c r="N493" s="99" t="s">
        <v>940</v>
      </c>
      <c r="O493" s="104" t="s">
        <v>946</v>
      </c>
      <c r="P493" s="99" t="s">
        <v>35</v>
      </c>
      <c r="Q493" s="85" t="s">
        <v>885</v>
      </c>
      <c r="R493" s="29"/>
    </row>
    <row r="494" spans="1:18">
      <c r="A494" s="103">
        <v>43600</v>
      </c>
      <c r="B494" s="104" t="s">
        <v>400</v>
      </c>
      <c r="C494" s="104" t="s">
        <v>20</v>
      </c>
      <c r="D494" s="104" t="s">
        <v>21</v>
      </c>
      <c r="E494" s="107"/>
      <c r="F494" s="107">
        <v>500</v>
      </c>
      <c r="G494" s="107"/>
      <c r="H494" s="107"/>
      <c r="I494" s="163">
        <f t="shared" si="37"/>
        <v>0.88208312751393692</v>
      </c>
      <c r="J494" s="163">
        <v>566.84</v>
      </c>
      <c r="K494" s="109">
        <f t="shared" si="38"/>
        <v>7050627</v>
      </c>
      <c r="L494" s="108" t="s">
        <v>75</v>
      </c>
      <c r="M494" s="104" t="s">
        <v>23</v>
      </c>
      <c r="N494" s="99" t="s">
        <v>940</v>
      </c>
      <c r="O494" s="104" t="s">
        <v>946</v>
      </c>
      <c r="P494" s="99" t="s">
        <v>35</v>
      </c>
      <c r="Q494" s="85" t="s">
        <v>885</v>
      </c>
      <c r="R494" s="29"/>
    </row>
    <row r="495" spans="1:18">
      <c r="A495" s="103">
        <v>43600</v>
      </c>
      <c r="B495" s="104" t="s">
        <v>401</v>
      </c>
      <c r="C495" s="104" t="s">
        <v>20</v>
      </c>
      <c r="D495" s="104" t="s">
        <v>21</v>
      </c>
      <c r="E495" s="107"/>
      <c r="F495" s="107">
        <v>500</v>
      </c>
      <c r="G495" s="107"/>
      <c r="H495" s="107"/>
      <c r="I495" s="163">
        <f t="shared" si="37"/>
        <v>0.88208312751393692</v>
      </c>
      <c r="J495" s="163">
        <v>566.84</v>
      </c>
      <c r="K495" s="109">
        <f t="shared" si="38"/>
        <v>7050127</v>
      </c>
      <c r="L495" s="108" t="s">
        <v>75</v>
      </c>
      <c r="M495" s="104" t="s">
        <v>23</v>
      </c>
      <c r="N495" s="99" t="s">
        <v>940</v>
      </c>
      <c r="O495" s="104" t="s">
        <v>946</v>
      </c>
      <c r="P495" s="99" t="s">
        <v>35</v>
      </c>
      <c r="Q495" s="85" t="s">
        <v>885</v>
      </c>
      <c r="R495" s="29"/>
    </row>
    <row r="496" spans="1:18">
      <c r="A496" s="103">
        <v>43600</v>
      </c>
      <c r="B496" s="104" t="s">
        <v>849</v>
      </c>
      <c r="C496" s="102" t="s">
        <v>196</v>
      </c>
      <c r="D496" s="104" t="s">
        <v>21</v>
      </c>
      <c r="E496" s="107"/>
      <c r="F496" s="107">
        <v>2000</v>
      </c>
      <c r="G496" s="107"/>
      <c r="H496" s="107"/>
      <c r="I496" s="163">
        <f t="shared" si="37"/>
        <v>3.5283325100557477</v>
      </c>
      <c r="J496" s="163">
        <v>566.84</v>
      </c>
      <c r="K496" s="109">
        <f t="shared" si="38"/>
        <v>7048127</v>
      </c>
      <c r="L496" s="108" t="s">
        <v>75</v>
      </c>
      <c r="M496" s="104" t="s">
        <v>23</v>
      </c>
      <c r="N496" s="99" t="s">
        <v>940</v>
      </c>
      <c r="O496" s="104" t="s">
        <v>946</v>
      </c>
      <c r="P496" s="99" t="s">
        <v>35</v>
      </c>
      <c r="Q496" s="85" t="s">
        <v>885</v>
      </c>
      <c r="R496" s="29"/>
    </row>
    <row r="497" spans="1:18">
      <c r="A497" s="103">
        <v>43600</v>
      </c>
      <c r="B497" s="104" t="s">
        <v>850</v>
      </c>
      <c r="C497" s="104" t="s">
        <v>20</v>
      </c>
      <c r="D497" s="104" t="s">
        <v>21</v>
      </c>
      <c r="E497" s="107"/>
      <c r="F497" s="107">
        <v>500</v>
      </c>
      <c r="G497" s="107"/>
      <c r="H497" s="107"/>
      <c r="I497" s="163">
        <f t="shared" si="37"/>
        <v>0.88208312751393692</v>
      </c>
      <c r="J497" s="163">
        <v>566.84</v>
      </c>
      <c r="K497" s="109">
        <f t="shared" si="38"/>
        <v>7047627</v>
      </c>
      <c r="L497" s="108" t="s">
        <v>75</v>
      </c>
      <c r="M497" s="104" t="s">
        <v>23</v>
      </c>
      <c r="N497" s="99" t="s">
        <v>940</v>
      </c>
      <c r="O497" s="104" t="s">
        <v>946</v>
      </c>
      <c r="P497" s="99" t="s">
        <v>35</v>
      </c>
      <c r="Q497" s="85" t="s">
        <v>885</v>
      </c>
      <c r="R497" s="29"/>
    </row>
    <row r="498" spans="1:18">
      <c r="A498" s="103">
        <v>43600</v>
      </c>
      <c r="B498" s="104" t="s">
        <v>851</v>
      </c>
      <c r="C498" s="102" t="s">
        <v>196</v>
      </c>
      <c r="D498" s="104" t="s">
        <v>21</v>
      </c>
      <c r="E498" s="107"/>
      <c r="F498" s="107">
        <v>7000</v>
      </c>
      <c r="G498" s="107"/>
      <c r="H498" s="107"/>
      <c r="I498" s="163">
        <f t="shared" si="37"/>
        <v>12.349163785195117</v>
      </c>
      <c r="J498" s="163">
        <v>566.84</v>
      </c>
      <c r="K498" s="109">
        <f t="shared" si="38"/>
        <v>7040627</v>
      </c>
      <c r="L498" s="108" t="s">
        <v>75</v>
      </c>
      <c r="M498" s="104" t="s">
        <v>23</v>
      </c>
      <c r="N498" s="99" t="s">
        <v>940</v>
      </c>
      <c r="O498" s="104" t="s">
        <v>946</v>
      </c>
      <c r="P498" s="99" t="s">
        <v>35</v>
      </c>
      <c r="Q498" s="85" t="s">
        <v>885</v>
      </c>
      <c r="R498" s="29"/>
    </row>
    <row r="499" spans="1:18">
      <c r="A499" s="103">
        <v>43600</v>
      </c>
      <c r="B499" s="104" t="s">
        <v>402</v>
      </c>
      <c r="C499" s="104" t="s">
        <v>20</v>
      </c>
      <c r="D499" s="104" t="s">
        <v>21</v>
      </c>
      <c r="E499" s="107"/>
      <c r="F499" s="107">
        <v>500</v>
      </c>
      <c r="G499" s="107"/>
      <c r="H499" s="107"/>
      <c r="I499" s="163">
        <f t="shared" si="37"/>
        <v>0.88208312751393692</v>
      </c>
      <c r="J499" s="163">
        <v>566.84</v>
      </c>
      <c r="K499" s="109">
        <f t="shared" si="38"/>
        <v>7040127</v>
      </c>
      <c r="L499" s="108" t="s">
        <v>75</v>
      </c>
      <c r="M499" s="104" t="s">
        <v>23</v>
      </c>
      <c r="N499" s="99" t="s">
        <v>940</v>
      </c>
      <c r="O499" s="104" t="s">
        <v>946</v>
      </c>
      <c r="P499" s="99" t="s">
        <v>35</v>
      </c>
      <c r="Q499" s="85" t="s">
        <v>885</v>
      </c>
      <c r="R499" s="29"/>
    </row>
    <row r="500" spans="1:18">
      <c r="A500" s="103">
        <v>43600</v>
      </c>
      <c r="B500" s="104" t="s">
        <v>403</v>
      </c>
      <c r="C500" s="104" t="s">
        <v>20</v>
      </c>
      <c r="D500" s="104" t="s">
        <v>21</v>
      </c>
      <c r="E500" s="107"/>
      <c r="F500" s="107">
        <v>1500</v>
      </c>
      <c r="G500" s="107"/>
      <c r="H500" s="107"/>
      <c r="I500" s="163">
        <f t="shared" si="37"/>
        <v>2.6462493825418107</v>
      </c>
      <c r="J500" s="163">
        <v>566.84</v>
      </c>
      <c r="K500" s="109">
        <f t="shared" si="38"/>
        <v>7038627</v>
      </c>
      <c r="L500" s="108" t="s">
        <v>75</v>
      </c>
      <c r="M500" s="104" t="s">
        <v>23</v>
      </c>
      <c r="N500" s="99" t="s">
        <v>940</v>
      </c>
      <c r="O500" s="104" t="s">
        <v>946</v>
      </c>
      <c r="P500" s="99" t="s">
        <v>35</v>
      </c>
      <c r="Q500" s="85" t="s">
        <v>885</v>
      </c>
      <c r="R500" s="29"/>
    </row>
    <row r="501" spans="1:18">
      <c r="A501" s="103">
        <v>43600</v>
      </c>
      <c r="B501" s="104" t="s">
        <v>852</v>
      </c>
      <c r="C501" s="104" t="s">
        <v>20</v>
      </c>
      <c r="D501" s="104" t="s">
        <v>21</v>
      </c>
      <c r="E501" s="107"/>
      <c r="F501" s="107">
        <v>1500</v>
      </c>
      <c r="G501" s="107"/>
      <c r="H501" s="107"/>
      <c r="I501" s="163">
        <f t="shared" si="37"/>
        <v>2.6462493825418107</v>
      </c>
      <c r="J501" s="163">
        <v>566.84</v>
      </c>
      <c r="K501" s="109">
        <f t="shared" si="38"/>
        <v>7037127</v>
      </c>
      <c r="L501" s="108" t="s">
        <v>75</v>
      </c>
      <c r="M501" s="104" t="s">
        <v>23</v>
      </c>
      <c r="N501" s="99" t="s">
        <v>940</v>
      </c>
      <c r="O501" s="104" t="s">
        <v>946</v>
      </c>
      <c r="P501" s="99" t="s">
        <v>35</v>
      </c>
      <c r="Q501" s="85" t="s">
        <v>885</v>
      </c>
      <c r="R501" s="29"/>
    </row>
    <row r="502" spans="1:18">
      <c r="A502" s="103">
        <v>43600</v>
      </c>
      <c r="B502" s="104" t="s">
        <v>404</v>
      </c>
      <c r="C502" s="104" t="s">
        <v>20</v>
      </c>
      <c r="D502" s="104" t="s">
        <v>21</v>
      </c>
      <c r="E502" s="107"/>
      <c r="F502" s="107">
        <v>700</v>
      </c>
      <c r="G502" s="107"/>
      <c r="H502" s="107"/>
      <c r="I502" s="163">
        <f t="shared" si="37"/>
        <v>1.2349163785195116</v>
      </c>
      <c r="J502" s="163">
        <v>566.84</v>
      </c>
      <c r="K502" s="109">
        <f t="shared" si="38"/>
        <v>7036427</v>
      </c>
      <c r="L502" s="108" t="s">
        <v>75</v>
      </c>
      <c r="M502" s="104" t="s">
        <v>23</v>
      </c>
      <c r="N502" s="99" t="s">
        <v>940</v>
      </c>
      <c r="O502" s="104" t="s">
        <v>946</v>
      </c>
      <c r="P502" s="99" t="s">
        <v>35</v>
      </c>
      <c r="Q502" s="85" t="s">
        <v>885</v>
      </c>
      <c r="R502" s="29"/>
    </row>
    <row r="503" spans="1:18">
      <c r="A503" s="103">
        <v>43601</v>
      </c>
      <c r="B503" s="104" t="s">
        <v>504</v>
      </c>
      <c r="C503" s="104" t="s">
        <v>20</v>
      </c>
      <c r="D503" s="99" t="s">
        <v>21</v>
      </c>
      <c r="E503" s="107"/>
      <c r="F503" s="107">
        <v>500</v>
      </c>
      <c r="G503" s="107"/>
      <c r="H503" s="107"/>
      <c r="I503" s="163">
        <f t="shared" si="37"/>
        <v>0.88208312751393692</v>
      </c>
      <c r="J503" s="163">
        <v>566.84</v>
      </c>
      <c r="K503" s="109">
        <f t="shared" si="38"/>
        <v>7035927</v>
      </c>
      <c r="L503" s="98" t="s">
        <v>22</v>
      </c>
      <c r="M503" s="104" t="s">
        <v>23</v>
      </c>
      <c r="N503" s="99" t="s">
        <v>940</v>
      </c>
      <c r="O503" s="104" t="s">
        <v>946</v>
      </c>
      <c r="P503" s="99" t="s">
        <v>35</v>
      </c>
      <c r="Q503" s="85" t="s">
        <v>885</v>
      </c>
      <c r="R503" s="29"/>
    </row>
    <row r="504" spans="1:18">
      <c r="A504" s="103">
        <v>43601</v>
      </c>
      <c r="B504" s="104" t="s">
        <v>527</v>
      </c>
      <c r="C504" s="104" t="s">
        <v>20</v>
      </c>
      <c r="D504" s="99" t="s">
        <v>21</v>
      </c>
      <c r="E504" s="107"/>
      <c r="F504" s="107">
        <v>2000</v>
      </c>
      <c r="G504" s="107"/>
      <c r="H504" s="107"/>
      <c r="I504" s="163">
        <f t="shared" si="37"/>
        <v>3.5283325100557477</v>
      </c>
      <c r="J504" s="163">
        <v>566.84</v>
      </c>
      <c r="K504" s="109">
        <f t="shared" si="38"/>
        <v>7033927</v>
      </c>
      <c r="L504" s="98" t="s">
        <v>22</v>
      </c>
      <c r="M504" s="104" t="s">
        <v>23</v>
      </c>
      <c r="N504" s="99" t="s">
        <v>940</v>
      </c>
      <c r="O504" s="104" t="s">
        <v>946</v>
      </c>
      <c r="P504" s="99" t="s">
        <v>35</v>
      </c>
      <c r="Q504" s="85" t="s">
        <v>885</v>
      </c>
      <c r="R504" s="29"/>
    </row>
    <row r="505" spans="1:18">
      <c r="A505" s="103">
        <v>43601</v>
      </c>
      <c r="B505" s="104" t="s">
        <v>515</v>
      </c>
      <c r="C505" s="104" t="s">
        <v>20</v>
      </c>
      <c r="D505" s="99" t="s">
        <v>21</v>
      </c>
      <c r="E505" s="107"/>
      <c r="F505" s="107">
        <v>1000</v>
      </c>
      <c r="G505" s="107"/>
      <c r="H505" s="107"/>
      <c r="I505" s="163">
        <f t="shared" si="37"/>
        <v>1.7641662550278738</v>
      </c>
      <c r="J505" s="163">
        <v>566.84</v>
      </c>
      <c r="K505" s="109">
        <f t="shared" si="38"/>
        <v>7032927</v>
      </c>
      <c r="L505" s="98" t="s">
        <v>22</v>
      </c>
      <c r="M505" s="104" t="s">
        <v>23</v>
      </c>
      <c r="N505" s="99" t="s">
        <v>940</v>
      </c>
      <c r="O505" s="104" t="s">
        <v>946</v>
      </c>
      <c r="P505" s="99" t="s">
        <v>35</v>
      </c>
      <c r="Q505" s="85" t="s">
        <v>885</v>
      </c>
      <c r="R505" s="29"/>
    </row>
    <row r="506" spans="1:18">
      <c r="A506" s="103">
        <v>43601</v>
      </c>
      <c r="B506" s="104" t="s">
        <v>528</v>
      </c>
      <c r="C506" s="104" t="s">
        <v>20</v>
      </c>
      <c r="D506" s="99" t="s">
        <v>21</v>
      </c>
      <c r="E506" s="107"/>
      <c r="F506" s="107">
        <v>500</v>
      </c>
      <c r="G506" s="107"/>
      <c r="H506" s="107"/>
      <c r="I506" s="163">
        <f t="shared" si="37"/>
        <v>0.88208312751393692</v>
      </c>
      <c r="J506" s="163">
        <v>566.84</v>
      </c>
      <c r="K506" s="109">
        <f t="shared" si="38"/>
        <v>7032427</v>
      </c>
      <c r="L506" s="98" t="s">
        <v>22</v>
      </c>
      <c r="M506" s="104" t="s">
        <v>23</v>
      </c>
      <c r="N506" s="99" t="s">
        <v>940</v>
      </c>
      <c r="O506" s="104" t="s">
        <v>946</v>
      </c>
      <c r="P506" s="99" t="s">
        <v>35</v>
      </c>
      <c r="Q506" s="85" t="s">
        <v>885</v>
      </c>
      <c r="R506" s="29"/>
    </row>
    <row r="507" spans="1:18">
      <c r="A507" s="103">
        <v>43601</v>
      </c>
      <c r="B507" s="104" t="s">
        <v>529</v>
      </c>
      <c r="C507" s="104" t="s">
        <v>20</v>
      </c>
      <c r="D507" s="99" t="s">
        <v>21</v>
      </c>
      <c r="E507" s="107"/>
      <c r="F507" s="107">
        <v>500</v>
      </c>
      <c r="G507" s="107"/>
      <c r="H507" s="107"/>
      <c r="I507" s="163">
        <f t="shared" si="37"/>
        <v>0.88208312751393692</v>
      </c>
      <c r="J507" s="163">
        <v>566.84</v>
      </c>
      <c r="K507" s="109">
        <f t="shared" si="38"/>
        <v>7031927</v>
      </c>
      <c r="L507" s="98" t="s">
        <v>22</v>
      </c>
      <c r="M507" s="104" t="s">
        <v>23</v>
      </c>
      <c r="N507" s="99" t="s">
        <v>940</v>
      </c>
      <c r="O507" s="104" t="s">
        <v>946</v>
      </c>
      <c r="P507" s="99" t="s">
        <v>35</v>
      </c>
      <c r="Q507" s="85" t="s">
        <v>885</v>
      </c>
      <c r="R507" s="29"/>
    </row>
    <row r="508" spans="1:18">
      <c r="A508" s="103">
        <v>43601</v>
      </c>
      <c r="B508" s="104" t="s">
        <v>513</v>
      </c>
      <c r="C508" s="104" t="s">
        <v>20</v>
      </c>
      <c r="D508" s="99" t="s">
        <v>21</v>
      </c>
      <c r="E508" s="107"/>
      <c r="F508" s="107">
        <v>500</v>
      </c>
      <c r="G508" s="107"/>
      <c r="H508" s="107"/>
      <c r="I508" s="163">
        <f t="shared" si="37"/>
        <v>0.88208312751393692</v>
      </c>
      <c r="J508" s="163">
        <v>566.84</v>
      </c>
      <c r="K508" s="109">
        <f t="shared" si="38"/>
        <v>7031427</v>
      </c>
      <c r="L508" s="98" t="s">
        <v>22</v>
      </c>
      <c r="M508" s="104" t="s">
        <v>23</v>
      </c>
      <c r="N508" s="99" t="s">
        <v>940</v>
      </c>
      <c r="O508" s="104" t="s">
        <v>946</v>
      </c>
      <c r="P508" s="99" t="s">
        <v>35</v>
      </c>
      <c r="Q508" s="85" t="s">
        <v>885</v>
      </c>
      <c r="R508" s="29"/>
    </row>
    <row r="509" spans="1:18">
      <c r="A509" s="103">
        <v>43601</v>
      </c>
      <c r="B509" s="104" t="s">
        <v>570</v>
      </c>
      <c r="C509" s="104" t="s">
        <v>20</v>
      </c>
      <c r="D509" s="104" t="s">
        <v>32</v>
      </c>
      <c r="E509" s="107"/>
      <c r="F509" s="107">
        <v>300</v>
      </c>
      <c r="G509" s="107"/>
      <c r="H509" s="107"/>
      <c r="I509" s="163">
        <f t="shared" si="37"/>
        <v>0.52783539980892358</v>
      </c>
      <c r="J509" s="163">
        <f t="shared" ref="J509:J525" si="39">11367180/20000</f>
        <v>568.35900000000004</v>
      </c>
      <c r="K509" s="109">
        <f t="shared" si="38"/>
        <v>7031127</v>
      </c>
      <c r="L509" s="108" t="s">
        <v>33</v>
      </c>
      <c r="M509" s="104" t="s">
        <v>34</v>
      </c>
      <c r="N509" s="99" t="s">
        <v>941</v>
      </c>
      <c r="O509" s="104" t="s">
        <v>946</v>
      </c>
      <c r="P509" s="99" t="s">
        <v>35</v>
      </c>
      <c r="Q509" s="85" t="s">
        <v>885</v>
      </c>
      <c r="R509" s="29"/>
    </row>
    <row r="510" spans="1:18">
      <c r="A510" s="103">
        <v>43601</v>
      </c>
      <c r="B510" s="104" t="s">
        <v>51</v>
      </c>
      <c r="C510" s="104" t="s">
        <v>20</v>
      </c>
      <c r="D510" s="104" t="s">
        <v>32</v>
      </c>
      <c r="E510" s="107"/>
      <c r="F510" s="107">
        <v>300</v>
      </c>
      <c r="G510" s="107"/>
      <c r="H510" s="107"/>
      <c r="I510" s="163">
        <f t="shared" si="37"/>
        <v>0.52783539980892358</v>
      </c>
      <c r="J510" s="163">
        <f t="shared" si="39"/>
        <v>568.35900000000004</v>
      </c>
      <c r="K510" s="109">
        <f t="shared" si="38"/>
        <v>7030827</v>
      </c>
      <c r="L510" s="108" t="s">
        <v>33</v>
      </c>
      <c r="M510" s="104" t="s">
        <v>34</v>
      </c>
      <c r="N510" s="99" t="s">
        <v>941</v>
      </c>
      <c r="O510" s="104" t="s">
        <v>946</v>
      </c>
      <c r="P510" s="99" t="s">
        <v>35</v>
      </c>
      <c r="Q510" s="85" t="s">
        <v>885</v>
      </c>
      <c r="R510" s="29"/>
    </row>
    <row r="511" spans="1:18">
      <c r="A511" s="103">
        <v>43601</v>
      </c>
      <c r="B511" s="104" t="s">
        <v>571</v>
      </c>
      <c r="C511" s="104" t="s">
        <v>20</v>
      </c>
      <c r="D511" s="104" t="s">
        <v>32</v>
      </c>
      <c r="E511" s="107"/>
      <c r="F511" s="107">
        <v>300</v>
      </c>
      <c r="G511" s="107"/>
      <c r="H511" s="107"/>
      <c r="I511" s="163">
        <f t="shared" si="37"/>
        <v>0.52783539980892358</v>
      </c>
      <c r="J511" s="163">
        <f t="shared" si="39"/>
        <v>568.35900000000004</v>
      </c>
      <c r="K511" s="109">
        <f t="shared" si="38"/>
        <v>7030527</v>
      </c>
      <c r="L511" s="108" t="s">
        <v>33</v>
      </c>
      <c r="M511" s="104" t="s">
        <v>34</v>
      </c>
      <c r="N511" s="99" t="s">
        <v>941</v>
      </c>
      <c r="O511" s="104" t="s">
        <v>946</v>
      </c>
      <c r="P511" s="99" t="s">
        <v>35</v>
      </c>
      <c r="Q511" s="85" t="s">
        <v>885</v>
      </c>
      <c r="R511" s="29"/>
    </row>
    <row r="512" spans="1:18">
      <c r="A512" s="103">
        <v>43601</v>
      </c>
      <c r="B512" s="104" t="s">
        <v>555</v>
      </c>
      <c r="C512" s="104" t="s">
        <v>20</v>
      </c>
      <c r="D512" s="104" t="s">
        <v>32</v>
      </c>
      <c r="E512" s="107"/>
      <c r="F512" s="107">
        <v>300</v>
      </c>
      <c r="G512" s="107"/>
      <c r="H512" s="107"/>
      <c r="I512" s="163">
        <f t="shared" si="37"/>
        <v>0.52783539980892358</v>
      </c>
      <c r="J512" s="163">
        <f t="shared" si="39"/>
        <v>568.35900000000004</v>
      </c>
      <c r="K512" s="109">
        <f t="shared" si="38"/>
        <v>7030227</v>
      </c>
      <c r="L512" s="108" t="s">
        <v>33</v>
      </c>
      <c r="M512" s="104" t="s">
        <v>34</v>
      </c>
      <c r="N512" s="99" t="s">
        <v>941</v>
      </c>
      <c r="O512" s="104" t="s">
        <v>946</v>
      </c>
      <c r="P512" s="99" t="s">
        <v>35</v>
      </c>
      <c r="Q512" s="85" t="s">
        <v>885</v>
      </c>
      <c r="R512" s="33"/>
    </row>
    <row r="513" spans="1:18">
      <c r="A513" s="103">
        <v>43601</v>
      </c>
      <c r="B513" s="104" t="s">
        <v>52</v>
      </c>
      <c r="C513" s="104" t="s">
        <v>45</v>
      </c>
      <c r="D513" s="104" t="s">
        <v>32</v>
      </c>
      <c r="E513" s="107"/>
      <c r="F513" s="107">
        <v>8000</v>
      </c>
      <c r="G513" s="107"/>
      <c r="H513" s="107"/>
      <c r="I513" s="163">
        <f t="shared" si="37"/>
        <v>14.075610661571295</v>
      </c>
      <c r="J513" s="163">
        <f t="shared" si="39"/>
        <v>568.35900000000004</v>
      </c>
      <c r="K513" s="109">
        <f t="shared" si="38"/>
        <v>7022227</v>
      </c>
      <c r="L513" s="108" t="s">
        <v>33</v>
      </c>
      <c r="M513" s="104" t="s">
        <v>34</v>
      </c>
      <c r="N513" s="99" t="s">
        <v>941</v>
      </c>
      <c r="O513" s="104" t="s">
        <v>946</v>
      </c>
      <c r="P513" s="99" t="s">
        <v>35</v>
      </c>
      <c r="Q513" s="85" t="s">
        <v>885</v>
      </c>
      <c r="R513" s="33"/>
    </row>
    <row r="514" spans="1:18" s="87" customFormat="1">
      <c r="A514" s="103">
        <v>43601</v>
      </c>
      <c r="B514" s="104" t="s">
        <v>572</v>
      </c>
      <c r="C514" s="104" t="s">
        <v>57</v>
      </c>
      <c r="D514" s="104" t="s">
        <v>32</v>
      </c>
      <c r="E514" s="107"/>
      <c r="F514" s="107">
        <v>30000</v>
      </c>
      <c r="G514" s="107"/>
      <c r="H514" s="107"/>
      <c r="I514" s="163">
        <f t="shared" si="37"/>
        <v>52.783539980892357</v>
      </c>
      <c r="J514" s="163">
        <f t="shared" si="39"/>
        <v>568.35900000000004</v>
      </c>
      <c r="K514" s="109">
        <f t="shared" si="38"/>
        <v>6992227</v>
      </c>
      <c r="L514" s="108" t="s">
        <v>33</v>
      </c>
      <c r="M514" s="104">
        <v>20</v>
      </c>
      <c r="N514" s="99" t="s">
        <v>941</v>
      </c>
      <c r="O514" s="104" t="s">
        <v>946</v>
      </c>
      <c r="P514" s="99" t="s">
        <v>35</v>
      </c>
      <c r="Q514" s="85" t="s">
        <v>886</v>
      </c>
      <c r="R514" s="110"/>
    </row>
    <row r="515" spans="1:18">
      <c r="A515" s="103">
        <v>43601</v>
      </c>
      <c r="B515" s="104" t="s">
        <v>573</v>
      </c>
      <c r="C515" s="104" t="s">
        <v>20</v>
      </c>
      <c r="D515" s="104" t="s">
        <v>32</v>
      </c>
      <c r="E515" s="107"/>
      <c r="F515" s="107">
        <v>300</v>
      </c>
      <c r="G515" s="107"/>
      <c r="H515" s="107"/>
      <c r="I515" s="163">
        <f t="shared" si="37"/>
        <v>0.52783539980892358</v>
      </c>
      <c r="J515" s="163">
        <f t="shared" si="39"/>
        <v>568.35900000000004</v>
      </c>
      <c r="K515" s="109">
        <f t="shared" si="38"/>
        <v>6991927</v>
      </c>
      <c r="L515" s="108" t="s">
        <v>33</v>
      </c>
      <c r="M515" s="104" t="s">
        <v>34</v>
      </c>
      <c r="N515" s="99" t="s">
        <v>941</v>
      </c>
      <c r="O515" s="104" t="s">
        <v>946</v>
      </c>
      <c r="P515" s="99" t="s">
        <v>35</v>
      </c>
      <c r="Q515" s="85" t="s">
        <v>885</v>
      </c>
      <c r="R515" s="33"/>
    </row>
    <row r="516" spans="1:18">
      <c r="A516" s="103">
        <v>43601</v>
      </c>
      <c r="B516" s="104" t="s">
        <v>574</v>
      </c>
      <c r="C516" s="104" t="s">
        <v>20</v>
      </c>
      <c r="D516" s="104" t="s">
        <v>32</v>
      </c>
      <c r="E516" s="107"/>
      <c r="F516" s="107">
        <v>4000</v>
      </c>
      <c r="G516" s="107"/>
      <c r="H516" s="107"/>
      <c r="I516" s="163">
        <f t="shared" si="37"/>
        <v>7.0378053307856474</v>
      </c>
      <c r="J516" s="163">
        <f t="shared" si="39"/>
        <v>568.35900000000004</v>
      </c>
      <c r="K516" s="109">
        <f t="shared" si="38"/>
        <v>6987927</v>
      </c>
      <c r="L516" s="108" t="s">
        <v>33</v>
      </c>
      <c r="M516" s="104" t="s">
        <v>34</v>
      </c>
      <c r="N516" s="99" t="s">
        <v>941</v>
      </c>
      <c r="O516" s="104" t="s">
        <v>946</v>
      </c>
      <c r="P516" s="99" t="s">
        <v>35</v>
      </c>
      <c r="Q516" s="85" t="s">
        <v>885</v>
      </c>
      <c r="R516" s="33"/>
    </row>
    <row r="517" spans="1:18">
      <c r="A517" s="103">
        <v>43601</v>
      </c>
      <c r="B517" s="104" t="s">
        <v>575</v>
      </c>
      <c r="C517" s="104" t="s">
        <v>20</v>
      </c>
      <c r="D517" s="104" t="s">
        <v>32</v>
      </c>
      <c r="E517" s="107"/>
      <c r="F517" s="107">
        <v>500</v>
      </c>
      <c r="G517" s="107"/>
      <c r="H517" s="107"/>
      <c r="I517" s="163">
        <f t="shared" si="37"/>
        <v>0.87972566634820593</v>
      </c>
      <c r="J517" s="163">
        <f t="shared" si="39"/>
        <v>568.35900000000004</v>
      </c>
      <c r="K517" s="109">
        <f t="shared" si="38"/>
        <v>6987427</v>
      </c>
      <c r="L517" s="108" t="s">
        <v>33</v>
      </c>
      <c r="M517" s="104" t="s">
        <v>34</v>
      </c>
      <c r="N517" s="99" t="s">
        <v>941</v>
      </c>
      <c r="O517" s="104" t="s">
        <v>946</v>
      </c>
      <c r="P517" s="99" t="s">
        <v>35</v>
      </c>
      <c r="Q517" s="85" t="s">
        <v>885</v>
      </c>
      <c r="R517" s="33"/>
    </row>
    <row r="518" spans="1:18">
      <c r="A518" s="103">
        <v>43601</v>
      </c>
      <c r="B518" s="104" t="s">
        <v>576</v>
      </c>
      <c r="C518" s="104" t="s">
        <v>20</v>
      </c>
      <c r="D518" s="104" t="s">
        <v>32</v>
      </c>
      <c r="E518" s="107"/>
      <c r="F518" s="107">
        <v>500</v>
      </c>
      <c r="G518" s="107"/>
      <c r="H518" s="107"/>
      <c r="I518" s="163">
        <f t="shared" si="37"/>
        <v>0.87972566634820593</v>
      </c>
      <c r="J518" s="163">
        <f t="shared" si="39"/>
        <v>568.35900000000004</v>
      </c>
      <c r="K518" s="109">
        <f t="shared" si="38"/>
        <v>6986927</v>
      </c>
      <c r="L518" s="108" t="s">
        <v>33</v>
      </c>
      <c r="M518" s="104" t="s">
        <v>34</v>
      </c>
      <c r="N518" s="99" t="s">
        <v>941</v>
      </c>
      <c r="O518" s="104" t="s">
        <v>946</v>
      </c>
      <c r="P518" s="99" t="s">
        <v>35</v>
      </c>
      <c r="Q518" s="85" t="s">
        <v>885</v>
      </c>
      <c r="R518" s="33"/>
    </row>
    <row r="519" spans="1:18">
      <c r="A519" s="103">
        <v>43601</v>
      </c>
      <c r="B519" s="104" t="s">
        <v>559</v>
      </c>
      <c r="C519" s="104" t="s">
        <v>45</v>
      </c>
      <c r="D519" s="104" t="s">
        <v>32</v>
      </c>
      <c r="E519" s="107"/>
      <c r="F519" s="107">
        <v>3600</v>
      </c>
      <c r="G519" s="107"/>
      <c r="H519" s="107"/>
      <c r="I519" s="163">
        <f t="shared" si="37"/>
        <v>6.3340247977070829</v>
      </c>
      <c r="J519" s="163">
        <f t="shared" si="39"/>
        <v>568.35900000000004</v>
      </c>
      <c r="K519" s="109">
        <f t="shared" si="38"/>
        <v>6983327</v>
      </c>
      <c r="L519" s="108" t="s">
        <v>33</v>
      </c>
      <c r="M519" s="104" t="s">
        <v>34</v>
      </c>
      <c r="N519" s="99" t="s">
        <v>941</v>
      </c>
      <c r="O519" s="104" t="s">
        <v>946</v>
      </c>
      <c r="P519" s="99" t="s">
        <v>35</v>
      </c>
      <c r="Q519" s="85" t="s">
        <v>885</v>
      </c>
      <c r="R519" s="33"/>
    </row>
    <row r="520" spans="1:18">
      <c r="A520" s="103">
        <v>43601</v>
      </c>
      <c r="B520" s="104" t="s">
        <v>53</v>
      </c>
      <c r="C520" s="104" t="s">
        <v>20</v>
      </c>
      <c r="D520" s="104" t="s">
        <v>32</v>
      </c>
      <c r="E520" s="107"/>
      <c r="F520" s="107">
        <v>500</v>
      </c>
      <c r="G520" s="107"/>
      <c r="H520" s="107"/>
      <c r="I520" s="163">
        <f t="shared" si="37"/>
        <v>0.87972566634820593</v>
      </c>
      <c r="J520" s="163">
        <f t="shared" si="39"/>
        <v>568.35900000000004</v>
      </c>
      <c r="K520" s="109">
        <f t="shared" si="38"/>
        <v>6982827</v>
      </c>
      <c r="L520" s="108" t="s">
        <v>33</v>
      </c>
      <c r="M520" s="104" t="s">
        <v>34</v>
      </c>
      <c r="N520" s="99" t="s">
        <v>941</v>
      </c>
      <c r="O520" s="104" t="s">
        <v>946</v>
      </c>
      <c r="P520" s="99" t="s">
        <v>35</v>
      </c>
      <c r="Q520" s="85" t="s">
        <v>885</v>
      </c>
      <c r="R520" s="33"/>
    </row>
    <row r="521" spans="1:18">
      <c r="A521" s="103">
        <v>43601</v>
      </c>
      <c r="B521" s="104" t="s">
        <v>54</v>
      </c>
      <c r="C521" s="104" t="s">
        <v>20</v>
      </c>
      <c r="D521" s="104" t="s">
        <v>32</v>
      </c>
      <c r="E521" s="107"/>
      <c r="F521" s="107">
        <v>500</v>
      </c>
      <c r="G521" s="107"/>
      <c r="H521" s="107"/>
      <c r="I521" s="163">
        <f t="shared" si="37"/>
        <v>0.87972566634820593</v>
      </c>
      <c r="J521" s="163">
        <f t="shared" si="39"/>
        <v>568.35900000000004</v>
      </c>
      <c r="K521" s="109">
        <f t="shared" si="38"/>
        <v>6982327</v>
      </c>
      <c r="L521" s="108" t="s">
        <v>33</v>
      </c>
      <c r="M521" s="104" t="s">
        <v>34</v>
      </c>
      <c r="N521" s="99" t="s">
        <v>941</v>
      </c>
      <c r="O521" s="104" t="s">
        <v>946</v>
      </c>
      <c r="P521" s="99" t="s">
        <v>35</v>
      </c>
      <c r="Q521" s="85" t="s">
        <v>885</v>
      </c>
      <c r="R521" s="33"/>
    </row>
    <row r="522" spans="1:18">
      <c r="A522" s="103">
        <v>43601</v>
      </c>
      <c r="B522" s="104" t="s">
        <v>55</v>
      </c>
      <c r="C522" s="104" t="s">
        <v>20</v>
      </c>
      <c r="D522" s="104" t="s">
        <v>32</v>
      </c>
      <c r="E522" s="107"/>
      <c r="F522" s="107">
        <v>500</v>
      </c>
      <c r="G522" s="107"/>
      <c r="H522" s="107"/>
      <c r="I522" s="163">
        <f t="shared" si="37"/>
        <v>0.87972566634820593</v>
      </c>
      <c r="J522" s="163">
        <f t="shared" si="39"/>
        <v>568.35900000000004</v>
      </c>
      <c r="K522" s="109">
        <f t="shared" si="38"/>
        <v>6981827</v>
      </c>
      <c r="L522" s="108" t="s">
        <v>33</v>
      </c>
      <c r="M522" s="104" t="s">
        <v>34</v>
      </c>
      <c r="N522" s="99" t="s">
        <v>941</v>
      </c>
      <c r="O522" s="104" t="s">
        <v>946</v>
      </c>
      <c r="P522" s="99" t="s">
        <v>35</v>
      </c>
      <c r="Q522" s="85" t="s">
        <v>885</v>
      </c>
      <c r="R522" s="33"/>
    </row>
    <row r="523" spans="1:18">
      <c r="A523" s="103">
        <v>43601</v>
      </c>
      <c r="B523" s="104" t="s">
        <v>553</v>
      </c>
      <c r="C523" s="104" t="s">
        <v>20</v>
      </c>
      <c r="D523" s="104" t="s">
        <v>32</v>
      </c>
      <c r="E523" s="107"/>
      <c r="F523" s="107">
        <v>500</v>
      </c>
      <c r="G523" s="107"/>
      <c r="H523" s="107"/>
      <c r="I523" s="163">
        <f t="shared" si="37"/>
        <v>0.87972566634820593</v>
      </c>
      <c r="J523" s="163">
        <f t="shared" si="39"/>
        <v>568.35900000000004</v>
      </c>
      <c r="K523" s="109">
        <f t="shared" si="38"/>
        <v>6981327</v>
      </c>
      <c r="L523" s="108" t="s">
        <v>33</v>
      </c>
      <c r="M523" s="104" t="s">
        <v>34</v>
      </c>
      <c r="N523" s="99" t="s">
        <v>941</v>
      </c>
      <c r="O523" s="104" t="s">
        <v>946</v>
      </c>
      <c r="P523" s="99" t="s">
        <v>35</v>
      </c>
      <c r="Q523" s="85" t="s">
        <v>885</v>
      </c>
      <c r="R523" s="33"/>
    </row>
    <row r="524" spans="1:18">
      <c r="A524" s="103">
        <v>43601</v>
      </c>
      <c r="B524" s="104" t="s">
        <v>554</v>
      </c>
      <c r="C524" s="104" t="s">
        <v>20</v>
      </c>
      <c r="D524" s="104" t="s">
        <v>32</v>
      </c>
      <c r="E524" s="107"/>
      <c r="F524" s="107">
        <v>500</v>
      </c>
      <c r="G524" s="107"/>
      <c r="H524" s="107"/>
      <c r="I524" s="163">
        <f t="shared" si="37"/>
        <v>0.87972566634820593</v>
      </c>
      <c r="J524" s="163">
        <f t="shared" si="39"/>
        <v>568.35900000000004</v>
      </c>
      <c r="K524" s="109">
        <f t="shared" si="38"/>
        <v>6980827</v>
      </c>
      <c r="L524" s="108" t="s">
        <v>33</v>
      </c>
      <c r="M524" s="104" t="s">
        <v>34</v>
      </c>
      <c r="N524" s="99" t="s">
        <v>941</v>
      </c>
      <c r="O524" s="104" t="s">
        <v>946</v>
      </c>
      <c r="P524" s="99" t="s">
        <v>35</v>
      </c>
      <c r="Q524" s="85" t="s">
        <v>885</v>
      </c>
      <c r="R524" s="33"/>
    </row>
    <row r="525" spans="1:18">
      <c r="A525" s="103">
        <v>43601</v>
      </c>
      <c r="B525" s="104" t="s">
        <v>577</v>
      </c>
      <c r="C525" s="104" t="s">
        <v>20</v>
      </c>
      <c r="D525" s="104" t="s">
        <v>32</v>
      </c>
      <c r="E525" s="107"/>
      <c r="F525" s="107">
        <v>500</v>
      </c>
      <c r="G525" s="107"/>
      <c r="H525" s="107"/>
      <c r="I525" s="163">
        <f t="shared" ref="I525:I588" si="40">+F525/J525</f>
        <v>0.87972566634820593</v>
      </c>
      <c r="J525" s="163">
        <f t="shared" si="39"/>
        <v>568.35900000000004</v>
      </c>
      <c r="K525" s="109">
        <f t="shared" ref="K525:K588" si="41">K524+E525-F525</f>
        <v>6980327</v>
      </c>
      <c r="L525" s="108" t="s">
        <v>33</v>
      </c>
      <c r="M525" s="104" t="s">
        <v>34</v>
      </c>
      <c r="N525" s="99" t="s">
        <v>941</v>
      </c>
      <c r="O525" s="104" t="s">
        <v>946</v>
      </c>
      <c r="P525" s="99" t="s">
        <v>35</v>
      </c>
      <c r="Q525" s="85" t="s">
        <v>885</v>
      </c>
      <c r="R525" s="33"/>
    </row>
    <row r="526" spans="1:18" s="79" customFormat="1">
      <c r="A526" s="103">
        <v>43601</v>
      </c>
      <c r="B526" s="99" t="s">
        <v>106</v>
      </c>
      <c r="C526" s="99" t="s">
        <v>72</v>
      </c>
      <c r="D526" s="99" t="s">
        <v>69</v>
      </c>
      <c r="E526" s="100"/>
      <c r="F526" s="100">
        <v>10300</v>
      </c>
      <c r="G526" s="100"/>
      <c r="H526" s="100"/>
      <c r="I526" s="163">
        <f t="shared" si="40"/>
        <v>18.170912426787101</v>
      </c>
      <c r="J526" s="163">
        <v>566.84</v>
      </c>
      <c r="K526" s="109">
        <f t="shared" si="41"/>
        <v>6970027</v>
      </c>
      <c r="L526" s="98" t="s">
        <v>25</v>
      </c>
      <c r="M526" s="99" t="s">
        <v>909</v>
      </c>
      <c r="N526" s="99" t="s">
        <v>940</v>
      </c>
      <c r="O526" s="104" t="s">
        <v>946</v>
      </c>
      <c r="P526" s="99" t="s">
        <v>35</v>
      </c>
      <c r="Q526" s="85" t="s">
        <v>886</v>
      </c>
      <c r="R526" s="82"/>
    </row>
    <row r="527" spans="1:18">
      <c r="A527" s="103">
        <v>43601</v>
      </c>
      <c r="B527" s="99" t="s">
        <v>107</v>
      </c>
      <c r="C527" s="104" t="s">
        <v>20</v>
      </c>
      <c r="D527" s="99" t="s">
        <v>61</v>
      </c>
      <c r="E527" s="100"/>
      <c r="F527" s="100">
        <v>4000</v>
      </c>
      <c r="G527" s="100"/>
      <c r="H527" s="100"/>
      <c r="I527" s="163">
        <f t="shared" si="40"/>
        <v>7.0378053307856474</v>
      </c>
      <c r="J527" s="163">
        <f t="shared" ref="J527:J544" si="42">11367180/20000</f>
        <v>568.35900000000004</v>
      </c>
      <c r="K527" s="109">
        <f t="shared" si="41"/>
        <v>6966027</v>
      </c>
      <c r="L527" s="98" t="s">
        <v>25</v>
      </c>
      <c r="M527" s="99" t="s">
        <v>34</v>
      </c>
      <c r="N527" s="99" t="s">
        <v>941</v>
      </c>
      <c r="O527" s="104" t="s">
        <v>946</v>
      </c>
      <c r="P527" s="99" t="s">
        <v>35</v>
      </c>
      <c r="Q527" s="85" t="s">
        <v>885</v>
      </c>
      <c r="R527" s="33"/>
    </row>
    <row r="528" spans="1:18" s="79" customFormat="1">
      <c r="A528" s="103">
        <v>43601</v>
      </c>
      <c r="B528" s="99" t="s">
        <v>102</v>
      </c>
      <c r="C528" s="99" t="s">
        <v>72</v>
      </c>
      <c r="D528" s="99" t="s">
        <v>69</v>
      </c>
      <c r="E528" s="100"/>
      <c r="F528" s="100">
        <v>500</v>
      </c>
      <c r="G528" s="100"/>
      <c r="H528" s="100"/>
      <c r="I528" s="163">
        <f t="shared" si="40"/>
        <v>0.87972566634820593</v>
      </c>
      <c r="J528" s="163">
        <f t="shared" si="42"/>
        <v>568.35900000000004</v>
      </c>
      <c r="K528" s="109">
        <f t="shared" si="41"/>
        <v>6965527</v>
      </c>
      <c r="L528" s="98" t="s">
        <v>25</v>
      </c>
      <c r="M528" s="99" t="s">
        <v>108</v>
      </c>
      <c r="N528" s="99" t="s">
        <v>941</v>
      </c>
      <c r="O528" s="104" t="s">
        <v>946</v>
      </c>
      <c r="P528" s="99" t="s">
        <v>35</v>
      </c>
      <c r="Q528" s="85" t="s">
        <v>886</v>
      </c>
      <c r="R528" s="82"/>
    </row>
    <row r="529" spans="1:18">
      <c r="A529" s="103">
        <v>43601</v>
      </c>
      <c r="B529" s="104" t="s">
        <v>607</v>
      </c>
      <c r="C529" s="104" t="s">
        <v>20</v>
      </c>
      <c r="D529" s="104" t="s">
        <v>297</v>
      </c>
      <c r="E529" s="107"/>
      <c r="F529" s="107">
        <v>1000</v>
      </c>
      <c r="G529" s="107"/>
      <c r="H529" s="107"/>
      <c r="I529" s="163">
        <f t="shared" si="40"/>
        <v>1.7594513326964119</v>
      </c>
      <c r="J529" s="163">
        <f t="shared" si="42"/>
        <v>568.35900000000004</v>
      </c>
      <c r="K529" s="109">
        <f t="shared" si="41"/>
        <v>6964527</v>
      </c>
      <c r="L529" s="108" t="s">
        <v>62</v>
      </c>
      <c r="M529" s="104" t="s">
        <v>34</v>
      </c>
      <c r="N529" s="99" t="s">
        <v>941</v>
      </c>
      <c r="O529" s="104" t="s">
        <v>946</v>
      </c>
      <c r="P529" s="99" t="s">
        <v>35</v>
      </c>
      <c r="Q529" s="85" t="s">
        <v>885</v>
      </c>
      <c r="R529" s="33"/>
    </row>
    <row r="530" spans="1:18">
      <c r="A530" s="103">
        <v>43601</v>
      </c>
      <c r="B530" s="104" t="s">
        <v>610</v>
      </c>
      <c r="C530" s="104" t="s">
        <v>79</v>
      </c>
      <c r="D530" s="104" t="s">
        <v>297</v>
      </c>
      <c r="E530" s="107"/>
      <c r="F530" s="107">
        <v>1000</v>
      </c>
      <c r="G530" s="107"/>
      <c r="H530" s="107"/>
      <c r="I530" s="163">
        <f t="shared" si="40"/>
        <v>1.7594513326964119</v>
      </c>
      <c r="J530" s="163">
        <f t="shared" si="42"/>
        <v>568.35900000000004</v>
      </c>
      <c r="K530" s="109">
        <f t="shared" si="41"/>
        <v>6963527</v>
      </c>
      <c r="L530" s="108" t="s">
        <v>62</v>
      </c>
      <c r="M530" s="104" t="s">
        <v>34</v>
      </c>
      <c r="N530" s="99" t="s">
        <v>941</v>
      </c>
      <c r="O530" s="104" t="s">
        <v>946</v>
      </c>
      <c r="P530" s="99" t="s">
        <v>35</v>
      </c>
      <c r="Q530" s="85" t="s">
        <v>885</v>
      </c>
      <c r="R530" s="33"/>
    </row>
    <row r="531" spans="1:18">
      <c r="A531" s="103">
        <v>43601</v>
      </c>
      <c r="B531" s="104" t="s">
        <v>611</v>
      </c>
      <c r="C531" s="104" t="s">
        <v>20</v>
      </c>
      <c r="D531" s="104" t="s">
        <v>297</v>
      </c>
      <c r="E531" s="107"/>
      <c r="F531" s="107">
        <v>1000</v>
      </c>
      <c r="G531" s="107"/>
      <c r="H531" s="107"/>
      <c r="I531" s="163">
        <f t="shared" si="40"/>
        <v>1.7594513326964119</v>
      </c>
      <c r="J531" s="163">
        <f t="shared" si="42"/>
        <v>568.35900000000004</v>
      </c>
      <c r="K531" s="109">
        <f t="shared" si="41"/>
        <v>6962527</v>
      </c>
      <c r="L531" s="108" t="s">
        <v>62</v>
      </c>
      <c r="M531" s="104" t="s">
        <v>34</v>
      </c>
      <c r="N531" s="99" t="s">
        <v>941</v>
      </c>
      <c r="O531" s="104" t="s">
        <v>946</v>
      </c>
      <c r="P531" s="99" t="s">
        <v>35</v>
      </c>
      <c r="Q531" s="85" t="s">
        <v>885</v>
      </c>
      <c r="R531" s="33"/>
    </row>
    <row r="532" spans="1:18">
      <c r="A532" s="103">
        <v>43601</v>
      </c>
      <c r="B532" s="104" t="s">
        <v>702</v>
      </c>
      <c r="C532" s="104" t="s">
        <v>20</v>
      </c>
      <c r="D532" s="104" t="s">
        <v>32</v>
      </c>
      <c r="E532" s="106"/>
      <c r="F532" s="106">
        <v>500</v>
      </c>
      <c r="G532" s="106"/>
      <c r="H532" s="106"/>
      <c r="I532" s="163">
        <f t="shared" si="40"/>
        <v>0.87972566634820593</v>
      </c>
      <c r="J532" s="163">
        <f t="shared" si="42"/>
        <v>568.35900000000004</v>
      </c>
      <c r="K532" s="109">
        <f t="shared" si="41"/>
        <v>6962027</v>
      </c>
      <c r="L532" s="108" t="s">
        <v>63</v>
      </c>
      <c r="M532" s="99" t="s">
        <v>34</v>
      </c>
      <c r="N532" s="99" t="s">
        <v>941</v>
      </c>
      <c r="O532" s="104" t="s">
        <v>946</v>
      </c>
      <c r="P532" s="99" t="s">
        <v>35</v>
      </c>
      <c r="Q532" s="85" t="s">
        <v>885</v>
      </c>
      <c r="R532" s="33"/>
    </row>
    <row r="533" spans="1:18">
      <c r="A533" s="103">
        <v>43601</v>
      </c>
      <c r="B533" s="104" t="s">
        <v>127</v>
      </c>
      <c r="C533" s="104" t="s">
        <v>45</v>
      </c>
      <c r="D533" s="104" t="s">
        <v>32</v>
      </c>
      <c r="E533" s="106"/>
      <c r="F533" s="106">
        <v>10000</v>
      </c>
      <c r="G533" s="106"/>
      <c r="H533" s="106"/>
      <c r="I533" s="163">
        <f t="shared" si="40"/>
        <v>17.594513326964119</v>
      </c>
      <c r="J533" s="163">
        <f t="shared" si="42"/>
        <v>568.35900000000004</v>
      </c>
      <c r="K533" s="109">
        <f t="shared" si="41"/>
        <v>6952027</v>
      </c>
      <c r="L533" s="108" t="s">
        <v>63</v>
      </c>
      <c r="M533" s="99" t="s">
        <v>34</v>
      </c>
      <c r="N533" s="99" t="s">
        <v>941</v>
      </c>
      <c r="O533" s="104" t="s">
        <v>946</v>
      </c>
      <c r="P533" s="99" t="s">
        <v>35</v>
      </c>
      <c r="Q533" s="85" t="s">
        <v>885</v>
      </c>
      <c r="R533" s="33"/>
    </row>
    <row r="534" spans="1:18">
      <c r="A534" s="103">
        <v>43601</v>
      </c>
      <c r="B534" s="104" t="s">
        <v>128</v>
      </c>
      <c r="C534" s="104" t="s">
        <v>57</v>
      </c>
      <c r="D534" s="104" t="s">
        <v>32</v>
      </c>
      <c r="E534" s="106"/>
      <c r="F534" s="106">
        <v>80000</v>
      </c>
      <c r="G534" s="106"/>
      <c r="H534" s="106"/>
      <c r="I534" s="163">
        <f t="shared" si="40"/>
        <v>140.75610661571295</v>
      </c>
      <c r="J534" s="163">
        <f t="shared" si="42"/>
        <v>568.35900000000004</v>
      </c>
      <c r="K534" s="109">
        <f t="shared" si="41"/>
        <v>6872027</v>
      </c>
      <c r="L534" s="108" t="s">
        <v>63</v>
      </c>
      <c r="M534" s="99" t="s">
        <v>34</v>
      </c>
      <c r="N534" s="99" t="s">
        <v>941</v>
      </c>
      <c r="O534" s="104" t="s">
        <v>945</v>
      </c>
      <c r="P534" s="99" t="s">
        <v>35</v>
      </c>
      <c r="Q534" s="85" t="s">
        <v>885</v>
      </c>
      <c r="R534" s="33"/>
    </row>
    <row r="535" spans="1:18">
      <c r="A535" s="103">
        <v>43601</v>
      </c>
      <c r="B535" s="104" t="s">
        <v>703</v>
      </c>
      <c r="C535" s="104" t="s">
        <v>20</v>
      </c>
      <c r="D535" s="104" t="s">
        <v>32</v>
      </c>
      <c r="E535" s="106"/>
      <c r="F535" s="106">
        <v>300</v>
      </c>
      <c r="G535" s="106"/>
      <c r="H535" s="106"/>
      <c r="I535" s="163">
        <f t="shared" si="40"/>
        <v>0.52783539980892358</v>
      </c>
      <c r="J535" s="163">
        <f t="shared" si="42"/>
        <v>568.35900000000004</v>
      </c>
      <c r="K535" s="109">
        <f t="shared" si="41"/>
        <v>6871727</v>
      </c>
      <c r="L535" s="108" t="s">
        <v>63</v>
      </c>
      <c r="M535" s="99" t="s">
        <v>34</v>
      </c>
      <c r="N535" s="99" t="s">
        <v>941</v>
      </c>
      <c r="O535" s="104" t="s">
        <v>946</v>
      </c>
      <c r="P535" s="99" t="s">
        <v>35</v>
      </c>
      <c r="Q535" s="85" t="s">
        <v>885</v>
      </c>
      <c r="R535" s="33"/>
    </row>
    <row r="536" spans="1:18">
      <c r="A536" s="103">
        <v>43601</v>
      </c>
      <c r="B536" s="104" t="s">
        <v>704</v>
      </c>
      <c r="C536" s="104" t="s">
        <v>20</v>
      </c>
      <c r="D536" s="104" t="s">
        <v>32</v>
      </c>
      <c r="E536" s="106"/>
      <c r="F536" s="106">
        <v>300</v>
      </c>
      <c r="G536" s="106"/>
      <c r="H536" s="106"/>
      <c r="I536" s="163">
        <f t="shared" si="40"/>
        <v>0.52783539980892358</v>
      </c>
      <c r="J536" s="163">
        <f t="shared" si="42"/>
        <v>568.35900000000004</v>
      </c>
      <c r="K536" s="109">
        <f t="shared" si="41"/>
        <v>6871427</v>
      </c>
      <c r="L536" s="108" t="s">
        <v>63</v>
      </c>
      <c r="M536" s="99" t="s">
        <v>34</v>
      </c>
      <c r="N536" s="99" t="s">
        <v>941</v>
      </c>
      <c r="O536" s="104" t="s">
        <v>946</v>
      </c>
      <c r="P536" s="99" t="s">
        <v>35</v>
      </c>
      <c r="Q536" s="85" t="s">
        <v>885</v>
      </c>
      <c r="R536" s="33"/>
    </row>
    <row r="537" spans="1:18">
      <c r="A537" s="103">
        <v>43601</v>
      </c>
      <c r="B537" s="104" t="s">
        <v>705</v>
      </c>
      <c r="C537" s="104" t="s">
        <v>20</v>
      </c>
      <c r="D537" s="104" t="s">
        <v>32</v>
      </c>
      <c r="E537" s="106"/>
      <c r="F537" s="106">
        <v>300</v>
      </c>
      <c r="G537" s="106"/>
      <c r="H537" s="106"/>
      <c r="I537" s="163">
        <f t="shared" si="40"/>
        <v>0.52783539980892358</v>
      </c>
      <c r="J537" s="163">
        <f t="shared" si="42"/>
        <v>568.35900000000004</v>
      </c>
      <c r="K537" s="109">
        <f t="shared" si="41"/>
        <v>6871127</v>
      </c>
      <c r="L537" s="108" t="s">
        <v>63</v>
      </c>
      <c r="M537" s="99" t="s">
        <v>34</v>
      </c>
      <c r="N537" s="99" t="s">
        <v>941</v>
      </c>
      <c r="O537" s="104" t="s">
        <v>946</v>
      </c>
      <c r="P537" s="99" t="s">
        <v>35</v>
      </c>
      <c r="Q537" s="85" t="s">
        <v>885</v>
      </c>
      <c r="R537" s="33"/>
    </row>
    <row r="538" spans="1:18">
      <c r="A538" s="103">
        <v>43601</v>
      </c>
      <c r="B538" s="102" t="s">
        <v>727</v>
      </c>
      <c r="C538" s="104" t="s">
        <v>20</v>
      </c>
      <c r="D538" s="99" t="s">
        <v>61</v>
      </c>
      <c r="E538" s="100"/>
      <c r="F538" s="101">
        <v>2000</v>
      </c>
      <c r="G538" s="101"/>
      <c r="H538" s="101"/>
      <c r="I538" s="163">
        <f t="shared" si="40"/>
        <v>3.5189026653928237</v>
      </c>
      <c r="J538" s="163">
        <f t="shared" si="42"/>
        <v>568.35900000000004</v>
      </c>
      <c r="K538" s="109">
        <f t="shared" si="41"/>
        <v>6869127</v>
      </c>
      <c r="L538" s="98" t="s">
        <v>139</v>
      </c>
      <c r="M538" s="99" t="s">
        <v>34</v>
      </c>
      <c r="N538" s="99" t="s">
        <v>941</v>
      </c>
      <c r="O538" s="104" t="s">
        <v>946</v>
      </c>
      <c r="P538" s="99" t="s">
        <v>35</v>
      </c>
      <c r="Q538" s="85" t="s">
        <v>885</v>
      </c>
      <c r="R538" s="33"/>
    </row>
    <row r="539" spans="1:18">
      <c r="A539" s="103">
        <v>43601</v>
      </c>
      <c r="B539" s="99" t="s">
        <v>159</v>
      </c>
      <c r="C539" s="104" t="s">
        <v>20</v>
      </c>
      <c r="D539" s="99" t="s">
        <v>85</v>
      </c>
      <c r="E539" s="100"/>
      <c r="F539" s="100">
        <v>1000</v>
      </c>
      <c r="G539" s="100"/>
      <c r="H539" s="100"/>
      <c r="I539" s="163">
        <f t="shared" si="40"/>
        <v>1.7594513326964119</v>
      </c>
      <c r="J539" s="163">
        <f t="shared" si="42"/>
        <v>568.35900000000004</v>
      </c>
      <c r="K539" s="109">
        <f t="shared" si="41"/>
        <v>6868127</v>
      </c>
      <c r="L539" s="98" t="s">
        <v>84</v>
      </c>
      <c r="M539" s="99" t="s">
        <v>34</v>
      </c>
      <c r="N539" s="99" t="s">
        <v>941</v>
      </c>
      <c r="O539" s="104" t="s">
        <v>946</v>
      </c>
      <c r="P539" s="99" t="s">
        <v>35</v>
      </c>
      <c r="Q539" s="85" t="s">
        <v>885</v>
      </c>
      <c r="R539" s="33"/>
    </row>
    <row r="540" spans="1:18">
      <c r="A540" s="103">
        <v>43601</v>
      </c>
      <c r="B540" s="99" t="s">
        <v>160</v>
      </c>
      <c r="C540" s="104" t="s">
        <v>20</v>
      </c>
      <c r="D540" s="99" t="s">
        <v>85</v>
      </c>
      <c r="E540" s="100"/>
      <c r="F540" s="100">
        <v>1000</v>
      </c>
      <c r="G540" s="100"/>
      <c r="H540" s="100"/>
      <c r="I540" s="163">
        <f t="shared" si="40"/>
        <v>1.7594513326964119</v>
      </c>
      <c r="J540" s="163">
        <f t="shared" si="42"/>
        <v>568.35900000000004</v>
      </c>
      <c r="K540" s="109">
        <f t="shared" si="41"/>
        <v>6867127</v>
      </c>
      <c r="L540" s="98" t="s">
        <v>84</v>
      </c>
      <c r="M540" s="99" t="s">
        <v>34</v>
      </c>
      <c r="N540" s="99" t="s">
        <v>941</v>
      </c>
      <c r="O540" s="104" t="s">
        <v>946</v>
      </c>
      <c r="P540" s="99" t="s">
        <v>35</v>
      </c>
      <c r="Q540" s="85" t="s">
        <v>885</v>
      </c>
      <c r="R540" s="33"/>
    </row>
    <row r="541" spans="1:18">
      <c r="A541" s="103">
        <v>43601</v>
      </c>
      <c r="B541" s="99" t="s">
        <v>163</v>
      </c>
      <c r="C541" s="104" t="s">
        <v>20</v>
      </c>
      <c r="D541" s="99" t="s">
        <v>85</v>
      </c>
      <c r="E541" s="100"/>
      <c r="F541" s="100">
        <v>1000</v>
      </c>
      <c r="G541" s="100"/>
      <c r="H541" s="100"/>
      <c r="I541" s="163">
        <f t="shared" si="40"/>
        <v>1.7594513326964119</v>
      </c>
      <c r="J541" s="163">
        <f t="shared" si="42"/>
        <v>568.35900000000004</v>
      </c>
      <c r="K541" s="109">
        <f t="shared" si="41"/>
        <v>6866127</v>
      </c>
      <c r="L541" s="98" t="s">
        <v>84</v>
      </c>
      <c r="M541" s="99" t="s">
        <v>34</v>
      </c>
      <c r="N541" s="99" t="s">
        <v>941</v>
      </c>
      <c r="O541" s="104" t="s">
        <v>946</v>
      </c>
      <c r="P541" s="99" t="s">
        <v>35</v>
      </c>
      <c r="Q541" s="85" t="s">
        <v>885</v>
      </c>
      <c r="R541" s="33"/>
    </row>
    <row r="542" spans="1:18">
      <c r="A542" s="103">
        <v>43601</v>
      </c>
      <c r="B542" s="99" t="s">
        <v>176</v>
      </c>
      <c r="C542" s="104" t="s">
        <v>20</v>
      </c>
      <c r="D542" s="99" t="s">
        <v>85</v>
      </c>
      <c r="E542" s="100"/>
      <c r="F542" s="100">
        <v>1000</v>
      </c>
      <c r="G542" s="100"/>
      <c r="H542" s="100"/>
      <c r="I542" s="163">
        <f t="shared" si="40"/>
        <v>1.7594513326964119</v>
      </c>
      <c r="J542" s="163">
        <f t="shared" si="42"/>
        <v>568.35900000000004</v>
      </c>
      <c r="K542" s="109">
        <f t="shared" si="41"/>
        <v>6865127</v>
      </c>
      <c r="L542" s="98" t="s">
        <v>84</v>
      </c>
      <c r="M542" s="99" t="s">
        <v>34</v>
      </c>
      <c r="N542" s="99" t="s">
        <v>941</v>
      </c>
      <c r="O542" s="104" t="s">
        <v>946</v>
      </c>
      <c r="P542" s="99" t="s">
        <v>35</v>
      </c>
      <c r="Q542" s="85" t="s">
        <v>885</v>
      </c>
      <c r="R542" s="33"/>
    </row>
    <row r="543" spans="1:18" s="79" customFormat="1">
      <c r="A543" s="103">
        <v>43601</v>
      </c>
      <c r="B543" s="99" t="s">
        <v>177</v>
      </c>
      <c r="C543" s="104" t="s">
        <v>79</v>
      </c>
      <c r="D543" s="99" t="s">
        <v>80</v>
      </c>
      <c r="E543" s="100"/>
      <c r="F543" s="100">
        <v>1000</v>
      </c>
      <c r="G543" s="100"/>
      <c r="H543" s="100"/>
      <c r="I543" s="163">
        <f t="shared" si="40"/>
        <v>1.7594513326964119</v>
      </c>
      <c r="J543" s="163">
        <f t="shared" si="42"/>
        <v>568.35900000000004</v>
      </c>
      <c r="K543" s="109">
        <f t="shared" si="41"/>
        <v>6864127</v>
      </c>
      <c r="L543" s="98" t="s">
        <v>84</v>
      </c>
      <c r="M543" s="99">
        <v>735167</v>
      </c>
      <c r="N543" s="99" t="s">
        <v>941</v>
      </c>
      <c r="O543" s="104" t="s">
        <v>946</v>
      </c>
      <c r="P543" s="99" t="s">
        <v>35</v>
      </c>
      <c r="Q543" s="85" t="s">
        <v>886</v>
      </c>
      <c r="R543" s="82"/>
    </row>
    <row r="544" spans="1:18">
      <c r="A544" s="103">
        <v>43601</v>
      </c>
      <c r="B544" s="99" t="s">
        <v>178</v>
      </c>
      <c r="C544" s="104" t="s">
        <v>20</v>
      </c>
      <c r="D544" s="99" t="s">
        <v>85</v>
      </c>
      <c r="E544" s="100"/>
      <c r="F544" s="100">
        <v>1000</v>
      </c>
      <c r="G544" s="100"/>
      <c r="H544" s="100"/>
      <c r="I544" s="163">
        <f t="shared" si="40"/>
        <v>1.7594513326964119</v>
      </c>
      <c r="J544" s="163">
        <f t="shared" si="42"/>
        <v>568.35900000000004</v>
      </c>
      <c r="K544" s="109">
        <f t="shared" si="41"/>
        <v>6863127</v>
      </c>
      <c r="L544" s="98" t="s">
        <v>84</v>
      </c>
      <c r="M544" s="99" t="s">
        <v>34</v>
      </c>
      <c r="N544" s="99" t="s">
        <v>941</v>
      </c>
      <c r="O544" s="104" t="s">
        <v>946</v>
      </c>
      <c r="P544" s="99" t="s">
        <v>35</v>
      </c>
      <c r="Q544" s="85" t="s">
        <v>885</v>
      </c>
      <c r="R544" s="33"/>
    </row>
    <row r="545" spans="1:18">
      <c r="A545" s="103">
        <v>43601</v>
      </c>
      <c r="B545" s="102" t="s">
        <v>233</v>
      </c>
      <c r="C545" s="99" t="s">
        <v>879</v>
      </c>
      <c r="D545" s="99" t="s">
        <v>69</v>
      </c>
      <c r="E545" s="107"/>
      <c r="F545" s="107">
        <v>5000</v>
      </c>
      <c r="G545" s="107"/>
      <c r="H545" s="107"/>
      <c r="I545" s="163">
        <f t="shared" si="40"/>
        <v>8.8208312751393692</v>
      </c>
      <c r="J545" s="163">
        <v>566.84</v>
      </c>
      <c r="K545" s="109">
        <f t="shared" si="41"/>
        <v>6858127</v>
      </c>
      <c r="L545" s="98" t="s">
        <v>99</v>
      </c>
      <c r="M545" s="104" t="s">
        <v>34</v>
      </c>
      <c r="N545" s="99" t="s">
        <v>940</v>
      </c>
      <c r="O545" s="104" t="s">
        <v>946</v>
      </c>
      <c r="P545" s="99" t="s">
        <v>35</v>
      </c>
      <c r="Q545" s="85" t="s">
        <v>885</v>
      </c>
      <c r="R545" s="33"/>
    </row>
    <row r="546" spans="1:18">
      <c r="A546" s="103">
        <v>43601</v>
      </c>
      <c r="B546" s="102" t="s">
        <v>234</v>
      </c>
      <c r="C546" s="104" t="s">
        <v>20</v>
      </c>
      <c r="D546" s="45" t="s">
        <v>21</v>
      </c>
      <c r="E546" s="107"/>
      <c r="F546" s="107">
        <v>3000</v>
      </c>
      <c r="G546" s="107"/>
      <c r="H546" s="107"/>
      <c r="I546" s="163">
        <f t="shared" si="40"/>
        <v>5.2924987650836215</v>
      </c>
      <c r="J546" s="163">
        <v>566.84</v>
      </c>
      <c r="K546" s="109">
        <f t="shared" si="41"/>
        <v>6855127</v>
      </c>
      <c r="L546" s="98" t="s">
        <v>99</v>
      </c>
      <c r="M546" s="104" t="s">
        <v>34</v>
      </c>
      <c r="N546" s="99" t="s">
        <v>940</v>
      </c>
      <c r="O546" s="104" t="s">
        <v>946</v>
      </c>
      <c r="P546" s="99" t="s">
        <v>35</v>
      </c>
      <c r="Q546" s="85" t="s">
        <v>885</v>
      </c>
      <c r="R546" s="33"/>
    </row>
    <row r="547" spans="1:18">
      <c r="A547" s="103">
        <v>43601</v>
      </c>
      <c r="B547" s="102" t="s">
        <v>235</v>
      </c>
      <c r="C547" s="104" t="s">
        <v>20</v>
      </c>
      <c r="D547" s="45" t="s">
        <v>21</v>
      </c>
      <c r="E547" s="107"/>
      <c r="F547" s="107">
        <v>2000</v>
      </c>
      <c r="G547" s="107"/>
      <c r="H547" s="107"/>
      <c r="I547" s="163">
        <f t="shared" si="40"/>
        <v>3.5283325100557477</v>
      </c>
      <c r="J547" s="163">
        <v>566.84</v>
      </c>
      <c r="K547" s="109">
        <f t="shared" si="41"/>
        <v>6853127</v>
      </c>
      <c r="L547" s="98" t="s">
        <v>99</v>
      </c>
      <c r="M547" s="104" t="s">
        <v>34</v>
      </c>
      <c r="N547" s="99" t="s">
        <v>940</v>
      </c>
      <c r="O547" s="104" t="s">
        <v>946</v>
      </c>
      <c r="P547" s="99" t="s">
        <v>35</v>
      </c>
      <c r="Q547" s="85" t="s">
        <v>885</v>
      </c>
      <c r="R547" s="33"/>
    </row>
    <row r="548" spans="1:18">
      <c r="A548" s="103">
        <v>43601</v>
      </c>
      <c r="B548" s="102" t="s">
        <v>236</v>
      </c>
      <c r="C548" s="104" t="s">
        <v>20</v>
      </c>
      <c r="D548" s="45" t="s">
        <v>21</v>
      </c>
      <c r="E548" s="107"/>
      <c r="F548" s="107">
        <v>2000</v>
      </c>
      <c r="G548" s="107"/>
      <c r="H548" s="107"/>
      <c r="I548" s="163">
        <f t="shared" si="40"/>
        <v>3.5283325100557477</v>
      </c>
      <c r="J548" s="163">
        <v>566.84</v>
      </c>
      <c r="K548" s="109">
        <f t="shared" si="41"/>
        <v>6851127</v>
      </c>
      <c r="L548" s="98" t="s">
        <v>99</v>
      </c>
      <c r="M548" s="104" t="s">
        <v>34</v>
      </c>
      <c r="N548" s="99" t="s">
        <v>940</v>
      </c>
      <c r="O548" s="104" t="s">
        <v>946</v>
      </c>
      <c r="P548" s="99" t="s">
        <v>35</v>
      </c>
      <c r="Q548" s="85" t="s">
        <v>885</v>
      </c>
      <c r="R548" s="33"/>
    </row>
    <row r="549" spans="1:18">
      <c r="A549" s="103">
        <v>43601</v>
      </c>
      <c r="B549" s="102" t="s">
        <v>237</v>
      </c>
      <c r="C549" s="102" t="s">
        <v>196</v>
      </c>
      <c r="D549" s="45" t="s">
        <v>21</v>
      </c>
      <c r="E549" s="107"/>
      <c r="F549" s="107">
        <v>5000</v>
      </c>
      <c r="G549" s="107"/>
      <c r="H549" s="107"/>
      <c r="I549" s="163">
        <f t="shared" si="40"/>
        <v>8.8208312751393692</v>
      </c>
      <c r="J549" s="163">
        <v>566.84</v>
      </c>
      <c r="K549" s="109">
        <f t="shared" si="41"/>
        <v>6846127</v>
      </c>
      <c r="L549" s="98" t="s">
        <v>99</v>
      </c>
      <c r="M549" s="104" t="s">
        <v>34</v>
      </c>
      <c r="N549" s="99" t="s">
        <v>940</v>
      </c>
      <c r="O549" s="104" t="s">
        <v>946</v>
      </c>
      <c r="P549" s="99" t="s">
        <v>35</v>
      </c>
      <c r="Q549" s="85" t="s">
        <v>885</v>
      </c>
      <c r="R549" s="33"/>
    </row>
    <row r="550" spans="1:18">
      <c r="A550" s="103">
        <v>43601</v>
      </c>
      <c r="B550" s="102" t="s">
        <v>238</v>
      </c>
      <c r="C550" s="104" t="s">
        <v>20</v>
      </c>
      <c r="D550" s="45" t="s">
        <v>21</v>
      </c>
      <c r="E550" s="107"/>
      <c r="F550" s="107">
        <v>2000</v>
      </c>
      <c r="G550" s="107"/>
      <c r="H550" s="107"/>
      <c r="I550" s="163">
        <f t="shared" si="40"/>
        <v>3.5283325100557477</v>
      </c>
      <c r="J550" s="163">
        <v>566.84</v>
      </c>
      <c r="K550" s="109">
        <f t="shared" si="41"/>
        <v>6844127</v>
      </c>
      <c r="L550" s="98" t="s">
        <v>99</v>
      </c>
      <c r="M550" s="104" t="s">
        <v>34</v>
      </c>
      <c r="N550" s="99" t="s">
        <v>940</v>
      </c>
      <c r="O550" s="104" t="s">
        <v>946</v>
      </c>
      <c r="P550" s="99" t="s">
        <v>35</v>
      </c>
      <c r="Q550" s="85" t="s">
        <v>885</v>
      </c>
      <c r="R550" s="33"/>
    </row>
    <row r="551" spans="1:18">
      <c r="A551" s="103">
        <v>43601</v>
      </c>
      <c r="B551" s="102" t="s">
        <v>239</v>
      </c>
      <c r="C551" s="104" t="s">
        <v>20</v>
      </c>
      <c r="D551" s="45" t="s">
        <v>21</v>
      </c>
      <c r="E551" s="107"/>
      <c r="F551" s="107">
        <v>1000</v>
      </c>
      <c r="G551" s="107"/>
      <c r="H551" s="107"/>
      <c r="I551" s="163">
        <f t="shared" si="40"/>
        <v>1.7641662550278738</v>
      </c>
      <c r="J551" s="163">
        <v>566.84</v>
      </c>
      <c r="K551" s="109">
        <f t="shared" si="41"/>
        <v>6843127</v>
      </c>
      <c r="L551" s="98" t="s">
        <v>99</v>
      </c>
      <c r="M551" s="104" t="s">
        <v>34</v>
      </c>
      <c r="N551" s="99" t="s">
        <v>940</v>
      </c>
      <c r="O551" s="104" t="s">
        <v>946</v>
      </c>
      <c r="P551" s="99" t="s">
        <v>35</v>
      </c>
      <c r="Q551" s="85" t="s">
        <v>885</v>
      </c>
      <c r="R551" s="33"/>
    </row>
    <row r="552" spans="1:18">
      <c r="A552" s="103">
        <v>43601</v>
      </c>
      <c r="B552" s="104" t="s">
        <v>762</v>
      </c>
      <c r="C552" s="104" t="s">
        <v>20</v>
      </c>
      <c r="D552" s="102" t="s">
        <v>32</v>
      </c>
      <c r="E552" s="105"/>
      <c r="F552" s="105">
        <v>1000</v>
      </c>
      <c r="G552" s="105"/>
      <c r="H552" s="105"/>
      <c r="I552" s="163">
        <f t="shared" si="40"/>
        <v>1.7594513326964119</v>
      </c>
      <c r="J552" s="163">
        <f t="shared" ref="J552:J554" si="43">11367180/20000</f>
        <v>568.35900000000004</v>
      </c>
      <c r="K552" s="109">
        <f t="shared" si="41"/>
        <v>6842127</v>
      </c>
      <c r="L552" s="98" t="s">
        <v>280</v>
      </c>
      <c r="M552" s="102" t="s">
        <v>34</v>
      </c>
      <c r="N552" s="99" t="s">
        <v>941</v>
      </c>
      <c r="O552" s="104" t="s">
        <v>946</v>
      </c>
      <c r="P552" s="99" t="s">
        <v>35</v>
      </c>
      <c r="Q552" s="85" t="s">
        <v>885</v>
      </c>
      <c r="R552" s="33"/>
    </row>
    <row r="553" spans="1:18">
      <c r="A553" s="103">
        <v>43601</v>
      </c>
      <c r="B553" s="104" t="s">
        <v>287</v>
      </c>
      <c r="C553" s="104" t="s">
        <v>45</v>
      </c>
      <c r="D553" s="102" t="s">
        <v>32</v>
      </c>
      <c r="E553" s="105"/>
      <c r="F553" s="105">
        <v>7000</v>
      </c>
      <c r="G553" s="105"/>
      <c r="H553" s="105"/>
      <c r="I553" s="163">
        <f t="shared" si="40"/>
        <v>12.316159328874884</v>
      </c>
      <c r="J553" s="163">
        <f t="shared" si="43"/>
        <v>568.35900000000004</v>
      </c>
      <c r="K553" s="109">
        <f t="shared" si="41"/>
        <v>6835127</v>
      </c>
      <c r="L553" s="98" t="s">
        <v>280</v>
      </c>
      <c r="M553" s="102" t="s">
        <v>34</v>
      </c>
      <c r="N553" s="99" t="s">
        <v>941</v>
      </c>
      <c r="O553" s="104" t="s">
        <v>946</v>
      </c>
      <c r="P553" s="99" t="s">
        <v>35</v>
      </c>
      <c r="Q553" s="85" t="s">
        <v>885</v>
      </c>
      <c r="R553" s="33"/>
    </row>
    <row r="554" spans="1:18">
      <c r="A554" s="103">
        <v>43601</v>
      </c>
      <c r="B554" s="104" t="s">
        <v>763</v>
      </c>
      <c r="C554" s="104" t="s">
        <v>20</v>
      </c>
      <c r="D554" s="102" t="s">
        <v>32</v>
      </c>
      <c r="E554" s="105"/>
      <c r="F554" s="105">
        <v>1000</v>
      </c>
      <c r="G554" s="105"/>
      <c r="H554" s="105"/>
      <c r="I554" s="163">
        <f t="shared" si="40"/>
        <v>1.7594513326964119</v>
      </c>
      <c r="J554" s="163">
        <f t="shared" si="43"/>
        <v>568.35900000000004</v>
      </c>
      <c r="K554" s="109">
        <f t="shared" si="41"/>
        <v>6834127</v>
      </c>
      <c r="L554" s="98" t="s">
        <v>280</v>
      </c>
      <c r="M554" s="102" t="s">
        <v>34</v>
      </c>
      <c r="N554" s="99" t="s">
        <v>941</v>
      </c>
      <c r="O554" s="104" t="s">
        <v>946</v>
      </c>
      <c r="P554" s="99" t="s">
        <v>35</v>
      </c>
      <c r="Q554" s="85" t="s">
        <v>885</v>
      </c>
      <c r="R554" s="33"/>
    </row>
    <row r="555" spans="1:18">
      <c r="A555" s="103">
        <v>43601</v>
      </c>
      <c r="B555" s="104" t="s">
        <v>405</v>
      </c>
      <c r="C555" s="104" t="s">
        <v>20</v>
      </c>
      <c r="D555" s="104" t="s">
        <v>21</v>
      </c>
      <c r="E555" s="107"/>
      <c r="F555" s="107">
        <v>500</v>
      </c>
      <c r="G555" s="107"/>
      <c r="H555" s="107"/>
      <c r="I555" s="163">
        <f t="shared" si="40"/>
        <v>0.88208312751393692</v>
      </c>
      <c r="J555" s="163">
        <v>566.84</v>
      </c>
      <c r="K555" s="109">
        <f t="shared" si="41"/>
        <v>6833627</v>
      </c>
      <c r="L555" s="108" t="s">
        <v>75</v>
      </c>
      <c r="M555" s="104" t="s">
        <v>23</v>
      </c>
      <c r="N555" s="99" t="s">
        <v>940</v>
      </c>
      <c r="O555" s="104" t="s">
        <v>946</v>
      </c>
      <c r="P555" s="99" t="s">
        <v>35</v>
      </c>
      <c r="Q555" s="85" t="s">
        <v>885</v>
      </c>
      <c r="R555" s="33"/>
    </row>
    <row r="556" spans="1:18">
      <c r="A556" s="103">
        <v>43601</v>
      </c>
      <c r="B556" s="104" t="s">
        <v>406</v>
      </c>
      <c r="C556" s="104" t="s">
        <v>20</v>
      </c>
      <c r="D556" s="104" t="s">
        <v>21</v>
      </c>
      <c r="E556" s="107"/>
      <c r="F556" s="107">
        <v>500</v>
      </c>
      <c r="G556" s="107"/>
      <c r="H556" s="107"/>
      <c r="I556" s="163">
        <f t="shared" si="40"/>
        <v>0.88208312751393692</v>
      </c>
      <c r="J556" s="163">
        <v>566.84</v>
      </c>
      <c r="K556" s="109">
        <f t="shared" si="41"/>
        <v>6833127</v>
      </c>
      <c r="L556" s="108" t="s">
        <v>75</v>
      </c>
      <c r="M556" s="104" t="s">
        <v>23</v>
      </c>
      <c r="N556" s="99" t="s">
        <v>940</v>
      </c>
      <c r="O556" s="104" t="s">
        <v>946</v>
      </c>
      <c r="P556" s="99" t="s">
        <v>35</v>
      </c>
      <c r="Q556" s="85" t="s">
        <v>885</v>
      </c>
      <c r="R556" s="33"/>
    </row>
    <row r="557" spans="1:18">
      <c r="A557" s="103">
        <v>43601</v>
      </c>
      <c r="B557" s="104" t="s">
        <v>853</v>
      </c>
      <c r="C557" s="104" t="s">
        <v>20</v>
      </c>
      <c r="D557" s="104" t="s">
        <v>21</v>
      </c>
      <c r="E557" s="107"/>
      <c r="F557" s="107">
        <v>500</v>
      </c>
      <c r="G557" s="107"/>
      <c r="H557" s="107"/>
      <c r="I557" s="163">
        <f t="shared" si="40"/>
        <v>0.88208312751393692</v>
      </c>
      <c r="J557" s="163">
        <v>566.84</v>
      </c>
      <c r="K557" s="109">
        <f t="shared" si="41"/>
        <v>6832627</v>
      </c>
      <c r="L557" s="108" t="s">
        <v>75</v>
      </c>
      <c r="M557" s="104" t="s">
        <v>23</v>
      </c>
      <c r="N557" s="99" t="s">
        <v>940</v>
      </c>
      <c r="O557" s="104" t="s">
        <v>946</v>
      </c>
      <c r="P557" s="99" t="s">
        <v>35</v>
      </c>
      <c r="Q557" s="85" t="s">
        <v>885</v>
      </c>
      <c r="R557" s="33"/>
    </row>
    <row r="558" spans="1:18">
      <c r="A558" s="103">
        <v>43601</v>
      </c>
      <c r="B558" s="104" t="s">
        <v>854</v>
      </c>
      <c r="C558" s="104" t="s">
        <v>20</v>
      </c>
      <c r="D558" s="104" t="s">
        <v>21</v>
      </c>
      <c r="E558" s="107"/>
      <c r="F558" s="107">
        <v>500</v>
      </c>
      <c r="G558" s="107"/>
      <c r="H558" s="107"/>
      <c r="I558" s="163">
        <f t="shared" si="40"/>
        <v>0.88208312751393692</v>
      </c>
      <c r="J558" s="163">
        <v>566.84</v>
      </c>
      <c r="K558" s="109">
        <f t="shared" si="41"/>
        <v>6832127</v>
      </c>
      <c r="L558" s="108" t="s">
        <v>75</v>
      </c>
      <c r="M558" s="104" t="s">
        <v>23</v>
      </c>
      <c r="N558" s="99" t="s">
        <v>940</v>
      </c>
      <c r="O558" s="104" t="s">
        <v>946</v>
      </c>
      <c r="P558" s="99" t="s">
        <v>35</v>
      </c>
      <c r="Q558" s="85" t="s">
        <v>885</v>
      </c>
      <c r="R558" s="33"/>
    </row>
    <row r="559" spans="1:18">
      <c r="A559" s="103">
        <v>43601</v>
      </c>
      <c r="B559" s="104" t="s">
        <v>407</v>
      </c>
      <c r="C559" s="104" t="s">
        <v>20</v>
      </c>
      <c r="D559" s="104" t="s">
        <v>21</v>
      </c>
      <c r="E559" s="107"/>
      <c r="F559" s="107">
        <v>500</v>
      </c>
      <c r="G559" s="107"/>
      <c r="H559" s="107"/>
      <c r="I559" s="163">
        <f t="shared" si="40"/>
        <v>0.88208312751393692</v>
      </c>
      <c r="J559" s="163">
        <v>566.84</v>
      </c>
      <c r="K559" s="109">
        <f t="shared" si="41"/>
        <v>6831627</v>
      </c>
      <c r="L559" s="108" t="s">
        <v>75</v>
      </c>
      <c r="M559" s="104" t="s">
        <v>23</v>
      </c>
      <c r="N559" s="99" t="s">
        <v>940</v>
      </c>
      <c r="O559" s="104" t="s">
        <v>946</v>
      </c>
      <c r="P559" s="99" t="s">
        <v>35</v>
      </c>
      <c r="Q559" s="85" t="s">
        <v>885</v>
      </c>
      <c r="R559" s="33"/>
    </row>
    <row r="560" spans="1:18">
      <c r="A560" s="103">
        <v>43601</v>
      </c>
      <c r="B560" s="104" t="s">
        <v>408</v>
      </c>
      <c r="C560" s="104" t="s">
        <v>20</v>
      </c>
      <c r="D560" s="104" t="s">
        <v>21</v>
      </c>
      <c r="E560" s="107"/>
      <c r="F560" s="107">
        <v>500</v>
      </c>
      <c r="G560" s="107"/>
      <c r="H560" s="107"/>
      <c r="I560" s="163">
        <f t="shared" si="40"/>
        <v>0.88208312751393692</v>
      </c>
      <c r="J560" s="163">
        <v>566.84</v>
      </c>
      <c r="K560" s="109">
        <f t="shared" si="41"/>
        <v>6831127</v>
      </c>
      <c r="L560" s="108" t="s">
        <v>75</v>
      </c>
      <c r="M560" s="104" t="s">
        <v>23</v>
      </c>
      <c r="N560" s="99" t="s">
        <v>940</v>
      </c>
      <c r="O560" s="104" t="s">
        <v>946</v>
      </c>
      <c r="P560" s="99" t="s">
        <v>35</v>
      </c>
      <c r="Q560" s="85" t="s">
        <v>885</v>
      </c>
      <c r="R560" s="33"/>
    </row>
    <row r="561" spans="1:18" s="79" customFormat="1">
      <c r="A561" s="103">
        <v>43601</v>
      </c>
      <c r="B561" s="104" t="s">
        <v>409</v>
      </c>
      <c r="C561" s="104" t="s">
        <v>20</v>
      </c>
      <c r="D561" s="104" t="s">
        <v>21</v>
      </c>
      <c r="E561" s="107"/>
      <c r="F561" s="107">
        <v>20000</v>
      </c>
      <c r="G561" s="107"/>
      <c r="H561" s="107"/>
      <c r="I561" s="163">
        <f t="shared" si="40"/>
        <v>35.283325100557477</v>
      </c>
      <c r="J561" s="163">
        <v>566.84</v>
      </c>
      <c r="K561" s="109">
        <f t="shared" si="41"/>
        <v>6811127</v>
      </c>
      <c r="L561" s="108" t="s">
        <v>75</v>
      </c>
      <c r="M561" s="104">
        <v>25</v>
      </c>
      <c r="N561" s="99" t="s">
        <v>940</v>
      </c>
      <c r="O561" s="104" t="s">
        <v>945</v>
      </c>
      <c r="P561" s="99" t="s">
        <v>35</v>
      </c>
      <c r="Q561" s="85" t="s">
        <v>886</v>
      </c>
      <c r="R561" s="82"/>
    </row>
    <row r="562" spans="1:18">
      <c r="A562" s="103">
        <v>43601</v>
      </c>
      <c r="B562" s="104" t="s">
        <v>410</v>
      </c>
      <c r="C562" s="104" t="s">
        <v>20</v>
      </c>
      <c r="D562" s="104" t="s">
        <v>21</v>
      </c>
      <c r="E562" s="107"/>
      <c r="F562" s="107">
        <v>500</v>
      </c>
      <c r="G562" s="107"/>
      <c r="H562" s="107"/>
      <c r="I562" s="163">
        <f t="shared" si="40"/>
        <v>0.88208312751393692</v>
      </c>
      <c r="J562" s="163">
        <v>566.84</v>
      </c>
      <c r="K562" s="109">
        <f t="shared" si="41"/>
        <v>6810627</v>
      </c>
      <c r="L562" s="108" t="s">
        <v>75</v>
      </c>
      <c r="M562" s="104" t="s">
        <v>23</v>
      </c>
      <c r="N562" s="99" t="s">
        <v>940</v>
      </c>
      <c r="O562" s="104" t="s">
        <v>946</v>
      </c>
      <c r="P562" s="99" t="s">
        <v>35</v>
      </c>
      <c r="Q562" s="85" t="s">
        <v>885</v>
      </c>
      <c r="R562" s="33"/>
    </row>
    <row r="563" spans="1:18">
      <c r="A563" s="103">
        <v>43601</v>
      </c>
      <c r="B563" s="104" t="s">
        <v>855</v>
      </c>
      <c r="C563" s="104" t="s">
        <v>20</v>
      </c>
      <c r="D563" s="104" t="s">
        <v>21</v>
      </c>
      <c r="E563" s="107"/>
      <c r="F563" s="107">
        <v>500</v>
      </c>
      <c r="G563" s="107"/>
      <c r="H563" s="107"/>
      <c r="I563" s="163">
        <f t="shared" si="40"/>
        <v>0.88208312751393692</v>
      </c>
      <c r="J563" s="163">
        <v>566.84</v>
      </c>
      <c r="K563" s="109">
        <f t="shared" si="41"/>
        <v>6810127</v>
      </c>
      <c r="L563" s="108" t="s">
        <v>75</v>
      </c>
      <c r="M563" s="104" t="s">
        <v>23</v>
      </c>
      <c r="N563" s="99" t="s">
        <v>940</v>
      </c>
      <c r="O563" s="104" t="s">
        <v>946</v>
      </c>
      <c r="P563" s="99" t="s">
        <v>35</v>
      </c>
      <c r="Q563" s="85" t="s">
        <v>885</v>
      </c>
      <c r="R563" s="33"/>
    </row>
    <row r="564" spans="1:18">
      <c r="A564" s="103">
        <v>43601</v>
      </c>
      <c r="B564" s="104" t="s">
        <v>856</v>
      </c>
      <c r="C564" s="104" t="s">
        <v>20</v>
      </c>
      <c r="D564" s="104" t="s">
        <v>21</v>
      </c>
      <c r="E564" s="107"/>
      <c r="F564" s="107">
        <v>500</v>
      </c>
      <c r="G564" s="107"/>
      <c r="H564" s="107"/>
      <c r="I564" s="163">
        <f t="shared" si="40"/>
        <v>0.88208312751393692</v>
      </c>
      <c r="J564" s="163">
        <v>566.84</v>
      </c>
      <c r="K564" s="109">
        <f t="shared" si="41"/>
        <v>6809627</v>
      </c>
      <c r="L564" s="108" t="s">
        <v>75</v>
      </c>
      <c r="M564" s="104" t="s">
        <v>23</v>
      </c>
      <c r="N564" s="99" t="s">
        <v>940</v>
      </c>
      <c r="O564" s="104" t="s">
        <v>946</v>
      </c>
      <c r="P564" s="99" t="s">
        <v>35</v>
      </c>
      <c r="Q564" s="85" t="s">
        <v>885</v>
      </c>
      <c r="R564" s="33"/>
    </row>
    <row r="565" spans="1:18" s="79" customFormat="1">
      <c r="A565" s="103">
        <v>43601</v>
      </c>
      <c r="B565" s="104" t="s">
        <v>911</v>
      </c>
      <c r="C565" s="104" t="s">
        <v>57</v>
      </c>
      <c r="D565" s="104" t="s">
        <v>21</v>
      </c>
      <c r="E565" s="107"/>
      <c r="F565" s="107">
        <v>60000</v>
      </c>
      <c r="G565" s="107"/>
      <c r="H565" s="107"/>
      <c r="I565" s="163">
        <f t="shared" si="40"/>
        <v>105.84997530167243</v>
      </c>
      <c r="J565" s="163">
        <v>566.84</v>
      </c>
      <c r="K565" s="109">
        <f t="shared" si="41"/>
        <v>6749627</v>
      </c>
      <c r="L565" s="108" t="s">
        <v>22</v>
      </c>
      <c r="M565" s="104">
        <v>54</v>
      </c>
      <c r="N565" s="99" t="s">
        <v>940</v>
      </c>
      <c r="O565" s="104" t="s">
        <v>945</v>
      </c>
      <c r="P565" s="99"/>
      <c r="Q565" s="85" t="s">
        <v>886</v>
      </c>
      <c r="R565" s="82"/>
    </row>
    <row r="566" spans="1:18" s="79" customFormat="1">
      <c r="A566" s="103">
        <v>43602</v>
      </c>
      <c r="B566" s="104" t="s">
        <v>930</v>
      </c>
      <c r="C566" s="104" t="s">
        <v>20</v>
      </c>
      <c r="D566" s="104" t="s">
        <v>21</v>
      </c>
      <c r="E566" s="107"/>
      <c r="F566" s="107">
        <v>20000</v>
      </c>
      <c r="G566" s="107"/>
      <c r="H566" s="107"/>
      <c r="I566" s="163">
        <f t="shared" si="40"/>
        <v>35.283325100557477</v>
      </c>
      <c r="J566" s="163">
        <v>566.84</v>
      </c>
      <c r="K566" s="109">
        <f t="shared" si="41"/>
        <v>6729627</v>
      </c>
      <c r="L566" s="108" t="s">
        <v>22</v>
      </c>
      <c r="M566" s="104">
        <v>21</v>
      </c>
      <c r="N566" s="99" t="s">
        <v>940</v>
      </c>
      <c r="O566" s="104" t="s">
        <v>945</v>
      </c>
      <c r="P566" s="99"/>
      <c r="Q566" s="85" t="s">
        <v>886</v>
      </c>
      <c r="R566" s="82"/>
    </row>
    <row r="567" spans="1:18">
      <c r="A567" s="103">
        <v>43602</v>
      </c>
      <c r="B567" s="104" t="s">
        <v>530</v>
      </c>
      <c r="C567" s="104" t="s">
        <v>20</v>
      </c>
      <c r="D567" s="99" t="s">
        <v>21</v>
      </c>
      <c r="E567" s="107"/>
      <c r="F567" s="107">
        <v>500</v>
      </c>
      <c r="G567" s="107"/>
      <c r="H567" s="107"/>
      <c r="I567" s="163">
        <f t="shared" si="40"/>
        <v>0.88208312751393692</v>
      </c>
      <c r="J567" s="163">
        <v>566.84</v>
      </c>
      <c r="K567" s="109">
        <f t="shared" si="41"/>
        <v>6729127</v>
      </c>
      <c r="L567" s="98" t="s">
        <v>22</v>
      </c>
      <c r="M567" s="104" t="s">
        <v>23</v>
      </c>
      <c r="N567" s="99" t="s">
        <v>940</v>
      </c>
      <c r="O567" s="104" t="s">
        <v>946</v>
      </c>
      <c r="P567" s="99" t="s">
        <v>35</v>
      </c>
      <c r="Q567" s="85" t="s">
        <v>885</v>
      </c>
      <c r="R567" s="33"/>
    </row>
    <row r="568" spans="1:18">
      <c r="A568" s="103">
        <v>43602</v>
      </c>
      <c r="B568" s="104" t="s">
        <v>531</v>
      </c>
      <c r="C568" s="104" t="s">
        <v>20</v>
      </c>
      <c r="D568" s="99" t="s">
        <v>21</v>
      </c>
      <c r="E568" s="107"/>
      <c r="F568" s="107">
        <v>2000</v>
      </c>
      <c r="G568" s="107"/>
      <c r="H568" s="107"/>
      <c r="I568" s="163">
        <f t="shared" si="40"/>
        <v>3.5283325100557477</v>
      </c>
      <c r="J568" s="163">
        <v>566.84</v>
      </c>
      <c r="K568" s="109">
        <f t="shared" si="41"/>
        <v>6727127</v>
      </c>
      <c r="L568" s="98" t="s">
        <v>22</v>
      </c>
      <c r="M568" s="104" t="s">
        <v>23</v>
      </c>
      <c r="N568" s="99" t="s">
        <v>940</v>
      </c>
      <c r="O568" s="104" t="s">
        <v>946</v>
      </c>
      <c r="P568" s="99" t="s">
        <v>35</v>
      </c>
      <c r="Q568" s="85" t="s">
        <v>885</v>
      </c>
      <c r="R568" s="33"/>
    </row>
    <row r="569" spans="1:18">
      <c r="A569" s="103">
        <v>43602</v>
      </c>
      <c r="B569" s="104" t="s">
        <v>507</v>
      </c>
      <c r="C569" s="104" t="s">
        <v>57</v>
      </c>
      <c r="D569" s="99" t="s">
        <v>21</v>
      </c>
      <c r="E569" s="107"/>
      <c r="F569" s="107">
        <v>60000</v>
      </c>
      <c r="G569" s="107"/>
      <c r="H569" s="107"/>
      <c r="I569" s="163">
        <f t="shared" si="40"/>
        <v>105.84997530167243</v>
      </c>
      <c r="J569" s="163">
        <v>566.84</v>
      </c>
      <c r="K569" s="109">
        <f t="shared" si="41"/>
        <v>6667127</v>
      </c>
      <c r="L569" s="98" t="s">
        <v>22</v>
      </c>
      <c r="M569" s="104" t="s">
        <v>23</v>
      </c>
      <c r="N569" s="99" t="s">
        <v>940</v>
      </c>
      <c r="O569" s="104" t="s">
        <v>945</v>
      </c>
      <c r="P569" s="99" t="s">
        <v>35</v>
      </c>
      <c r="Q569" s="85" t="s">
        <v>885</v>
      </c>
      <c r="R569" s="33"/>
    </row>
    <row r="570" spans="1:18" s="79" customFormat="1">
      <c r="A570" s="103">
        <v>43602</v>
      </c>
      <c r="B570" s="104" t="s">
        <v>912</v>
      </c>
      <c r="C570" s="104" t="s">
        <v>57</v>
      </c>
      <c r="D570" s="99" t="s">
        <v>21</v>
      </c>
      <c r="E570" s="107"/>
      <c r="F570" s="107">
        <v>15000</v>
      </c>
      <c r="G570" s="107"/>
      <c r="H570" s="107"/>
      <c r="I570" s="163">
        <f t="shared" si="40"/>
        <v>26.462493825418107</v>
      </c>
      <c r="J570" s="163">
        <v>566.84</v>
      </c>
      <c r="K570" s="109">
        <f t="shared" si="41"/>
        <v>6652127</v>
      </c>
      <c r="L570" s="98" t="s">
        <v>22</v>
      </c>
      <c r="M570" s="104" t="s">
        <v>40</v>
      </c>
      <c r="N570" s="99" t="s">
        <v>940</v>
      </c>
      <c r="O570" s="104" t="s">
        <v>946</v>
      </c>
      <c r="P570" s="99"/>
      <c r="Q570" s="85" t="s">
        <v>886</v>
      </c>
      <c r="R570" s="82"/>
    </row>
    <row r="571" spans="1:18">
      <c r="A571" s="103">
        <v>43602</v>
      </c>
      <c r="B571" s="104" t="s">
        <v>576</v>
      </c>
      <c r="C571" s="104" t="s">
        <v>20</v>
      </c>
      <c r="D571" s="104" t="s">
        <v>32</v>
      </c>
      <c r="E571" s="107"/>
      <c r="F571" s="107">
        <v>500</v>
      </c>
      <c r="G571" s="107"/>
      <c r="H571" s="107"/>
      <c r="I571" s="163">
        <f t="shared" si="40"/>
        <v>0.87972566634820593</v>
      </c>
      <c r="J571" s="163">
        <f t="shared" ref="J571:J591" si="44">11367180/20000</f>
        <v>568.35900000000004</v>
      </c>
      <c r="K571" s="109">
        <f t="shared" si="41"/>
        <v>6651627</v>
      </c>
      <c r="L571" s="108" t="s">
        <v>33</v>
      </c>
      <c r="M571" s="104" t="s">
        <v>34</v>
      </c>
      <c r="N571" s="99" t="s">
        <v>941</v>
      </c>
      <c r="O571" s="104" t="s">
        <v>946</v>
      </c>
      <c r="P571" s="99" t="s">
        <v>35</v>
      </c>
      <c r="Q571" s="85" t="s">
        <v>885</v>
      </c>
      <c r="R571" s="33"/>
    </row>
    <row r="572" spans="1:18">
      <c r="A572" s="103">
        <v>43602</v>
      </c>
      <c r="B572" s="104" t="s">
        <v>578</v>
      </c>
      <c r="C572" s="104" t="s">
        <v>45</v>
      </c>
      <c r="D572" s="104" t="s">
        <v>32</v>
      </c>
      <c r="E572" s="107"/>
      <c r="F572" s="107">
        <v>6400</v>
      </c>
      <c r="G572" s="107"/>
      <c r="H572" s="107"/>
      <c r="I572" s="163">
        <f t="shared" si="40"/>
        <v>11.260488529257035</v>
      </c>
      <c r="J572" s="163">
        <f t="shared" si="44"/>
        <v>568.35900000000004</v>
      </c>
      <c r="K572" s="109">
        <f t="shared" si="41"/>
        <v>6645227</v>
      </c>
      <c r="L572" s="108" t="s">
        <v>33</v>
      </c>
      <c r="M572" s="104" t="s">
        <v>34</v>
      </c>
      <c r="N572" s="99" t="s">
        <v>941</v>
      </c>
      <c r="O572" s="104" t="s">
        <v>946</v>
      </c>
      <c r="P572" s="99" t="s">
        <v>35</v>
      </c>
      <c r="Q572" s="85" t="s">
        <v>885</v>
      </c>
      <c r="R572" s="33"/>
    </row>
    <row r="573" spans="1:18">
      <c r="A573" s="103">
        <v>43602</v>
      </c>
      <c r="B573" s="104" t="s">
        <v>43</v>
      </c>
      <c r="C573" s="104" t="s">
        <v>20</v>
      </c>
      <c r="D573" s="104" t="s">
        <v>32</v>
      </c>
      <c r="E573" s="107"/>
      <c r="F573" s="107">
        <v>500</v>
      </c>
      <c r="G573" s="107"/>
      <c r="H573" s="107"/>
      <c r="I573" s="163">
        <f t="shared" si="40"/>
        <v>0.87972566634820593</v>
      </c>
      <c r="J573" s="163">
        <f t="shared" si="44"/>
        <v>568.35900000000004</v>
      </c>
      <c r="K573" s="109">
        <f t="shared" si="41"/>
        <v>6644727</v>
      </c>
      <c r="L573" s="108" t="s">
        <v>33</v>
      </c>
      <c r="M573" s="104" t="s">
        <v>34</v>
      </c>
      <c r="N573" s="99" t="s">
        <v>941</v>
      </c>
      <c r="O573" s="104" t="s">
        <v>946</v>
      </c>
      <c r="P573" s="99" t="s">
        <v>35</v>
      </c>
      <c r="Q573" s="85" t="s">
        <v>885</v>
      </c>
      <c r="R573" s="33"/>
    </row>
    <row r="574" spans="1:18">
      <c r="A574" s="103">
        <v>43602</v>
      </c>
      <c r="B574" s="104" t="s">
        <v>553</v>
      </c>
      <c r="C574" s="104" t="s">
        <v>20</v>
      </c>
      <c r="D574" s="104" t="s">
        <v>32</v>
      </c>
      <c r="E574" s="107"/>
      <c r="F574" s="107">
        <v>500</v>
      </c>
      <c r="G574" s="107"/>
      <c r="H574" s="107"/>
      <c r="I574" s="163">
        <f t="shared" si="40"/>
        <v>0.87972566634820593</v>
      </c>
      <c r="J574" s="163">
        <f t="shared" si="44"/>
        <v>568.35900000000004</v>
      </c>
      <c r="K574" s="109">
        <f t="shared" si="41"/>
        <v>6644227</v>
      </c>
      <c r="L574" s="108" t="s">
        <v>33</v>
      </c>
      <c r="M574" s="104" t="s">
        <v>34</v>
      </c>
      <c r="N574" s="99" t="s">
        <v>941</v>
      </c>
      <c r="O574" s="104" t="s">
        <v>946</v>
      </c>
      <c r="P574" s="99" t="s">
        <v>35</v>
      </c>
      <c r="Q574" s="85" t="s">
        <v>885</v>
      </c>
      <c r="R574" s="33"/>
    </row>
    <row r="575" spans="1:18" s="79" customFormat="1">
      <c r="A575" s="103">
        <v>43602</v>
      </c>
      <c r="B575" s="104" t="s">
        <v>579</v>
      </c>
      <c r="C575" s="104" t="s">
        <v>57</v>
      </c>
      <c r="D575" s="104" t="s">
        <v>32</v>
      </c>
      <c r="E575" s="107"/>
      <c r="F575" s="107">
        <v>15000</v>
      </c>
      <c r="G575" s="107"/>
      <c r="H575" s="107"/>
      <c r="I575" s="163">
        <f t="shared" si="40"/>
        <v>26.391769990446178</v>
      </c>
      <c r="J575" s="163">
        <f t="shared" si="44"/>
        <v>568.35900000000004</v>
      </c>
      <c r="K575" s="109">
        <f t="shared" si="41"/>
        <v>6629227</v>
      </c>
      <c r="L575" s="108" t="s">
        <v>33</v>
      </c>
      <c r="M575" s="104">
        <v>77</v>
      </c>
      <c r="N575" s="99" t="s">
        <v>941</v>
      </c>
      <c r="O575" s="104" t="s">
        <v>946</v>
      </c>
      <c r="P575" s="99" t="s">
        <v>35</v>
      </c>
      <c r="Q575" s="85" t="s">
        <v>886</v>
      </c>
      <c r="R575" s="82"/>
    </row>
    <row r="576" spans="1:18">
      <c r="A576" s="103">
        <v>43602</v>
      </c>
      <c r="B576" s="104" t="s">
        <v>580</v>
      </c>
      <c r="C576" s="104" t="s">
        <v>20</v>
      </c>
      <c r="D576" s="104" t="s">
        <v>32</v>
      </c>
      <c r="E576" s="107"/>
      <c r="F576" s="107">
        <v>500</v>
      </c>
      <c r="G576" s="107"/>
      <c r="H576" s="107"/>
      <c r="I576" s="163">
        <f t="shared" si="40"/>
        <v>0.87972566634820593</v>
      </c>
      <c r="J576" s="163">
        <f t="shared" si="44"/>
        <v>568.35900000000004</v>
      </c>
      <c r="K576" s="109">
        <f t="shared" si="41"/>
        <v>6628727</v>
      </c>
      <c r="L576" s="108" t="s">
        <v>33</v>
      </c>
      <c r="M576" s="104" t="s">
        <v>34</v>
      </c>
      <c r="N576" s="99" t="s">
        <v>941</v>
      </c>
      <c r="O576" s="104" t="s">
        <v>946</v>
      </c>
      <c r="P576" s="99" t="s">
        <v>35</v>
      </c>
      <c r="Q576" s="85" t="s">
        <v>885</v>
      </c>
      <c r="R576" s="33"/>
    </row>
    <row r="577" spans="1:18">
      <c r="A577" s="103">
        <v>43602</v>
      </c>
      <c r="B577" s="104" t="s">
        <v>581</v>
      </c>
      <c r="C577" s="104" t="s">
        <v>20</v>
      </c>
      <c r="D577" s="104" t="s">
        <v>32</v>
      </c>
      <c r="E577" s="107"/>
      <c r="F577" s="107">
        <v>10000</v>
      </c>
      <c r="G577" s="107"/>
      <c r="H577" s="107"/>
      <c r="I577" s="163">
        <f t="shared" si="40"/>
        <v>17.594513326964119</v>
      </c>
      <c r="J577" s="163">
        <f t="shared" si="44"/>
        <v>568.35900000000004</v>
      </c>
      <c r="K577" s="109">
        <f t="shared" si="41"/>
        <v>6618727</v>
      </c>
      <c r="L577" s="108" t="s">
        <v>33</v>
      </c>
      <c r="M577" s="104" t="s">
        <v>34</v>
      </c>
      <c r="N577" s="99" t="s">
        <v>941</v>
      </c>
      <c r="O577" s="104" t="s">
        <v>945</v>
      </c>
      <c r="P577" s="99" t="s">
        <v>35</v>
      </c>
      <c r="Q577" s="85" t="s">
        <v>885</v>
      </c>
      <c r="R577" s="33"/>
    </row>
    <row r="578" spans="1:18">
      <c r="A578" s="103">
        <v>43602</v>
      </c>
      <c r="B578" s="104" t="s">
        <v>56</v>
      </c>
      <c r="C578" s="104" t="s">
        <v>57</v>
      </c>
      <c r="D578" s="104" t="s">
        <v>32</v>
      </c>
      <c r="E578" s="107"/>
      <c r="F578" s="107">
        <v>40000</v>
      </c>
      <c r="G578" s="107"/>
      <c r="H578" s="107"/>
      <c r="I578" s="163">
        <f t="shared" si="40"/>
        <v>70.378053307856476</v>
      </c>
      <c r="J578" s="163">
        <f t="shared" si="44"/>
        <v>568.35900000000004</v>
      </c>
      <c r="K578" s="109">
        <f t="shared" si="41"/>
        <v>6578727</v>
      </c>
      <c r="L578" s="108" t="s">
        <v>33</v>
      </c>
      <c r="M578" s="104" t="s">
        <v>34</v>
      </c>
      <c r="N578" s="99" t="s">
        <v>941</v>
      </c>
      <c r="O578" s="104" t="s">
        <v>946</v>
      </c>
      <c r="P578" s="99" t="s">
        <v>35</v>
      </c>
      <c r="Q578" s="85" t="s">
        <v>885</v>
      </c>
      <c r="R578" s="33"/>
    </row>
    <row r="579" spans="1:18">
      <c r="A579" s="103">
        <v>43602</v>
      </c>
      <c r="B579" s="104" t="s">
        <v>58</v>
      </c>
      <c r="C579" s="104" t="s">
        <v>20</v>
      </c>
      <c r="D579" s="104" t="s">
        <v>32</v>
      </c>
      <c r="E579" s="107"/>
      <c r="F579" s="107">
        <v>4500</v>
      </c>
      <c r="G579" s="107"/>
      <c r="H579" s="107"/>
      <c r="I579" s="163">
        <f t="shared" si="40"/>
        <v>7.917530997133853</v>
      </c>
      <c r="J579" s="163">
        <f t="shared" si="44"/>
        <v>568.35900000000004</v>
      </c>
      <c r="K579" s="109">
        <f t="shared" si="41"/>
        <v>6574227</v>
      </c>
      <c r="L579" s="108" t="s">
        <v>33</v>
      </c>
      <c r="M579" s="104" t="s">
        <v>34</v>
      </c>
      <c r="N579" s="99" t="s">
        <v>941</v>
      </c>
      <c r="O579" s="104" t="s">
        <v>946</v>
      </c>
      <c r="P579" s="99" t="s">
        <v>35</v>
      </c>
      <c r="Q579" s="85" t="s">
        <v>885</v>
      </c>
      <c r="R579" s="33"/>
    </row>
    <row r="580" spans="1:18" s="79" customFormat="1">
      <c r="A580" s="103">
        <v>43602</v>
      </c>
      <c r="B580" s="99" t="s">
        <v>109</v>
      </c>
      <c r="C580" s="99" t="s">
        <v>72</v>
      </c>
      <c r="D580" s="99" t="s">
        <v>69</v>
      </c>
      <c r="E580" s="100"/>
      <c r="F580" s="100">
        <v>1400</v>
      </c>
      <c r="G580" s="100"/>
      <c r="H580" s="100"/>
      <c r="I580" s="163">
        <f t="shared" si="40"/>
        <v>2.4632318657749765</v>
      </c>
      <c r="J580" s="163">
        <f t="shared" si="44"/>
        <v>568.35900000000004</v>
      </c>
      <c r="K580" s="109">
        <f t="shared" si="41"/>
        <v>6572827</v>
      </c>
      <c r="L580" s="98" t="s">
        <v>25</v>
      </c>
      <c r="M580" s="99" t="s">
        <v>86</v>
      </c>
      <c r="N580" s="99" t="s">
        <v>941</v>
      </c>
      <c r="O580" s="104" t="s">
        <v>946</v>
      </c>
      <c r="P580" s="99" t="s">
        <v>35</v>
      </c>
      <c r="Q580" s="85" t="s">
        <v>886</v>
      </c>
      <c r="R580" s="82"/>
    </row>
    <row r="581" spans="1:18">
      <c r="A581" s="103">
        <v>43602</v>
      </c>
      <c r="B581" s="104" t="s">
        <v>607</v>
      </c>
      <c r="C581" s="104" t="s">
        <v>20</v>
      </c>
      <c r="D581" s="104" t="s">
        <v>297</v>
      </c>
      <c r="E581" s="107"/>
      <c r="F581" s="107">
        <v>1000</v>
      </c>
      <c r="G581" s="107"/>
      <c r="H581" s="107"/>
      <c r="I581" s="163">
        <f t="shared" si="40"/>
        <v>1.7594513326964119</v>
      </c>
      <c r="J581" s="163">
        <f t="shared" si="44"/>
        <v>568.35900000000004</v>
      </c>
      <c r="K581" s="109">
        <f t="shared" si="41"/>
        <v>6571827</v>
      </c>
      <c r="L581" s="108" t="s">
        <v>62</v>
      </c>
      <c r="M581" s="104" t="s">
        <v>34</v>
      </c>
      <c r="N581" s="99" t="s">
        <v>941</v>
      </c>
      <c r="O581" s="104" t="s">
        <v>946</v>
      </c>
      <c r="P581" s="99" t="s">
        <v>35</v>
      </c>
      <c r="Q581" s="85" t="s">
        <v>885</v>
      </c>
      <c r="R581" s="33"/>
    </row>
    <row r="582" spans="1:18">
      <c r="A582" s="103">
        <v>43602</v>
      </c>
      <c r="B582" s="104" t="s">
        <v>610</v>
      </c>
      <c r="C582" s="104" t="s">
        <v>79</v>
      </c>
      <c r="D582" s="104" t="s">
        <v>297</v>
      </c>
      <c r="E582" s="107"/>
      <c r="F582" s="107">
        <v>1000</v>
      </c>
      <c r="G582" s="107"/>
      <c r="H582" s="107"/>
      <c r="I582" s="163">
        <f t="shared" si="40"/>
        <v>1.7594513326964119</v>
      </c>
      <c r="J582" s="163">
        <f t="shared" si="44"/>
        <v>568.35900000000004</v>
      </c>
      <c r="K582" s="109">
        <f t="shared" si="41"/>
        <v>6570827</v>
      </c>
      <c r="L582" s="108" t="s">
        <v>62</v>
      </c>
      <c r="M582" s="104" t="s">
        <v>34</v>
      </c>
      <c r="N582" s="99" t="s">
        <v>941</v>
      </c>
      <c r="O582" s="104" t="s">
        <v>946</v>
      </c>
      <c r="P582" s="99" t="s">
        <v>35</v>
      </c>
      <c r="Q582" s="85" t="s">
        <v>885</v>
      </c>
      <c r="R582" s="33"/>
    </row>
    <row r="583" spans="1:18">
      <c r="A583" s="103">
        <v>43602</v>
      </c>
      <c r="B583" s="104" t="s">
        <v>611</v>
      </c>
      <c r="C583" s="104" t="s">
        <v>20</v>
      </c>
      <c r="D583" s="104" t="s">
        <v>297</v>
      </c>
      <c r="E583" s="107"/>
      <c r="F583" s="107">
        <v>1000</v>
      </c>
      <c r="G583" s="107"/>
      <c r="H583" s="107"/>
      <c r="I583" s="163">
        <f t="shared" si="40"/>
        <v>1.7594513326964119</v>
      </c>
      <c r="J583" s="163">
        <f t="shared" si="44"/>
        <v>568.35900000000004</v>
      </c>
      <c r="K583" s="109">
        <f t="shared" si="41"/>
        <v>6569827</v>
      </c>
      <c r="L583" s="108" t="s">
        <v>62</v>
      </c>
      <c r="M583" s="104" t="s">
        <v>34</v>
      </c>
      <c r="N583" s="99" t="s">
        <v>941</v>
      </c>
      <c r="O583" s="104" t="s">
        <v>946</v>
      </c>
      <c r="P583" s="99" t="s">
        <v>35</v>
      </c>
      <c r="Q583" s="85" t="s">
        <v>885</v>
      </c>
      <c r="R583" s="33"/>
    </row>
    <row r="584" spans="1:18">
      <c r="A584" s="103">
        <v>43602</v>
      </c>
      <c r="B584" s="104" t="s">
        <v>706</v>
      </c>
      <c r="C584" s="104" t="s">
        <v>20</v>
      </c>
      <c r="D584" s="104" t="s">
        <v>32</v>
      </c>
      <c r="E584" s="106"/>
      <c r="F584" s="106">
        <v>300</v>
      </c>
      <c r="G584" s="106"/>
      <c r="H584" s="106"/>
      <c r="I584" s="163">
        <f t="shared" si="40"/>
        <v>0.52783539980892358</v>
      </c>
      <c r="J584" s="163">
        <f t="shared" si="44"/>
        <v>568.35900000000004</v>
      </c>
      <c r="K584" s="109">
        <f t="shared" si="41"/>
        <v>6569527</v>
      </c>
      <c r="L584" s="108" t="s">
        <v>63</v>
      </c>
      <c r="M584" s="99" t="s">
        <v>34</v>
      </c>
      <c r="N584" s="99" t="s">
        <v>941</v>
      </c>
      <c r="O584" s="104" t="s">
        <v>946</v>
      </c>
      <c r="P584" s="99" t="s">
        <v>35</v>
      </c>
      <c r="Q584" s="85" t="s">
        <v>885</v>
      </c>
      <c r="R584" s="33"/>
    </row>
    <row r="585" spans="1:18">
      <c r="A585" s="103">
        <v>43602</v>
      </c>
      <c r="B585" s="104" t="s">
        <v>707</v>
      </c>
      <c r="C585" s="104" t="s">
        <v>20</v>
      </c>
      <c r="D585" s="104" t="s">
        <v>32</v>
      </c>
      <c r="E585" s="106"/>
      <c r="F585" s="106">
        <v>300</v>
      </c>
      <c r="G585" s="106"/>
      <c r="H585" s="106"/>
      <c r="I585" s="163">
        <f t="shared" si="40"/>
        <v>0.52783539980892358</v>
      </c>
      <c r="J585" s="163">
        <f t="shared" si="44"/>
        <v>568.35900000000004</v>
      </c>
      <c r="K585" s="109">
        <f t="shared" si="41"/>
        <v>6569227</v>
      </c>
      <c r="L585" s="108" t="s">
        <v>63</v>
      </c>
      <c r="M585" s="99" t="s">
        <v>34</v>
      </c>
      <c r="N585" s="99" t="s">
        <v>941</v>
      </c>
      <c r="O585" s="104" t="s">
        <v>946</v>
      </c>
      <c r="P585" s="99" t="s">
        <v>35</v>
      </c>
      <c r="Q585" s="85" t="s">
        <v>885</v>
      </c>
      <c r="R585" s="33"/>
    </row>
    <row r="586" spans="1:18">
      <c r="A586" s="103">
        <v>43602</v>
      </c>
      <c r="B586" s="104" t="s">
        <v>963</v>
      </c>
      <c r="C586" s="104" t="s">
        <v>881</v>
      </c>
      <c r="D586" s="104" t="s">
        <v>32</v>
      </c>
      <c r="E586" s="106"/>
      <c r="F586" s="106">
        <v>2000</v>
      </c>
      <c r="G586" s="106"/>
      <c r="H586" s="106"/>
      <c r="I586" s="163">
        <f t="shared" si="40"/>
        <v>3.5189026653928237</v>
      </c>
      <c r="J586" s="163">
        <f t="shared" si="44"/>
        <v>568.35900000000004</v>
      </c>
      <c r="K586" s="109">
        <f t="shared" si="41"/>
        <v>6567227</v>
      </c>
      <c r="L586" s="108" t="s">
        <v>63</v>
      </c>
      <c r="M586" s="99" t="s">
        <v>34</v>
      </c>
      <c r="N586" s="99" t="s">
        <v>941</v>
      </c>
      <c r="O586" s="104" t="s">
        <v>946</v>
      </c>
      <c r="P586" s="99" t="s">
        <v>35</v>
      </c>
      <c r="Q586" s="85" t="s">
        <v>885</v>
      </c>
      <c r="R586" s="33"/>
    </row>
    <row r="587" spans="1:18">
      <c r="A587" s="103">
        <v>43602</v>
      </c>
      <c r="B587" s="104" t="s">
        <v>708</v>
      </c>
      <c r="C587" s="104" t="s">
        <v>20</v>
      </c>
      <c r="D587" s="104" t="s">
        <v>32</v>
      </c>
      <c r="E587" s="106"/>
      <c r="F587" s="106">
        <v>300</v>
      </c>
      <c r="G587" s="106"/>
      <c r="H587" s="106"/>
      <c r="I587" s="163">
        <f t="shared" si="40"/>
        <v>0.52783539980892358</v>
      </c>
      <c r="J587" s="163">
        <f t="shared" si="44"/>
        <v>568.35900000000004</v>
      </c>
      <c r="K587" s="109">
        <f t="shared" si="41"/>
        <v>6566927</v>
      </c>
      <c r="L587" s="108" t="s">
        <v>63</v>
      </c>
      <c r="M587" s="99" t="s">
        <v>34</v>
      </c>
      <c r="N587" s="99" t="s">
        <v>941</v>
      </c>
      <c r="O587" s="104" t="s">
        <v>946</v>
      </c>
      <c r="P587" s="99" t="s">
        <v>35</v>
      </c>
      <c r="Q587" s="85" t="s">
        <v>885</v>
      </c>
      <c r="R587" s="33"/>
    </row>
    <row r="588" spans="1:18">
      <c r="A588" s="103">
        <v>43602</v>
      </c>
      <c r="B588" s="104" t="s">
        <v>709</v>
      </c>
      <c r="C588" s="104" t="s">
        <v>20</v>
      </c>
      <c r="D588" s="104" t="s">
        <v>32</v>
      </c>
      <c r="E588" s="106"/>
      <c r="F588" s="106">
        <v>300</v>
      </c>
      <c r="G588" s="106"/>
      <c r="H588" s="106"/>
      <c r="I588" s="163">
        <f t="shared" si="40"/>
        <v>0.52783539980892358</v>
      </c>
      <c r="J588" s="163">
        <f t="shared" si="44"/>
        <v>568.35900000000004</v>
      </c>
      <c r="K588" s="109">
        <f t="shared" si="41"/>
        <v>6566627</v>
      </c>
      <c r="L588" s="108" t="s">
        <v>63</v>
      </c>
      <c r="M588" s="99" t="s">
        <v>34</v>
      </c>
      <c r="N588" s="99" t="s">
        <v>941</v>
      </c>
      <c r="O588" s="104" t="s">
        <v>946</v>
      </c>
      <c r="P588" s="99" t="s">
        <v>35</v>
      </c>
      <c r="Q588" s="85" t="s">
        <v>885</v>
      </c>
      <c r="R588" s="33"/>
    </row>
    <row r="589" spans="1:18">
      <c r="A589" s="103">
        <v>43602</v>
      </c>
      <c r="B589" s="104" t="s">
        <v>710</v>
      </c>
      <c r="C589" s="104" t="s">
        <v>20</v>
      </c>
      <c r="D589" s="104" t="s">
        <v>32</v>
      </c>
      <c r="E589" s="106"/>
      <c r="F589" s="106">
        <v>300</v>
      </c>
      <c r="G589" s="106"/>
      <c r="H589" s="106"/>
      <c r="I589" s="163">
        <f t="shared" ref="I589:I652" si="45">+F589/J589</f>
        <v>0.52783539980892358</v>
      </c>
      <c r="J589" s="163">
        <f t="shared" si="44"/>
        <v>568.35900000000004</v>
      </c>
      <c r="K589" s="109">
        <f t="shared" ref="K589:K652" si="46">K588+E589-F589</f>
        <v>6566327</v>
      </c>
      <c r="L589" s="108" t="s">
        <v>63</v>
      </c>
      <c r="M589" s="99" t="s">
        <v>34</v>
      </c>
      <c r="N589" s="99" t="s">
        <v>941</v>
      </c>
      <c r="O589" s="104" t="s">
        <v>946</v>
      </c>
      <c r="P589" s="99" t="s">
        <v>35</v>
      </c>
      <c r="Q589" s="85" t="s">
        <v>885</v>
      </c>
      <c r="R589" s="33"/>
    </row>
    <row r="590" spans="1:18">
      <c r="A590" s="103">
        <v>43602</v>
      </c>
      <c r="B590" s="104" t="s">
        <v>705</v>
      </c>
      <c r="C590" s="104" t="s">
        <v>20</v>
      </c>
      <c r="D590" s="104" t="s">
        <v>32</v>
      </c>
      <c r="E590" s="106"/>
      <c r="F590" s="106">
        <v>300</v>
      </c>
      <c r="G590" s="106"/>
      <c r="H590" s="106"/>
      <c r="I590" s="163">
        <f t="shared" si="45"/>
        <v>0.52783539980892358</v>
      </c>
      <c r="J590" s="163">
        <f t="shared" si="44"/>
        <v>568.35900000000004</v>
      </c>
      <c r="K590" s="109">
        <f t="shared" si="46"/>
        <v>6566027</v>
      </c>
      <c r="L590" s="108" t="s">
        <v>63</v>
      </c>
      <c r="M590" s="99" t="s">
        <v>34</v>
      </c>
      <c r="N590" s="99" t="s">
        <v>941</v>
      </c>
      <c r="O590" s="104" t="s">
        <v>946</v>
      </c>
      <c r="P590" s="99" t="s">
        <v>35</v>
      </c>
      <c r="Q590" s="85" t="s">
        <v>885</v>
      </c>
      <c r="R590" s="33"/>
    </row>
    <row r="591" spans="1:18">
      <c r="A591" s="103">
        <v>43602</v>
      </c>
      <c r="B591" s="99" t="s">
        <v>723</v>
      </c>
      <c r="C591" s="104" t="s">
        <v>20</v>
      </c>
      <c r="D591" s="104" t="s">
        <v>297</v>
      </c>
      <c r="E591" s="100"/>
      <c r="F591" s="100">
        <v>1500</v>
      </c>
      <c r="G591" s="100"/>
      <c r="H591" s="100"/>
      <c r="I591" s="163">
        <f t="shared" si="45"/>
        <v>2.6391769990446177</v>
      </c>
      <c r="J591" s="163">
        <f t="shared" si="44"/>
        <v>568.35900000000004</v>
      </c>
      <c r="K591" s="109">
        <f t="shared" si="46"/>
        <v>6564527</v>
      </c>
      <c r="L591" s="98" t="s">
        <v>89</v>
      </c>
      <c r="M591" s="99" t="s">
        <v>34</v>
      </c>
      <c r="N591" s="99" t="s">
        <v>941</v>
      </c>
      <c r="O591" s="104" t="s">
        <v>946</v>
      </c>
      <c r="P591" s="99" t="s">
        <v>35</v>
      </c>
      <c r="Q591" s="85" t="s">
        <v>885</v>
      </c>
      <c r="R591" s="33"/>
    </row>
    <row r="592" spans="1:18">
      <c r="A592" s="103">
        <v>43602</v>
      </c>
      <c r="B592" s="102" t="s">
        <v>240</v>
      </c>
      <c r="C592" s="104" t="s">
        <v>20</v>
      </c>
      <c r="D592" s="45" t="s">
        <v>21</v>
      </c>
      <c r="E592" s="107"/>
      <c r="F592" s="107">
        <v>3000</v>
      </c>
      <c r="G592" s="107"/>
      <c r="H592" s="107"/>
      <c r="I592" s="163">
        <f t="shared" si="45"/>
        <v>5.2924987650836215</v>
      </c>
      <c r="J592" s="163">
        <v>566.84</v>
      </c>
      <c r="K592" s="109">
        <f t="shared" si="46"/>
        <v>6561527</v>
      </c>
      <c r="L592" s="98" t="s">
        <v>99</v>
      </c>
      <c r="M592" s="104" t="s">
        <v>34</v>
      </c>
      <c r="N592" s="99" t="s">
        <v>940</v>
      </c>
      <c r="O592" s="104" t="s">
        <v>946</v>
      </c>
      <c r="P592" s="99" t="s">
        <v>35</v>
      </c>
      <c r="Q592" s="85" t="s">
        <v>885</v>
      </c>
      <c r="R592" s="33"/>
    </row>
    <row r="593" spans="1:18">
      <c r="A593" s="103">
        <v>43602</v>
      </c>
      <c r="B593" s="102" t="s">
        <v>241</v>
      </c>
      <c r="C593" s="104" t="s">
        <v>20</v>
      </c>
      <c r="D593" s="45" t="s">
        <v>21</v>
      </c>
      <c r="E593" s="107"/>
      <c r="F593" s="107">
        <v>2000</v>
      </c>
      <c r="G593" s="107"/>
      <c r="H593" s="107"/>
      <c r="I593" s="163">
        <f t="shared" si="45"/>
        <v>3.5283325100557477</v>
      </c>
      <c r="J593" s="163">
        <v>566.84</v>
      </c>
      <c r="K593" s="109">
        <f t="shared" si="46"/>
        <v>6559527</v>
      </c>
      <c r="L593" s="98" t="s">
        <v>99</v>
      </c>
      <c r="M593" s="104" t="s">
        <v>34</v>
      </c>
      <c r="N593" s="99" t="s">
        <v>940</v>
      </c>
      <c r="O593" s="104" t="s">
        <v>946</v>
      </c>
      <c r="P593" s="99" t="s">
        <v>35</v>
      </c>
      <c r="Q593" s="85" t="s">
        <v>885</v>
      </c>
      <c r="R593" s="33"/>
    </row>
    <row r="594" spans="1:18">
      <c r="A594" s="103">
        <v>43602</v>
      </c>
      <c r="B594" s="102" t="s">
        <v>242</v>
      </c>
      <c r="C594" s="104" t="s">
        <v>20</v>
      </c>
      <c r="D594" s="45" t="s">
        <v>21</v>
      </c>
      <c r="E594" s="107"/>
      <c r="F594" s="107">
        <v>2000</v>
      </c>
      <c r="G594" s="107"/>
      <c r="H594" s="107"/>
      <c r="I594" s="163">
        <f t="shared" si="45"/>
        <v>3.5283325100557477</v>
      </c>
      <c r="J594" s="163">
        <v>566.84</v>
      </c>
      <c r="K594" s="109">
        <f t="shared" si="46"/>
        <v>6557527</v>
      </c>
      <c r="L594" s="98" t="s">
        <v>99</v>
      </c>
      <c r="M594" s="104" t="s">
        <v>34</v>
      </c>
      <c r="N594" s="99" t="s">
        <v>940</v>
      </c>
      <c r="O594" s="104" t="s">
        <v>946</v>
      </c>
      <c r="P594" s="99" t="s">
        <v>35</v>
      </c>
      <c r="Q594" s="85" t="s">
        <v>885</v>
      </c>
      <c r="R594" s="33"/>
    </row>
    <row r="595" spans="1:18">
      <c r="A595" s="103">
        <v>43602</v>
      </c>
      <c r="B595" s="102" t="s">
        <v>746</v>
      </c>
      <c r="C595" s="104" t="s">
        <v>20</v>
      </c>
      <c r="D595" s="45" t="s">
        <v>21</v>
      </c>
      <c r="E595" s="107"/>
      <c r="F595" s="107">
        <v>2000</v>
      </c>
      <c r="G595" s="107"/>
      <c r="H595" s="107"/>
      <c r="I595" s="163">
        <f t="shared" si="45"/>
        <v>3.5283325100557477</v>
      </c>
      <c r="J595" s="163">
        <v>566.84</v>
      </c>
      <c r="K595" s="109">
        <f t="shared" si="46"/>
        <v>6555527</v>
      </c>
      <c r="L595" s="98" t="s">
        <v>99</v>
      </c>
      <c r="M595" s="104" t="s">
        <v>34</v>
      </c>
      <c r="N595" s="99" t="s">
        <v>940</v>
      </c>
      <c r="O595" s="104" t="s">
        <v>946</v>
      </c>
      <c r="P595" s="99" t="s">
        <v>35</v>
      </c>
      <c r="Q595" s="85" t="s">
        <v>885</v>
      </c>
      <c r="R595" s="33"/>
    </row>
    <row r="596" spans="1:18">
      <c r="A596" s="103">
        <v>43602</v>
      </c>
      <c r="B596" s="102" t="s">
        <v>243</v>
      </c>
      <c r="C596" s="104" t="s">
        <v>20</v>
      </c>
      <c r="D596" s="45" t="s">
        <v>21</v>
      </c>
      <c r="E596" s="107"/>
      <c r="F596" s="107">
        <v>3000</v>
      </c>
      <c r="G596" s="107"/>
      <c r="H596" s="107"/>
      <c r="I596" s="163">
        <f t="shared" si="45"/>
        <v>5.2924987650836215</v>
      </c>
      <c r="J596" s="163">
        <v>566.84</v>
      </c>
      <c r="K596" s="109">
        <f t="shared" si="46"/>
        <v>6552527</v>
      </c>
      <c r="L596" s="98" t="s">
        <v>99</v>
      </c>
      <c r="M596" s="104" t="s">
        <v>34</v>
      </c>
      <c r="N596" s="99" t="s">
        <v>940</v>
      </c>
      <c r="O596" s="104" t="s">
        <v>946</v>
      </c>
      <c r="P596" s="99" t="s">
        <v>35</v>
      </c>
      <c r="Q596" s="85" t="s">
        <v>885</v>
      </c>
      <c r="R596" s="33"/>
    </row>
    <row r="597" spans="1:18">
      <c r="A597" s="103">
        <v>43602</v>
      </c>
      <c r="B597" s="102" t="s">
        <v>244</v>
      </c>
      <c r="C597" s="104" t="s">
        <v>20</v>
      </c>
      <c r="D597" s="45" t="s">
        <v>21</v>
      </c>
      <c r="E597" s="107"/>
      <c r="F597" s="107">
        <v>3000</v>
      </c>
      <c r="G597" s="107"/>
      <c r="H597" s="107"/>
      <c r="I597" s="163">
        <f t="shared" si="45"/>
        <v>5.2924987650836215</v>
      </c>
      <c r="J597" s="163">
        <v>566.84</v>
      </c>
      <c r="K597" s="109">
        <f t="shared" si="46"/>
        <v>6549527</v>
      </c>
      <c r="L597" s="98" t="s">
        <v>99</v>
      </c>
      <c r="M597" s="104" t="s">
        <v>34</v>
      </c>
      <c r="N597" s="99" t="s">
        <v>940</v>
      </c>
      <c r="O597" s="104" t="s">
        <v>946</v>
      </c>
      <c r="P597" s="99" t="s">
        <v>35</v>
      </c>
      <c r="Q597" s="85" t="s">
        <v>885</v>
      </c>
      <c r="R597" s="33"/>
    </row>
    <row r="598" spans="1:18">
      <c r="A598" s="103">
        <v>43602</v>
      </c>
      <c r="B598" s="102" t="s">
        <v>239</v>
      </c>
      <c r="C598" s="104" t="s">
        <v>20</v>
      </c>
      <c r="D598" s="45" t="s">
        <v>21</v>
      </c>
      <c r="E598" s="107"/>
      <c r="F598" s="107">
        <v>1000</v>
      </c>
      <c r="G598" s="107"/>
      <c r="H598" s="107"/>
      <c r="I598" s="163">
        <f t="shared" si="45"/>
        <v>1.7641662550278738</v>
      </c>
      <c r="J598" s="163">
        <v>566.84</v>
      </c>
      <c r="K598" s="109">
        <f t="shared" si="46"/>
        <v>6548527</v>
      </c>
      <c r="L598" s="98" t="s">
        <v>99</v>
      </c>
      <c r="M598" s="104" t="s">
        <v>34</v>
      </c>
      <c r="N598" s="99" t="s">
        <v>940</v>
      </c>
      <c r="O598" s="104" t="s">
        <v>946</v>
      </c>
      <c r="P598" s="99" t="s">
        <v>35</v>
      </c>
      <c r="Q598" s="85" t="s">
        <v>885</v>
      </c>
      <c r="R598" s="33"/>
    </row>
    <row r="599" spans="1:18">
      <c r="A599" s="103">
        <v>43602</v>
      </c>
      <c r="B599" s="102" t="s">
        <v>245</v>
      </c>
      <c r="C599" s="102" t="s">
        <v>196</v>
      </c>
      <c r="D599" s="45" t="s">
        <v>21</v>
      </c>
      <c r="E599" s="107"/>
      <c r="F599" s="107">
        <v>5000</v>
      </c>
      <c r="G599" s="107"/>
      <c r="H599" s="107"/>
      <c r="I599" s="163">
        <f t="shared" si="45"/>
        <v>8.8208312751393692</v>
      </c>
      <c r="J599" s="163">
        <v>566.84</v>
      </c>
      <c r="K599" s="109">
        <f t="shared" si="46"/>
        <v>6543527</v>
      </c>
      <c r="L599" s="98" t="s">
        <v>99</v>
      </c>
      <c r="M599" s="104" t="s">
        <v>34</v>
      </c>
      <c r="N599" s="99" t="s">
        <v>940</v>
      </c>
      <c r="O599" s="104" t="s">
        <v>946</v>
      </c>
      <c r="P599" s="99" t="s">
        <v>35</v>
      </c>
      <c r="Q599" s="85" t="s">
        <v>885</v>
      </c>
      <c r="R599" s="33"/>
    </row>
    <row r="600" spans="1:18">
      <c r="A600" s="103">
        <v>43602</v>
      </c>
      <c r="B600" s="104" t="s">
        <v>411</v>
      </c>
      <c r="C600" s="104" t="s">
        <v>20</v>
      </c>
      <c r="D600" s="104" t="s">
        <v>21</v>
      </c>
      <c r="E600" s="107"/>
      <c r="F600" s="107">
        <v>500</v>
      </c>
      <c r="G600" s="107"/>
      <c r="H600" s="107"/>
      <c r="I600" s="163">
        <f t="shared" si="45"/>
        <v>0.88208312751393692</v>
      </c>
      <c r="J600" s="163">
        <v>566.84</v>
      </c>
      <c r="K600" s="109">
        <f t="shared" si="46"/>
        <v>6543027</v>
      </c>
      <c r="L600" s="108" t="s">
        <v>75</v>
      </c>
      <c r="M600" s="104" t="s">
        <v>23</v>
      </c>
      <c r="N600" s="99" t="s">
        <v>940</v>
      </c>
      <c r="O600" s="104" t="s">
        <v>946</v>
      </c>
      <c r="P600" s="99" t="s">
        <v>35</v>
      </c>
      <c r="Q600" s="85" t="s">
        <v>885</v>
      </c>
      <c r="R600" s="33"/>
    </row>
    <row r="601" spans="1:18">
      <c r="A601" s="103">
        <v>43602</v>
      </c>
      <c r="B601" s="104" t="s">
        <v>412</v>
      </c>
      <c r="C601" s="104" t="s">
        <v>20</v>
      </c>
      <c r="D601" s="104" t="s">
        <v>21</v>
      </c>
      <c r="E601" s="107"/>
      <c r="F601" s="107">
        <v>1000</v>
      </c>
      <c r="G601" s="107"/>
      <c r="H601" s="107"/>
      <c r="I601" s="163">
        <f t="shared" si="45"/>
        <v>1.7641662550278738</v>
      </c>
      <c r="J601" s="163">
        <v>566.84</v>
      </c>
      <c r="K601" s="109">
        <f t="shared" si="46"/>
        <v>6542027</v>
      </c>
      <c r="L601" s="108" t="s">
        <v>75</v>
      </c>
      <c r="M601" s="104" t="s">
        <v>23</v>
      </c>
      <c r="N601" s="99" t="s">
        <v>940</v>
      </c>
      <c r="O601" s="104" t="s">
        <v>946</v>
      </c>
      <c r="P601" s="99" t="s">
        <v>35</v>
      </c>
      <c r="Q601" s="85" t="s">
        <v>885</v>
      </c>
      <c r="R601" s="33"/>
    </row>
    <row r="602" spans="1:18">
      <c r="A602" s="103">
        <v>43602</v>
      </c>
      <c r="B602" s="104" t="s">
        <v>413</v>
      </c>
      <c r="C602" s="104" t="s">
        <v>57</v>
      </c>
      <c r="D602" s="104" t="s">
        <v>21</v>
      </c>
      <c r="E602" s="107"/>
      <c r="F602" s="107">
        <v>60000</v>
      </c>
      <c r="G602" s="107"/>
      <c r="H602" s="107"/>
      <c r="I602" s="163">
        <f t="shared" si="45"/>
        <v>105.84997530167243</v>
      </c>
      <c r="J602" s="163">
        <v>566.84</v>
      </c>
      <c r="K602" s="109">
        <f t="shared" si="46"/>
        <v>6482027</v>
      </c>
      <c r="L602" s="108" t="s">
        <v>75</v>
      </c>
      <c r="M602" s="104" t="s">
        <v>23</v>
      </c>
      <c r="N602" s="99" t="s">
        <v>940</v>
      </c>
      <c r="O602" s="104" t="s">
        <v>945</v>
      </c>
      <c r="P602" s="99" t="s">
        <v>35</v>
      </c>
      <c r="Q602" s="85" t="s">
        <v>885</v>
      </c>
      <c r="R602" s="33"/>
    </row>
    <row r="603" spans="1:18">
      <c r="A603" s="103">
        <v>43603</v>
      </c>
      <c r="B603" s="104" t="s">
        <v>711</v>
      </c>
      <c r="C603" s="104" t="s">
        <v>20</v>
      </c>
      <c r="D603" s="104" t="s">
        <v>32</v>
      </c>
      <c r="E603" s="106"/>
      <c r="F603" s="106">
        <v>300</v>
      </c>
      <c r="G603" s="106"/>
      <c r="H603" s="106"/>
      <c r="I603" s="163">
        <f t="shared" si="45"/>
        <v>0.52783539980892358</v>
      </c>
      <c r="J603" s="163">
        <f t="shared" ref="J603:J606" si="47">11367180/20000</f>
        <v>568.35900000000004</v>
      </c>
      <c r="K603" s="109">
        <f t="shared" si="46"/>
        <v>6481727</v>
      </c>
      <c r="L603" s="108" t="s">
        <v>63</v>
      </c>
      <c r="M603" s="99" t="s">
        <v>34</v>
      </c>
      <c r="N603" s="99" t="s">
        <v>941</v>
      </c>
      <c r="O603" s="104" t="s">
        <v>946</v>
      </c>
      <c r="P603" s="99" t="s">
        <v>35</v>
      </c>
      <c r="Q603" s="85" t="s">
        <v>885</v>
      </c>
      <c r="R603" s="33"/>
    </row>
    <row r="604" spans="1:18">
      <c r="A604" s="103">
        <v>43603</v>
      </c>
      <c r="B604" s="104" t="s">
        <v>712</v>
      </c>
      <c r="C604" s="104" t="s">
        <v>20</v>
      </c>
      <c r="D604" s="104" t="s">
        <v>32</v>
      </c>
      <c r="E604" s="106"/>
      <c r="F604" s="106">
        <v>2000</v>
      </c>
      <c r="G604" s="106"/>
      <c r="H604" s="106"/>
      <c r="I604" s="163">
        <f t="shared" si="45"/>
        <v>3.5189026653928237</v>
      </c>
      <c r="J604" s="163">
        <f t="shared" si="47"/>
        <v>568.35900000000004</v>
      </c>
      <c r="K604" s="109">
        <f t="shared" si="46"/>
        <v>6479727</v>
      </c>
      <c r="L604" s="108" t="s">
        <v>63</v>
      </c>
      <c r="M604" s="99" t="s">
        <v>34</v>
      </c>
      <c r="N604" s="99" t="s">
        <v>941</v>
      </c>
      <c r="O604" s="104" t="s">
        <v>946</v>
      </c>
      <c r="P604" s="99" t="s">
        <v>35</v>
      </c>
      <c r="Q604" s="85" t="s">
        <v>885</v>
      </c>
      <c r="R604" s="33"/>
    </row>
    <row r="605" spans="1:18" s="79" customFormat="1">
      <c r="A605" s="103">
        <v>43603</v>
      </c>
      <c r="B605" s="104" t="s">
        <v>713</v>
      </c>
      <c r="C605" s="104" t="s">
        <v>57</v>
      </c>
      <c r="D605" s="104" t="s">
        <v>32</v>
      </c>
      <c r="E605" s="106"/>
      <c r="F605" s="106">
        <v>30000</v>
      </c>
      <c r="G605" s="106"/>
      <c r="H605" s="106"/>
      <c r="I605" s="163">
        <f t="shared" si="45"/>
        <v>52.783539980892357</v>
      </c>
      <c r="J605" s="163">
        <f t="shared" si="47"/>
        <v>568.35900000000004</v>
      </c>
      <c r="K605" s="109">
        <f t="shared" si="46"/>
        <v>6449727</v>
      </c>
      <c r="L605" s="108" t="s">
        <v>63</v>
      </c>
      <c r="M605" s="99">
        <v>240</v>
      </c>
      <c r="N605" s="99" t="s">
        <v>941</v>
      </c>
      <c r="O605" s="104" t="s">
        <v>946</v>
      </c>
      <c r="P605" s="99" t="s">
        <v>35</v>
      </c>
      <c r="Q605" s="85" t="s">
        <v>886</v>
      </c>
      <c r="R605" s="82"/>
    </row>
    <row r="606" spans="1:18">
      <c r="A606" s="103">
        <v>43603</v>
      </c>
      <c r="B606" s="104" t="s">
        <v>714</v>
      </c>
      <c r="C606" s="104" t="s">
        <v>57</v>
      </c>
      <c r="D606" s="104" t="s">
        <v>32</v>
      </c>
      <c r="E606" s="106"/>
      <c r="F606" s="106">
        <v>20000</v>
      </c>
      <c r="G606" s="106"/>
      <c r="H606" s="106"/>
      <c r="I606" s="163">
        <f t="shared" si="45"/>
        <v>35.189026653928238</v>
      </c>
      <c r="J606" s="163">
        <f t="shared" si="47"/>
        <v>568.35900000000004</v>
      </c>
      <c r="K606" s="109">
        <f t="shared" si="46"/>
        <v>6429727</v>
      </c>
      <c r="L606" s="108" t="s">
        <v>63</v>
      </c>
      <c r="M606" s="99" t="s">
        <v>34</v>
      </c>
      <c r="N606" s="99" t="s">
        <v>941</v>
      </c>
      <c r="O606" s="104" t="s">
        <v>946</v>
      </c>
      <c r="P606" s="99" t="s">
        <v>35</v>
      </c>
      <c r="Q606" s="85" t="s">
        <v>885</v>
      </c>
      <c r="R606" s="33"/>
    </row>
    <row r="607" spans="1:18">
      <c r="A607" s="103">
        <v>43603</v>
      </c>
      <c r="B607" s="102" t="s">
        <v>246</v>
      </c>
      <c r="C607" s="104" t="s">
        <v>20</v>
      </c>
      <c r="D607" s="45" t="s">
        <v>21</v>
      </c>
      <c r="E607" s="107"/>
      <c r="F607" s="107">
        <v>2000</v>
      </c>
      <c r="G607" s="107"/>
      <c r="H607" s="107"/>
      <c r="I607" s="163">
        <f t="shared" si="45"/>
        <v>3.5283325100557477</v>
      </c>
      <c r="J607" s="163">
        <v>566.84</v>
      </c>
      <c r="K607" s="109">
        <f t="shared" si="46"/>
        <v>6427727</v>
      </c>
      <c r="L607" s="98" t="s">
        <v>99</v>
      </c>
      <c r="M607" s="104" t="s">
        <v>34</v>
      </c>
      <c r="N607" s="99" t="s">
        <v>940</v>
      </c>
      <c r="O607" s="104" t="s">
        <v>946</v>
      </c>
      <c r="P607" s="99" t="s">
        <v>35</v>
      </c>
      <c r="Q607" s="85" t="s">
        <v>885</v>
      </c>
      <c r="R607" s="33"/>
    </row>
    <row r="608" spans="1:18">
      <c r="A608" s="103">
        <v>43603</v>
      </c>
      <c r="B608" s="102" t="s">
        <v>247</v>
      </c>
      <c r="C608" s="104" t="s">
        <v>20</v>
      </c>
      <c r="D608" s="45" t="s">
        <v>21</v>
      </c>
      <c r="E608" s="107"/>
      <c r="F608" s="107">
        <v>2000</v>
      </c>
      <c r="G608" s="107"/>
      <c r="H608" s="107"/>
      <c r="I608" s="163">
        <f t="shared" si="45"/>
        <v>3.5283325100557477</v>
      </c>
      <c r="J608" s="163">
        <v>566.84</v>
      </c>
      <c r="K608" s="109">
        <f t="shared" si="46"/>
        <v>6425727</v>
      </c>
      <c r="L608" s="98" t="s">
        <v>99</v>
      </c>
      <c r="M608" s="104" t="s">
        <v>34</v>
      </c>
      <c r="N608" s="99" t="s">
        <v>940</v>
      </c>
      <c r="O608" s="104" t="s">
        <v>946</v>
      </c>
      <c r="P608" s="99" t="s">
        <v>35</v>
      </c>
      <c r="Q608" s="85" t="s">
        <v>885</v>
      </c>
      <c r="R608" s="33"/>
    </row>
    <row r="609" spans="1:18">
      <c r="A609" s="103">
        <v>43603</v>
      </c>
      <c r="B609" s="102" t="s">
        <v>248</v>
      </c>
      <c r="C609" s="104" t="s">
        <v>20</v>
      </c>
      <c r="D609" s="45" t="s">
        <v>21</v>
      </c>
      <c r="E609" s="107"/>
      <c r="F609" s="107">
        <v>2000</v>
      </c>
      <c r="G609" s="107"/>
      <c r="H609" s="107"/>
      <c r="I609" s="163">
        <f t="shared" si="45"/>
        <v>3.5283325100557477</v>
      </c>
      <c r="J609" s="163">
        <v>566.84</v>
      </c>
      <c r="K609" s="109">
        <f t="shared" si="46"/>
        <v>6423727</v>
      </c>
      <c r="L609" s="98" t="s">
        <v>99</v>
      </c>
      <c r="M609" s="104" t="s">
        <v>34</v>
      </c>
      <c r="N609" s="99" t="s">
        <v>940</v>
      </c>
      <c r="O609" s="104" t="s">
        <v>946</v>
      </c>
      <c r="P609" s="99" t="s">
        <v>35</v>
      </c>
      <c r="Q609" s="85" t="s">
        <v>885</v>
      </c>
      <c r="R609" s="33"/>
    </row>
    <row r="610" spans="1:18">
      <c r="A610" s="103">
        <v>43603</v>
      </c>
      <c r="B610" s="102" t="s">
        <v>249</v>
      </c>
      <c r="C610" s="104" t="s">
        <v>20</v>
      </c>
      <c r="D610" s="45" t="s">
        <v>21</v>
      </c>
      <c r="E610" s="107"/>
      <c r="F610" s="107">
        <v>2000</v>
      </c>
      <c r="G610" s="107"/>
      <c r="H610" s="107"/>
      <c r="I610" s="163">
        <f t="shared" si="45"/>
        <v>3.5283325100557477</v>
      </c>
      <c r="J610" s="163">
        <v>566.84</v>
      </c>
      <c r="K610" s="109">
        <f t="shared" si="46"/>
        <v>6421727</v>
      </c>
      <c r="L610" s="98" t="s">
        <v>99</v>
      </c>
      <c r="M610" s="104" t="s">
        <v>34</v>
      </c>
      <c r="N610" s="99" t="s">
        <v>940</v>
      </c>
      <c r="O610" s="104" t="s">
        <v>946</v>
      </c>
      <c r="P610" s="99" t="s">
        <v>35</v>
      </c>
      <c r="Q610" s="85" t="s">
        <v>885</v>
      </c>
      <c r="R610" s="33"/>
    </row>
    <row r="611" spans="1:18">
      <c r="A611" s="103">
        <v>43603</v>
      </c>
      <c r="B611" s="102" t="s">
        <v>747</v>
      </c>
      <c r="C611" s="104" t="s">
        <v>20</v>
      </c>
      <c r="D611" s="45" t="s">
        <v>21</v>
      </c>
      <c r="E611" s="107"/>
      <c r="F611" s="107">
        <v>3000</v>
      </c>
      <c r="G611" s="107"/>
      <c r="H611" s="107"/>
      <c r="I611" s="163">
        <f t="shared" si="45"/>
        <v>5.2924987650836215</v>
      </c>
      <c r="J611" s="163">
        <v>566.84</v>
      </c>
      <c r="K611" s="109">
        <f t="shared" si="46"/>
        <v>6418727</v>
      </c>
      <c r="L611" s="98" t="s">
        <v>99</v>
      </c>
      <c r="M611" s="104" t="s">
        <v>34</v>
      </c>
      <c r="N611" s="99" t="s">
        <v>940</v>
      </c>
      <c r="O611" s="104" t="s">
        <v>946</v>
      </c>
      <c r="P611" s="99" t="s">
        <v>35</v>
      </c>
      <c r="Q611" s="85" t="s">
        <v>885</v>
      </c>
      <c r="R611" s="33"/>
    </row>
    <row r="612" spans="1:18">
      <c r="A612" s="103">
        <v>43604</v>
      </c>
      <c r="B612" s="102" t="s">
        <v>250</v>
      </c>
      <c r="C612" s="99" t="s">
        <v>879</v>
      </c>
      <c r="D612" s="99" t="s">
        <v>69</v>
      </c>
      <c r="E612" s="107"/>
      <c r="F612" s="107">
        <v>3000</v>
      </c>
      <c r="G612" s="107"/>
      <c r="H612" s="107"/>
      <c r="I612" s="163">
        <f t="shared" si="45"/>
        <v>5.2924987650836215</v>
      </c>
      <c r="J612" s="163">
        <v>566.84</v>
      </c>
      <c r="K612" s="109">
        <f t="shared" si="46"/>
        <v>6415727</v>
      </c>
      <c r="L612" s="98" t="s">
        <v>99</v>
      </c>
      <c r="M612" s="104" t="s">
        <v>34</v>
      </c>
      <c r="N612" s="99" t="s">
        <v>940</v>
      </c>
      <c r="O612" s="104" t="s">
        <v>946</v>
      </c>
      <c r="P612" s="99" t="s">
        <v>35</v>
      </c>
      <c r="Q612" s="85" t="s">
        <v>885</v>
      </c>
      <c r="R612" s="33"/>
    </row>
    <row r="613" spans="1:18">
      <c r="A613" s="103">
        <v>43604</v>
      </c>
      <c r="B613" s="102" t="s">
        <v>748</v>
      </c>
      <c r="C613" s="104" t="s">
        <v>20</v>
      </c>
      <c r="D613" s="45" t="s">
        <v>21</v>
      </c>
      <c r="E613" s="107"/>
      <c r="F613" s="107">
        <v>2500</v>
      </c>
      <c r="G613" s="107"/>
      <c r="H613" s="107"/>
      <c r="I613" s="163">
        <f t="shared" si="45"/>
        <v>4.4104156375696846</v>
      </c>
      <c r="J613" s="163">
        <v>566.84</v>
      </c>
      <c r="K613" s="109">
        <f t="shared" si="46"/>
        <v>6413227</v>
      </c>
      <c r="L613" s="98" t="s">
        <v>99</v>
      </c>
      <c r="M613" s="104" t="s">
        <v>34</v>
      </c>
      <c r="N613" s="99" t="s">
        <v>940</v>
      </c>
      <c r="O613" s="104" t="s">
        <v>946</v>
      </c>
      <c r="P613" s="99" t="s">
        <v>35</v>
      </c>
      <c r="Q613" s="85" t="s">
        <v>885</v>
      </c>
      <c r="R613" s="33"/>
    </row>
    <row r="614" spans="1:18">
      <c r="A614" s="103">
        <v>43604</v>
      </c>
      <c r="B614" s="102" t="s">
        <v>749</v>
      </c>
      <c r="C614" s="104" t="s">
        <v>20</v>
      </c>
      <c r="D614" s="45" t="s">
        <v>21</v>
      </c>
      <c r="E614" s="107"/>
      <c r="F614" s="107">
        <v>2000</v>
      </c>
      <c r="G614" s="107"/>
      <c r="H614" s="107"/>
      <c r="I614" s="163">
        <f t="shared" si="45"/>
        <v>3.5283325100557477</v>
      </c>
      <c r="J614" s="163">
        <v>566.84</v>
      </c>
      <c r="K614" s="109">
        <f t="shared" si="46"/>
        <v>6411227</v>
      </c>
      <c r="L614" s="98" t="s">
        <v>99</v>
      </c>
      <c r="M614" s="104" t="s">
        <v>34</v>
      </c>
      <c r="N614" s="99" t="s">
        <v>940</v>
      </c>
      <c r="O614" s="104" t="s">
        <v>946</v>
      </c>
      <c r="P614" s="99" t="s">
        <v>35</v>
      </c>
      <c r="Q614" s="85" t="s">
        <v>885</v>
      </c>
      <c r="R614" s="33"/>
    </row>
    <row r="615" spans="1:18">
      <c r="A615" s="103">
        <v>43604</v>
      </c>
      <c r="B615" s="102" t="s">
        <v>239</v>
      </c>
      <c r="C615" s="104" t="s">
        <v>20</v>
      </c>
      <c r="D615" s="45" t="s">
        <v>21</v>
      </c>
      <c r="E615" s="107"/>
      <c r="F615" s="107">
        <v>1000</v>
      </c>
      <c r="G615" s="107"/>
      <c r="H615" s="107"/>
      <c r="I615" s="163">
        <f t="shared" si="45"/>
        <v>1.7641662550278738</v>
      </c>
      <c r="J615" s="163">
        <v>566.84</v>
      </c>
      <c r="K615" s="109">
        <f t="shared" si="46"/>
        <v>6410227</v>
      </c>
      <c r="L615" s="98" t="s">
        <v>99</v>
      </c>
      <c r="M615" s="104" t="s">
        <v>34</v>
      </c>
      <c r="N615" s="99" t="s">
        <v>940</v>
      </c>
      <c r="O615" s="104" t="s">
        <v>946</v>
      </c>
      <c r="P615" s="99" t="s">
        <v>35</v>
      </c>
      <c r="Q615" s="85" t="s">
        <v>885</v>
      </c>
      <c r="R615" s="33"/>
    </row>
    <row r="616" spans="1:18">
      <c r="A616" s="103">
        <v>43604</v>
      </c>
      <c r="B616" s="102" t="s">
        <v>750</v>
      </c>
      <c r="C616" s="102" t="s">
        <v>196</v>
      </c>
      <c r="D616" s="45" t="s">
        <v>21</v>
      </c>
      <c r="E616" s="107"/>
      <c r="F616" s="107">
        <v>5000</v>
      </c>
      <c r="G616" s="107"/>
      <c r="H616" s="107"/>
      <c r="I616" s="163">
        <f t="shared" si="45"/>
        <v>8.8208312751393692</v>
      </c>
      <c r="J616" s="163">
        <v>566.84</v>
      </c>
      <c r="K616" s="109">
        <f t="shared" si="46"/>
        <v>6405227</v>
      </c>
      <c r="L616" s="98" t="s">
        <v>99</v>
      </c>
      <c r="M616" s="104" t="s">
        <v>34</v>
      </c>
      <c r="N616" s="99" t="s">
        <v>940</v>
      </c>
      <c r="O616" s="104" t="s">
        <v>946</v>
      </c>
      <c r="P616" s="99" t="s">
        <v>35</v>
      </c>
      <c r="Q616" s="85" t="s">
        <v>885</v>
      </c>
      <c r="R616" s="33"/>
    </row>
    <row r="617" spans="1:18">
      <c r="A617" s="103">
        <v>43605</v>
      </c>
      <c r="B617" s="99" t="s">
        <v>112</v>
      </c>
      <c r="C617" s="104" t="s">
        <v>20</v>
      </c>
      <c r="D617" s="99" t="s">
        <v>61</v>
      </c>
      <c r="E617" s="100"/>
      <c r="F617" s="100">
        <v>3000</v>
      </c>
      <c r="G617" s="100"/>
      <c r="H617" s="100"/>
      <c r="I617" s="163">
        <f t="shared" si="45"/>
        <v>5.2783539980892353</v>
      </c>
      <c r="J617" s="163">
        <f t="shared" ref="J617:J630" si="48">11367180/20000</f>
        <v>568.35900000000004</v>
      </c>
      <c r="K617" s="109">
        <f t="shared" si="46"/>
        <v>6402227</v>
      </c>
      <c r="L617" s="98" t="s">
        <v>25</v>
      </c>
      <c r="M617" s="99" t="s">
        <v>34</v>
      </c>
      <c r="N617" s="99" t="s">
        <v>941</v>
      </c>
      <c r="O617" s="104" t="s">
        <v>946</v>
      </c>
      <c r="P617" s="99" t="s">
        <v>35</v>
      </c>
      <c r="Q617" s="85" t="s">
        <v>885</v>
      </c>
      <c r="R617" s="33"/>
    </row>
    <row r="618" spans="1:18">
      <c r="A618" s="103">
        <v>43605</v>
      </c>
      <c r="B618" s="104" t="s">
        <v>607</v>
      </c>
      <c r="C618" s="104" t="s">
        <v>20</v>
      </c>
      <c r="D618" s="104" t="s">
        <v>297</v>
      </c>
      <c r="E618" s="107"/>
      <c r="F618" s="107">
        <v>1000</v>
      </c>
      <c r="G618" s="107"/>
      <c r="H618" s="107"/>
      <c r="I618" s="163">
        <f t="shared" si="45"/>
        <v>1.7594513326964119</v>
      </c>
      <c r="J618" s="163">
        <f t="shared" si="48"/>
        <v>568.35900000000004</v>
      </c>
      <c r="K618" s="109">
        <f t="shared" si="46"/>
        <v>6401227</v>
      </c>
      <c r="L618" s="108" t="s">
        <v>62</v>
      </c>
      <c r="M618" s="104" t="s">
        <v>34</v>
      </c>
      <c r="N618" s="99" t="s">
        <v>941</v>
      </c>
      <c r="O618" s="104" t="s">
        <v>946</v>
      </c>
      <c r="P618" s="99" t="s">
        <v>35</v>
      </c>
      <c r="Q618" s="85" t="s">
        <v>885</v>
      </c>
      <c r="R618" s="33"/>
    </row>
    <row r="619" spans="1:18">
      <c r="A619" s="103">
        <v>43605</v>
      </c>
      <c r="B619" s="104" t="s">
        <v>610</v>
      </c>
      <c r="C619" s="104" t="s">
        <v>79</v>
      </c>
      <c r="D619" s="104" t="s">
        <v>297</v>
      </c>
      <c r="E619" s="107"/>
      <c r="F619" s="107">
        <v>1000</v>
      </c>
      <c r="G619" s="107"/>
      <c r="H619" s="107"/>
      <c r="I619" s="163">
        <f t="shared" si="45"/>
        <v>1.7594513326964119</v>
      </c>
      <c r="J619" s="163">
        <f t="shared" si="48"/>
        <v>568.35900000000004</v>
      </c>
      <c r="K619" s="109">
        <f t="shared" si="46"/>
        <v>6400227</v>
      </c>
      <c r="L619" s="108" t="s">
        <v>62</v>
      </c>
      <c r="M619" s="104" t="s">
        <v>34</v>
      </c>
      <c r="N619" s="99" t="s">
        <v>941</v>
      </c>
      <c r="O619" s="104" t="s">
        <v>946</v>
      </c>
      <c r="P619" s="99" t="s">
        <v>35</v>
      </c>
      <c r="Q619" s="85" t="s">
        <v>885</v>
      </c>
      <c r="R619" s="33"/>
    </row>
    <row r="620" spans="1:18">
      <c r="A620" s="103">
        <v>43605</v>
      </c>
      <c r="B620" s="104" t="s">
        <v>611</v>
      </c>
      <c r="C620" s="104" t="s">
        <v>20</v>
      </c>
      <c r="D620" s="104" t="s">
        <v>297</v>
      </c>
      <c r="E620" s="107"/>
      <c r="F620" s="107">
        <v>1000</v>
      </c>
      <c r="G620" s="107"/>
      <c r="H620" s="107"/>
      <c r="I620" s="163">
        <f t="shared" si="45"/>
        <v>1.7594513326964119</v>
      </c>
      <c r="J620" s="163">
        <f t="shared" si="48"/>
        <v>568.35900000000004</v>
      </c>
      <c r="K620" s="109">
        <f t="shared" si="46"/>
        <v>6399227</v>
      </c>
      <c r="L620" s="108" t="s">
        <v>62</v>
      </c>
      <c r="M620" s="104" t="s">
        <v>34</v>
      </c>
      <c r="N620" s="99" t="s">
        <v>941</v>
      </c>
      <c r="O620" s="104" t="s">
        <v>946</v>
      </c>
      <c r="P620" s="99" t="s">
        <v>35</v>
      </c>
      <c r="Q620" s="85" t="s">
        <v>885</v>
      </c>
      <c r="R620" s="33"/>
    </row>
    <row r="621" spans="1:18">
      <c r="A621" s="103">
        <v>43605</v>
      </c>
      <c r="B621" s="99" t="s">
        <v>148</v>
      </c>
      <c r="C621" s="104" t="s">
        <v>20</v>
      </c>
      <c r="D621" s="99" t="s">
        <v>85</v>
      </c>
      <c r="E621" s="100"/>
      <c r="F621" s="100">
        <v>1000</v>
      </c>
      <c r="G621" s="100"/>
      <c r="H621" s="100"/>
      <c r="I621" s="163">
        <f t="shared" si="45"/>
        <v>1.7594513326964119</v>
      </c>
      <c r="J621" s="163">
        <f t="shared" si="48"/>
        <v>568.35900000000004</v>
      </c>
      <c r="K621" s="109">
        <f t="shared" si="46"/>
        <v>6398227</v>
      </c>
      <c r="L621" s="98" t="s">
        <v>84</v>
      </c>
      <c r="M621" s="99" t="s">
        <v>34</v>
      </c>
      <c r="N621" s="99" t="s">
        <v>941</v>
      </c>
      <c r="O621" s="104" t="s">
        <v>946</v>
      </c>
      <c r="P621" s="99" t="s">
        <v>35</v>
      </c>
      <c r="Q621" s="85" t="s">
        <v>885</v>
      </c>
      <c r="R621" s="33"/>
    </row>
    <row r="622" spans="1:18">
      <c r="A622" s="103">
        <v>43605</v>
      </c>
      <c r="B622" s="99" t="s">
        <v>179</v>
      </c>
      <c r="C622" s="104" t="s">
        <v>20</v>
      </c>
      <c r="D622" s="99" t="s">
        <v>85</v>
      </c>
      <c r="E622" s="100"/>
      <c r="F622" s="100">
        <v>1000</v>
      </c>
      <c r="G622" s="100"/>
      <c r="H622" s="100"/>
      <c r="I622" s="163">
        <f t="shared" si="45"/>
        <v>1.7594513326964119</v>
      </c>
      <c r="J622" s="163">
        <f t="shared" si="48"/>
        <v>568.35900000000004</v>
      </c>
      <c r="K622" s="109">
        <f t="shared" si="46"/>
        <v>6397227</v>
      </c>
      <c r="L622" s="98" t="s">
        <v>84</v>
      </c>
      <c r="M622" s="99" t="s">
        <v>34</v>
      </c>
      <c r="N622" s="99" t="s">
        <v>941</v>
      </c>
      <c r="O622" s="104" t="s">
        <v>946</v>
      </c>
      <c r="P622" s="99" t="s">
        <v>35</v>
      </c>
      <c r="Q622" s="85" t="s">
        <v>885</v>
      </c>
      <c r="R622" s="33"/>
    </row>
    <row r="623" spans="1:18">
      <c r="A623" s="103">
        <v>43605</v>
      </c>
      <c r="B623" s="99" t="s">
        <v>180</v>
      </c>
      <c r="C623" s="104" t="s">
        <v>20</v>
      </c>
      <c r="D623" s="99" t="s">
        <v>85</v>
      </c>
      <c r="E623" s="100"/>
      <c r="F623" s="100">
        <v>1000</v>
      </c>
      <c r="G623" s="100"/>
      <c r="H623" s="100"/>
      <c r="I623" s="163">
        <f t="shared" si="45"/>
        <v>1.7594513326964119</v>
      </c>
      <c r="J623" s="163">
        <f t="shared" si="48"/>
        <v>568.35900000000004</v>
      </c>
      <c r="K623" s="109">
        <f t="shared" si="46"/>
        <v>6396227</v>
      </c>
      <c r="L623" s="98" t="s">
        <v>84</v>
      </c>
      <c r="M623" s="99" t="s">
        <v>34</v>
      </c>
      <c r="N623" s="99" t="s">
        <v>941</v>
      </c>
      <c r="O623" s="104" t="s">
        <v>946</v>
      </c>
      <c r="P623" s="99" t="s">
        <v>35</v>
      </c>
      <c r="Q623" s="85" t="s">
        <v>885</v>
      </c>
      <c r="R623" s="33"/>
    </row>
    <row r="624" spans="1:18">
      <c r="A624" s="103">
        <v>43605</v>
      </c>
      <c r="B624" s="99" t="s">
        <v>181</v>
      </c>
      <c r="C624" s="104" t="s">
        <v>20</v>
      </c>
      <c r="D624" s="99" t="s">
        <v>85</v>
      </c>
      <c r="E624" s="100"/>
      <c r="F624" s="100">
        <v>1000</v>
      </c>
      <c r="G624" s="100"/>
      <c r="H624" s="100"/>
      <c r="I624" s="163">
        <f t="shared" si="45"/>
        <v>1.7594513326964119</v>
      </c>
      <c r="J624" s="163">
        <f t="shared" si="48"/>
        <v>568.35900000000004</v>
      </c>
      <c r="K624" s="109">
        <f t="shared" si="46"/>
        <v>6395227</v>
      </c>
      <c r="L624" s="98" t="s">
        <v>84</v>
      </c>
      <c r="M624" s="99" t="s">
        <v>34</v>
      </c>
      <c r="N624" s="99" t="s">
        <v>941</v>
      </c>
      <c r="O624" s="104" t="s">
        <v>946</v>
      </c>
      <c r="P624" s="99" t="s">
        <v>35</v>
      </c>
      <c r="Q624" s="85" t="s">
        <v>885</v>
      </c>
      <c r="R624" s="33"/>
    </row>
    <row r="625" spans="1:18">
      <c r="A625" s="103">
        <v>43605</v>
      </c>
      <c r="B625" s="99" t="s">
        <v>182</v>
      </c>
      <c r="C625" s="104" t="s">
        <v>20</v>
      </c>
      <c r="D625" s="99" t="s">
        <v>85</v>
      </c>
      <c r="E625" s="100"/>
      <c r="F625" s="100">
        <v>1000</v>
      </c>
      <c r="G625" s="100"/>
      <c r="H625" s="100"/>
      <c r="I625" s="163">
        <f t="shared" si="45"/>
        <v>1.7594513326964119</v>
      </c>
      <c r="J625" s="163">
        <f t="shared" si="48"/>
        <v>568.35900000000004</v>
      </c>
      <c r="K625" s="109">
        <f t="shared" si="46"/>
        <v>6394227</v>
      </c>
      <c r="L625" s="98" t="s">
        <v>84</v>
      </c>
      <c r="M625" s="99" t="s">
        <v>34</v>
      </c>
      <c r="N625" s="99" t="s">
        <v>941</v>
      </c>
      <c r="O625" s="104" t="s">
        <v>946</v>
      </c>
      <c r="P625" s="99" t="s">
        <v>35</v>
      </c>
      <c r="Q625" s="85" t="s">
        <v>885</v>
      </c>
      <c r="R625" s="24"/>
    </row>
    <row r="626" spans="1:18">
      <c r="A626" s="103">
        <v>43605</v>
      </c>
      <c r="B626" s="99" t="s">
        <v>183</v>
      </c>
      <c r="C626" s="104" t="s">
        <v>20</v>
      </c>
      <c r="D626" s="99" t="s">
        <v>85</v>
      </c>
      <c r="E626" s="100"/>
      <c r="F626" s="100">
        <v>1000</v>
      </c>
      <c r="G626" s="100"/>
      <c r="H626" s="100"/>
      <c r="I626" s="163">
        <f t="shared" si="45"/>
        <v>1.7594513326964119</v>
      </c>
      <c r="J626" s="163">
        <f t="shared" si="48"/>
        <v>568.35900000000004</v>
      </c>
      <c r="K626" s="109">
        <f t="shared" si="46"/>
        <v>6393227</v>
      </c>
      <c r="L626" s="98" t="s">
        <v>84</v>
      </c>
      <c r="M626" s="99" t="s">
        <v>34</v>
      </c>
      <c r="N626" s="99" t="s">
        <v>941</v>
      </c>
      <c r="O626" s="104" t="s">
        <v>946</v>
      </c>
      <c r="P626" s="99" t="s">
        <v>35</v>
      </c>
      <c r="Q626" s="85" t="s">
        <v>885</v>
      </c>
      <c r="R626" s="24"/>
    </row>
    <row r="627" spans="1:18">
      <c r="A627" s="103">
        <v>43605</v>
      </c>
      <c r="B627" s="99" t="s">
        <v>184</v>
      </c>
      <c r="C627" s="104" t="s">
        <v>20</v>
      </c>
      <c r="D627" s="99" t="s">
        <v>85</v>
      </c>
      <c r="E627" s="100"/>
      <c r="F627" s="100">
        <v>1000</v>
      </c>
      <c r="G627" s="100"/>
      <c r="H627" s="100"/>
      <c r="I627" s="163">
        <f t="shared" si="45"/>
        <v>1.7594513326964119</v>
      </c>
      <c r="J627" s="163">
        <f t="shared" si="48"/>
        <v>568.35900000000004</v>
      </c>
      <c r="K627" s="109">
        <f t="shared" si="46"/>
        <v>6392227</v>
      </c>
      <c r="L627" s="98" t="s">
        <v>84</v>
      </c>
      <c r="M627" s="99" t="s">
        <v>34</v>
      </c>
      <c r="N627" s="99" t="s">
        <v>941</v>
      </c>
      <c r="O627" s="104" t="s">
        <v>946</v>
      </c>
      <c r="P627" s="99" t="s">
        <v>35</v>
      </c>
      <c r="Q627" s="85" t="s">
        <v>885</v>
      </c>
      <c r="R627" s="24"/>
    </row>
    <row r="628" spans="1:18">
      <c r="A628" s="103">
        <v>43605</v>
      </c>
      <c r="B628" s="99" t="s">
        <v>163</v>
      </c>
      <c r="C628" s="104" t="s">
        <v>20</v>
      </c>
      <c r="D628" s="99" t="s">
        <v>85</v>
      </c>
      <c r="E628" s="100"/>
      <c r="F628" s="100">
        <v>1000</v>
      </c>
      <c r="G628" s="100"/>
      <c r="H628" s="100"/>
      <c r="I628" s="163">
        <f t="shared" si="45"/>
        <v>1.7594513326964119</v>
      </c>
      <c r="J628" s="163">
        <f t="shared" si="48"/>
        <v>568.35900000000004</v>
      </c>
      <c r="K628" s="109">
        <f t="shared" si="46"/>
        <v>6391227</v>
      </c>
      <c r="L628" s="98" t="s">
        <v>84</v>
      </c>
      <c r="M628" s="99" t="s">
        <v>34</v>
      </c>
      <c r="N628" s="99" t="s">
        <v>941</v>
      </c>
      <c r="O628" s="104" t="s">
        <v>946</v>
      </c>
      <c r="P628" s="99" t="s">
        <v>35</v>
      </c>
      <c r="Q628" s="85" t="s">
        <v>885</v>
      </c>
      <c r="R628" s="24"/>
    </row>
    <row r="629" spans="1:18">
      <c r="A629" s="103">
        <v>43605</v>
      </c>
      <c r="B629" s="99" t="s">
        <v>185</v>
      </c>
      <c r="C629" s="104" t="s">
        <v>20</v>
      </c>
      <c r="D629" s="99" t="s">
        <v>85</v>
      </c>
      <c r="E629" s="100"/>
      <c r="F629" s="100">
        <v>1000</v>
      </c>
      <c r="G629" s="100"/>
      <c r="H629" s="100"/>
      <c r="I629" s="163">
        <f t="shared" si="45"/>
        <v>1.7594513326964119</v>
      </c>
      <c r="J629" s="163">
        <f t="shared" si="48"/>
        <v>568.35900000000004</v>
      </c>
      <c r="K629" s="109">
        <f t="shared" si="46"/>
        <v>6390227</v>
      </c>
      <c r="L629" s="98" t="s">
        <v>84</v>
      </c>
      <c r="M629" s="99" t="s">
        <v>34</v>
      </c>
      <c r="N629" s="99" t="s">
        <v>941</v>
      </c>
      <c r="O629" s="104" t="s">
        <v>946</v>
      </c>
      <c r="P629" s="99" t="s">
        <v>35</v>
      </c>
      <c r="Q629" s="85" t="s">
        <v>885</v>
      </c>
      <c r="R629" s="24"/>
    </row>
    <row r="630" spans="1:18">
      <c r="A630" s="103">
        <v>43605</v>
      </c>
      <c r="B630" s="99" t="s">
        <v>186</v>
      </c>
      <c r="C630" s="104" t="s">
        <v>20</v>
      </c>
      <c r="D630" s="99" t="s">
        <v>85</v>
      </c>
      <c r="E630" s="100"/>
      <c r="F630" s="100">
        <v>1000</v>
      </c>
      <c r="G630" s="100"/>
      <c r="H630" s="100"/>
      <c r="I630" s="163">
        <f t="shared" si="45"/>
        <v>1.7594513326964119</v>
      </c>
      <c r="J630" s="163">
        <f t="shared" si="48"/>
        <v>568.35900000000004</v>
      </c>
      <c r="K630" s="109">
        <f t="shared" si="46"/>
        <v>6389227</v>
      </c>
      <c r="L630" s="98" t="s">
        <v>84</v>
      </c>
      <c r="M630" s="99" t="s">
        <v>34</v>
      </c>
      <c r="N630" s="99" t="s">
        <v>941</v>
      </c>
      <c r="O630" s="104" t="s">
        <v>946</v>
      </c>
      <c r="P630" s="99" t="s">
        <v>35</v>
      </c>
      <c r="Q630" s="85" t="s">
        <v>885</v>
      </c>
      <c r="R630" s="24"/>
    </row>
    <row r="631" spans="1:18" s="79" customFormat="1">
      <c r="A631" s="103">
        <v>43605</v>
      </c>
      <c r="B631" s="102" t="s">
        <v>915</v>
      </c>
      <c r="C631" s="104" t="s">
        <v>57</v>
      </c>
      <c r="D631" s="45" t="s">
        <v>21</v>
      </c>
      <c r="E631" s="107"/>
      <c r="F631" s="107">
        <v>153600</v>
      </c>
      <c r="G631" s="107"/>
      <c r="H631" s="107"/>
      <c r="I631" s="163">
        <f t="shared" si="45"/>
        <v>270.97593677228139</v>
      </c>
      <c r="J631" s="163">
        <v>566.84</v>
      </c>
      <c r="K631" s="109">
        <f t="shared" si="46"/>
        <v>6235627</v>
      </c>
      <c r="L631" s="98" t="s">
        <v>99</v>
      </c>
      <c r="M631" s="104">
        <v>15</v>
      </c>
      <c r="N631" s="99" t="s">
        <v>940</v>
      </c>
      <c r="O631" s="104" t="s">
        <v>945</v>
      </c>
      <c r="P631" s="99" t="s">
        <v>35</v>
      </c>
      <c r="Q631" s="85" t="s">
        <v>886</v>
      </c>
      <c r="R631" s="74"/>
    </row>
    <row r="632" spans="1:18">
      <c r="A632" s="103">
        <v>43605</v>
      </c>
      <c r="B632" s="102" t="s">
        <v>251</v>
      </c>
      <c r="C632" s="104" t="s">
        <v>20</v>
      </c>
      <c r="D632" s="45" t="s">
        <v>21</v>
      </c>
      <c r="E632" s="107"/>
      <c r="F632" s="107">
        <v>2000</v>
      </c>
      <c r="G632" s="107"/>
      <c r="H632" s="107"/>
      <c r="I632" s="163">
        <f t="shared" si="45"/>
        <v>3.5283325100557477</v>
      </c>
      <c r="J632" s="163">
        <v>566.84</v>
      </c>
      <c r="K632" s="109">
        <f t="shared" si="46"/>
        <v>6233627</v>
      </c>
      <c r="L632" s="98" t="s">
        <v>99</v>
      </c>
      <c r="M632" s="104" t="s">
        <v>34</v>
      </c>
      <c r="N632" s="99" t="s">
        <v>940</v>
      </c>
      <c r="O632" s="104" t="s">
        <v>946</v>
      </c>
      <c r="P632" s="99" t="s">
        <v>35</v>
      </c>
      <c r="Q632" s="85" t="s">
        <v>885</v>
      </c>
      <c r="R632" s="24"/>
    </row>
    <row r="633" spans="1:18" s="79" customFormat="1">
      <c r="A633" s="103">
        <v>43605</v>
      </c>
      <c r="B633" s="102" t="s">
        <v>252</v>
      </c>
      <c r="C633" s="104" t="s">
        <v>20</v>
      </c>
      <c r="D633" s="45" t="s">
        <v>21</v>
      </c>
      <c r="E633" s="107"/>
      <c r="F633" s="107">
        <v>15000</v>
      </c>
      <c r="G633" s="107"/>
      <c r="H633" s="107"/>
      <c r="I633" s="163">
        <f t="shared" si="45"/>
        <v>26.462493825418107</v>
      </c>
      <c r="J633" s="163">
        <v>566.84</v>
      </c>
      <c r="K633" s="109">
        <f t="shared" si="46"/>
        <v>6218627</v>
      </c>
      <c r="L633" s="98" t="s">
        <v>99</v>
      </c>
      <c r="M633" s="104" t="s">
        <v>26</v>
      </c>
      <c r="N633" s="99" t="s">
        <v>940</v>
      </c>
      <c r="O633" s="104" t="s">
        <v>946</v>
      </c>
      <c r="P633" s="99" t="s">
        <v>35</v>
      </c>
      <c r="Q633" s="85" t="s">
        <v>886</v>
      </c>
      <c r="R633" s="74"/>
    </row>
    <row r="634" spans="1:18" s="79" customFormat="1">
      <c r="A634" s="103">
        <v>43605</v>
      </c>
      <c r="B634" s="102" t="s">
        <v>752</v>
      </c>
      <c r="C634" s="102" t="s">
        <v>881</v>
      </c>
      <c r="D634" s="45" t="s">
        <v>21</v>
      </c>
      <c r="E634" s="107"/>
      <c r="F634" s="107">
        <v>1200</v>
      </c>
      <c r="G634" s="107"/>
      <c r="H634" s="107"/>
      <c r="I634" s="163">
        <f t="shared" si="45"/>
        <v>2.1169995060334483</v>
      </c>
      <c r="J634" s="163">
        <v>566.84</v>
      </c>
      <c r="K634" s="109">
        <f t="shared" si="46"/>
        <v>6217427</v>
      </c>
      <c r="L634" s="98" t="s">
        <v>99</v>
      </c>
      <c r="M634" s="104" t="s">
        <v>26</v>
      </c>
      <c r="N634" s="99" t="s">
        <v>940</v>
      </c>
      <c r="O634" s="104" t="s">
        <v>946</v>
      </c>
      <c r="P634" s="99" t="s">
        <v>35</v>
      </c>
      <c r="Q634" s="85" t="s">
        <v>886</v>
      </c>
      <c r="R634" s="74"/>
    </row>
    <row r="635" spans="1:18" s="87" customFormat="1">
      <c r="A635" s="103">
        <v>43605</v>
      </c>
      <c r="B635" s="102" t="s">
        <v>254</v>
      </c>
      <c r="C635" s="102" t="s">
        <v>881</v>
      </c>
      <c r="D635" s="45" t="s">
        <v>21</v>
      </c>
      <c r="E635" s="107"/>
      <c r="F635" s="107">
        <v>1200</v>
      </c>
      <c r="G635" s="107"/>
      <c r="H635" s="107"/>
      <c r="I635" s="163">
        <f t="shared" si="45"/>
        <v>2.1169995060334483</v>
      </c>
      <c r="J635" s="163">
        <v>566.84</v>
      </c>
      <c r="K635" s="109">
        <f t="shared" si="46"/>
        <v>6216227</v>
      </c>
      <c r="L635" s="98" t="s">
        <v>99</v>
      </c>
      <c r="M635" s="104" t="s">
        <v>26</v>
      </c>
      <c r="N635" s="99" t="s">
        <v>940</v>
      </c>
      <c r="O635" s="104" t="s">
        <v>946</v>
      </c>
      <c r="P635" s="99" t="s">
        <v>35</v>
      </c>
      <c r="Q635" s="85" t="s">
        <v>886</v>
      </c>
      <c r="R635" s="86"/>
    </row>
    <row r="636" spans="1:18">
      <c r="A636" s="103">
        <v>43605</v>
      </c>
      <c r="B636" s="102" t="s">
        <v>256</v>
      </c>
      <c r="C636" s="104" t="s">
        <v>20</v>
      </c>
      <c r="D636" s="45" t="s">
        <v>21</v>
      </c>
      <c r="E636" s="107"/>
      <c r="F636" s="107">
        <v>1000</v>
      </c>
      <c r="G636" s="107"/>
      <c r="H636" s="107"/>
      <c r="I636" s="163">
        <f t="shared" si="45"/>
        <v>1.7641662550278738</v>
      </c>
      <c r="J636" s="163">
        <v>566.84</v>
      </c>
      <c r="K636" s="109">
        <f t="shared" si="46"/>
        <v>6215227</v>
      </c>
      <c r="L636" s="98" t="s">
        <v>99</v>
      </c>
      <c r="M636" s="104" t="s">
        <v>34</v>
      </c>
      <c r="N636" s="99" t="s">
        <v>940</v>
      </c>
      <c r="O636" s="104" t="s">
        <v>946</v>
      </c>
      <c r="P636" s="99" t="s">
        <v>35</v>
      </c>
      <c r="Q636" s="85" t="s">
        <v>885</v>
      </c>
      <c r="R636" s="24"/>
    </row>
    <row r="637" spans="1:18">
      <c r="A637" s="103">
        <v>43605</v>
      </c>
      <c r="B637" s="102" t="s">
        <v>754</v>
      </c>
      <c r="C637" s="104" t="s">
        <v>20</v>
      </c>
      <c r="D637" s="45" t="s">
        <v>21</v>
      </c>
      <c r="E637" s="107"/>
      <c r="F637" s="107">
        <v>2500</v>
      </c>
      <c r="G637" s="107"/>
      <c r="H637" s="107"/>
      <c r="I637" s="163">
        <f t="shared" si="45"/>
        <v>4.4104156375696846</v>
      </c>
      <c r="J637" s="163">
        <v>566.84</v>
      </c>
      <c r="K637" s="109">
        <f t="shared" si="46"/>
        <v>6212727</v>
      </c>
      <c r="L637" s="98" t="s">
        <v>99</v>
      </c>
      <c r="M637" s="104" t="s">
        <v>34</v>
      </c>
      <c r="N637" s="99" t="s">
        <v>940</v>
      </c>
      <c r="O637" s="104" t="s">
        <v>946</v>
      </c>
      <c r="P637" s="99" t="s">
        <v>35</v>
      </c>
      <c r="Q637" s="85" t="s">
        <v>885</v>
      </c>
      <c r="R637" s="24"/>
    </row>
    <row r="638" spans="1:18">
      <c r="A638" s="103">
        <v>43605</v>
      </c>
      <c r="B638" s="102" t="s">
        <v>257</v>
      </c>
      <c r="C638" s="104" t="s">
        <v>57</v>
      </c>
      <c r="D638" s="45" t="s">
        <v>21</v>
      </c>
      <c r="E638" s="107"/>
      <c r="F638" s="107">
        <v>60000</v>
      </c>
      <c r="G638" s="107"/>
      <c r="H638" s="107"/>
      <c r="I638" s="163">
        <f t="shared" si="45"/>
        <v>105.84997530167243</v>
      </c>
      <c r="J638" s="163">
        <v>566.84</v>
      </c>
      <c r="K638" s="109">
        <f t="shared" si="46"/>
        <v>6152727</v>
      </c>
      <c r="L638" s="98" t="s">
        <v>99</v>
      </c>
      <c r="M638" s="104" t="s">
        <v>34</v>
      </c>
      <c r="N638" s="99" t="s">
        <v>940</v>
      </c>
      <c r="O638" s="104" t="s">
        <v>945</v>
      </c>
      <c r="P638" s="99" t="s">
        <v>35</v>
      </c>
      <c r="Q638" s="85" t="s">
        <v>885</v>
      </c>
      <c r="R638" s="24"/>
    </row>
    <row r="639" spans="1:18">
      <c r="A639" s="103">
        <v>43605</v>
      </c>
      <c r="B639" s="102" t="s">
        <v>876</v>
      </c>
      <c r="C639" s="104" t="s">
        <v>20</v>
      </c>
      <c r="D639" s="102" t="s">
        <v>32</v>
      </c>
      <c r="E639" s="105"/>
      <c r="F639" s="105">
        <v>1000</v>
      </c>
      <c r="G639" s="105"/>
      <c r="H639" s="105"/>
      <c r="I639" s="163">
        <f t="shared" si="45"/>
        <v>1.7594513326964119</v>
      </c>
      <c r="J639" s="163">
        <f t="shared" ref="J639:J651" si="49">11367180/20000</f>
        <v>568.35900000000004</v>
      </c>
      <c r="K639" s="109">
        <f t="shared" si="46"/>
        <v>6151727</v>
      </c>
      <c r="L639" s="98" t="s">
        <v>443</v>
      </c>
      <c r="M639" s="102" t="s">
        <v>444</v>
      </c>
      <c r="N639" s="99" t="s">
        <v>941</v>
      </c>
      <c r="O639" s="104" t="s">
        <v>946</v>
      </c>
      <c r="P639" s="99" t="s">
        <v>35</v>
      </c>
      <c r="Q639" s="85" t="s">
        <v>885</v>
      </c>
      <c r="R639" s="24"/>
    </row>
    <row r="640" spans="1:18" s="79" customFormat="1">
      <c r="A640" s="103">
        <v>43605</v>
      </c>
      <c r="B640" s="99" t="s">
        <v>471</v>
      </c>
      <c r="C640" s="99" t="s">
        <v>88</v>
      </c>
      <c r="D640" s="99" t="s">
        <v>85</v>
      </c>
      <c r="E640" s="100"/>
      <c r="F640" s="100">
        <v>290000</v>
      </c>
      <c r="G640" s="100"/>
      <c r="H640" s="100"/>
      <c r="I640" s="163">
        <f t="shared" si="45"/>
        <v>510.24088648195942</v>
      </c>
      <c r="J640" s="163">
        <f t="shared" si="49"/>
        <v>568.35900000000004</v>
      </c>
      <c r="K640" s="109">
        <f t="shared" si="46"/>
        <v>5861727</v>
      </c>
      <c r="L640" s="98" t="s">
        <v>82</v>
      </c>
      <c r="M640" s="99">
        <v>3635128</v>
      </c>
      <c r="N640" s="99" t="s">
        <v>941</v>
      </c>
      <c r="O640" s="104" t="s">
        <v>945</v>
      </c>
      <c r="P640" s="99" t="s">
        <v>35</v>
      </c>
      <c r="Q640" s="85" t="s">
        <v>886</v>
      </c>
      <c r="R640" s="74"/>
    </row>
    <row r="641" spans="1:18" s="79" customFormat="1">
      <c r="A641" s="103">
        <v>43605</v>
      </c>
      <c r="B641" s="99" t="s">
        <v>472</v>
      </c>
      <c r="C641" s="99" t="s">
        <v>878</v>
      </c>
      <c r="D641" s="99" t="s">
        <v>69</v>
      </c>
      <c r="E641" s="106"/>
      <c r="F641" s="100">
        <v>3484</v>
      </c>
      <c r="G641" s="100"/>
      <c r="H641" s="100"/>
      <c r="I641" s="163">
        <f t="shared" si="45"/>
        <v>6.1299284431142986</v>
      </c>
      <c r="J641" s="163">
        <f t="shared" si="49"/>
        <v>568.35900000000004</v>
      </c>
      <c r="K641" s="109">
        <f t="shared" si="46"/>
        <v>5858243</v>
      </c>
      <c r="L641" s="98" t="s">
        <v>82</v>
      </c>
      <c r="M641" s="99">
        <v>3635128</v>
      </c>
      <c r="N641" s="99" t="s">
        <v>941</v>
      </c>
      <c r="O641" s="104" t="s">
        <v>946</v>
      </c>
      <c r="P641" s="99" t="s">
        <v>35</v>
      </c>
      <c r="Q641" s="85" t="s">
        <v>886</v>
      </c>
      <c r="R641" s="74"/>
    </row>
    <row r="642" spans="1:18">
      <c r="A642" s="103">
        <v>43606</v>
      </c>
      <c r="B642" s="104" t="s">
        <v>607</v>
      </c>
      <c r="C642" s="104" t="s">
        <v>20</v>
      </c>
      <c r="D642" s="104" t="s">
        <v>297</v>
      </c>
      <c r="E642" s="107"/>
      <c r="F642" s="107">
        <v>1000</v>
      </c>
      <c r="G642" s="107"/>
      <c r="H642" s="107"/>
      <c r="I642" s="163">
        <f t="shared" si="45"/>
        <v>1.7594513326964119</v>
      </c>
      <c r="J642" s="163">
        <f t="shared" si="49"/>
        <v>568.35900000000004</v>
      </c>
      <c r="K642" s="109">
        <f t="shared" si="46"/>
        <v>5857243</v>
      </c>
      <c r="L642" s="108" t="s">
        <v>62</v>
      </c>
      <c r="M642" s="104" t="s">
        <v>34</v>
      </c>
      <c r="N642" s="99" t="s">
        <v>941</v>
      </c>
      <c r="O642" s="104" t="s">
        <v>946</v>
      </c>
      <c r="P642" s="99" t="s">
        <v>35</v>
      </c>
      <c r="Q642" s="85" t="s">
        <v>885</v>
      </c>
      <c r="R642" s="24"/>
    </row>
    <row r="643" spans="1:18">
      <c r="A643" s="103">
        <v>43606</v>
      </c>
      <c r="B643" s="104" t="s">
        <v>610</v>
      </c>
      <c r="C643" s="104" t="s">
        <v>79</v>
      </c>
      <c r="D643" s="104" t="s">
        <v>297</v>
      </c>
      <c r="E643" s="107"/>
      <c r="F643" s="107">
        <v>1000</v>
      </c>
      <c r="G643" s="107"/>
      <c r="H643" s="107"/>
      <c r="I643" s="163">
        <f t="shared" si="45"/>
        <v>1.7594513326964119</v>
      </c>
      <c r="J643" s="163">
        <f t="shared" si="49"/>
        <v>568.35900000000004</v>
      </c>
      <c r="K643" s="109">
        <f t="shared" si="46"/>
        <v>5856243</v>
      </c>
      <c r="L643" s="108" t="s">
        <v>62</v>
      </c>
      <c r="M643" s="104" t="s">
        <v>34</v>
      </c>
      <c r="N643" s="99" t="s">
        <v>941</v>
      </c>
      <c r="O643" s="104" t="s">
        <v>946</v>
      </c>
      <c r="P643" s="99" t="s">
        <v>35</v>
      </c>
      <c r="Q643" s="85" t="s">
        <v>885</v>
      </c>
      <c r="R643" s="24"/>
    </row>
    <row r="644" spans="1:18">
      <c r="A644" s="103">
        <v>43606</v>
      </c>
      <c r="B644" s="104" t="s">
        <v>611</v>
      </c>
      <c r="C644" s="104" t="s">
        <v>20</v>
      </c>
      <c r="D644" s="104" t="s">
        <v>297</v>
      </c>
      <c r="E644" s="107"/>
      <c r="F644" s="107">
        <v>1000</v>
      </c>
      <c r="G644" s="107"/>
      <c r="H644" s="107"/>
      <c r="I644" s="163">
        <f t="shared" si="45"/>
        <v>1.7594513326964119</v>
      </c>
      <c r="J644" s="163">
        <f t="shared" si="49"/>
        <v>568.35900000000004</v>
      </c>
      <c r="K644" s="109">
        <f t="shared" si="46"/>
        <v>5855243</v>
      </c>
      <c r="L644" s="108" t="s">
        <v>62</v>
      </c>
      <c r="M644" s="104" t="s">
        <v>34</v>
      </c>
      <c r="N644" s="99" t="s">
        <v>941</v>
      </c>
      <c r="O644" s="104" t="s">
        <v>946</v>
      </c>
      <c r="P644" s="99" t="s">
        <v>35</v>
      </c>
      <c r="Q644" s="85" t="s">
        <v>885</v>
      </c>
      <c r="R644" s="24"/>
    </row>
    <row r="645" spans="1:18">
      <c r="A645" s="103">
        <v>43606</v>
      </c>
      <c r="B645" s="99" t="s">
        <v>133</v>
      </c>
      <c r="C645" s="104" t="s">
        <v>20</v>
      </c>
      <c r="D645" s="104" t="s">
        <v>297</v>
      </c>
      <c r="E645" s="100"/>
      <c r="F645" s="100">
        <v>2000</v>
      </c>
      <c r="G645" s="100"/>
      <c r="H645" s="100"/>
      <c r="I645" s="163">
        <f t="shared" si="45"/>
        <v>3.5189026653928237</v>
      </c>
      <c r="J645" s="163">
        <f t="shared" si="49"/>
        <v>568.35900000000004</v>
      </c>
      <c r="K645" s="109">
        <f t="shared" si="46"/>
        <v>5853243</v>
      </c>
      <c r="L645" s="98" t="s">
        <v>89</v>
      </c>
      <c r="M645" s="99" t="s">
        <v>34</v>
      </c>
      <c r="N645" s="99" t="s">
        <v>941</v>
      </c>
      <c r="O645" s="104" t="s">
        <v>946</v>
      </c>
      <c r="P645" s="99" t="s">
        <v>35</v>
      </c>
      <c r="Q645" s="85" t="s">
        <v>885</v>
      </c>
      <c r="R645" s="24"/>
    </row>
    <row r="646" spans="1:18">
      <c r="A646" s="103">
        <v>43606</v>
      </c>
      <c r="B646" s="102" t="s">
        <v>728</v>
      </c>
      <c r="C646" s="104" t="s">
        <v>20</v>
      </c>
      <c r="D646" s="99" t="s">
        <v>61</v>
      </c>
      <c r="E646" s="100"/>
      <c r="F646" s="101">
        <v>2000</v>
      </c>
      <c r="G646" s="101"/>
      <c r="H646" s="101"/>
      <c r="I646" s="163">
        <f t="shared" si="45"/>
        <v>3.5189026653928237</v>
      </c>
      <c r="J646" s="163">
        <f t="shared" si="49"/>
        <v>568.35900000000004</v>
      </c>
      <c r="K646" s="109">
        <f t="shared" si="46"/>
        <v>5851243</v>
      </c>
      <c r="L646" s="98" t="s">
        <v>139</v>
      </c>
      <c r="M646" s="99" t="s">
        <v>34</v>
      </c>
      <c r="N646" s="99" t="s">
        <v>941</v>
      </c>
      <c r="O646" s="104" t="s">
        <v>946</v>
      </c>
      <c r="P646" s="99" t="s">
        <v>35</v>
      </c>
      <c r="Q646" s="85" t="s">
        <v>885</v>
      </c>
      <c r="R646" s="24"/>
    </row>
    <row r="647" spans="1:18">
      <c r="A647" s="103">
        <v>43606</v>
      </c>
      <c r="B647" s="99" t="s">
        <v>142</v>
      </c>
      <c r="C647" s="104" t="s">
        <v>20</v>
      </c>
      <c r="D647" s="99" t="s">
        <v>85</v>
      </c>
      <c r="E647" s="100"/>
      <c r="F647" s="100">
        <v>1000</v>
      </c>
      <c r="G647" s="100"/>
      <c r="H647" s="100"/>
      <c r="I647" s="163">
        <f t="shared" si="45"/>
        <v>1.7594513326964119</v>
      </c>
      <c r="J647" s="163">
        <f t="shared" si="49"/>
        <v>568.35900000000004</v>
      </c>
      <c r="K647" s="109">
        <f t="shared" si="46"/>
        <v>5850243</v>
      </c>
      <c r="L647" s="98" t="s">
        <v>84</v>
      </c>
      <c r="M647" s="99" t="s">
        <v>34</v>
      </c>
      <c r="N647" s="99" t="s">
        <v>941</v>
      </c>
      <c r="O647" s="104" t="s">
        <v>946</v>
      </c>
      <c r="P647" s="99" t="s">
        <v>35</v>
      </c>
      <c r="Q647" s="85" t="s">
        <v>885</v>
      </c>
      <c r="R647" s="24"/>
    </row>
    <row r="648" spans="1:18">
      <c r="A648" s="103">
        <v>43606</v>
      </c>
      <c r="B648" s="99" t="s">
        <v>175</v>
      </c>
      <c r="C648" s="104" t="s">
        <v>20</v>
      </c>
      <c r="D648" s="99" t="s">
        <v>85</v>
      </c>
      <c r="E648" s="100"/>
      <c r="F648" s="100">
        <v>1000</v>
      </c>
      <c r="G648" s="100"/>
      <c r="H648" s="100"/>
      <c r="I648" s="163">
        <f t="shared" si="45"/>
        <v>1.7594513326964119</v>
      </c>
      <c r="J648" s="163">
        <f t="shared" si="49"/>
        <v>568.35900000000004</v>
      </c>
      <c r="K648" s="109">
        <f t="shared" si="46"/>
        <v>5849243</v>
      </c>
      <c r="L648" s="98" t="s">
        <v>84</v>
      </c>
      <c r="M648" s="99" t="s">
        <v>34</v>
      </c>
      <c r="N648" s="99" t="s">
        <v>941</v>
      </c>
      <c r="O648" s="104" t="s">
        <v>946</v>
      </c>
      <c r="P648" s="99" t="s">
        <v>35</v>
      </c>
      <c r="Q648" s="85" t="s">
        <v>885</v>
      </c>
      <c r="R648" s="24"/>
    </row>
    <row r="649" spans="1:18">
      <c r="A649" s="103">
        <v>43606</v>
      </c>
      <c r="B649" s="104" t="s">
        <v>766</v>
      </c>
      <c r="C649" s="104" t="s">
        <v>20</v>
      </c>
      <c r="D649" s="104" t="s">
        <v>32</v>
      </c>
      <c r="E649" s="107"/>
      <c r="F649" s="107">
        <v>1000</v>
      </c>
      <c r="G649" s="107"/>
      <c r="H649" s="107"/>
      <c r="I649" s="163">
        <f t="shared" si="45"/>
        <v>1.7594513326964119</v>
      </c>
      <c r="J649" s="163">
        <f t="shared" si="49"/>
        <v>568.35900000000004</v>
      </c>
      <c r="K649" s="109">
        <f t="shared" si="46"/>
        <v>5848243</v>
      </c>
      <c r="L649" s="98" t="s">
        <v>114</v>
      </c>
      <c r="M649" s="104" t="s">
        <v>34</v>
      </c>
      <c r="N649" s="99" t="s">
        <v>941</v>
      </c>
      <c r="O649" s="104" t="s">
        <v>946</v>
      </c>
      <c r="P649" s="99" t="s">
        <v>35</v>
      </c>
      <c r="Q649" s="85" t="s">
        <v>885</v>
      </c>
      <c r="R649" s="24"/>
    </row>
    <row r="650" spans="1:18">
      <c r="A650" s="103">
        <v>43606</v>
      </c>
      <c r="B650" s="104" t="s">
        <v>298</v>
      </c>
      <c r="C650" s="104" t="s">
        <v>20</v>
      </c>
      <c r="D650" s="104" t="s">
        <v>297</v>
      </c>
      <c r="E650" s="107"/>
      <c r="F650" s="107">
        <v>1000</v>
      </c>
      <c r="G650" s="107"/>
      <c r="H650" s="107"/>
      <c r="I650" s="163">
        <f t="shared" si="45"/>
        <v>1.7594513326964119</v>
      </c>
      <c r="J650" s="163">
        <f t="shared" si="49"/>
        <v>568.35900000000004</v>
      </c>
      <c r="K650" s="109">
        <f t="shared" si="46"/>
        <v>5847243</v>
      </c>
      <c r="L650" s="98" t="s">
        <v>114</v>
      </c>
      <c r="M650" s="104" t="s">
        <v>34</v>
      </c>
      <c r="N650" s="99" t="s">
        <v>941</v>
      </c>
      <c r="O650" s="104" t="s">
        <v>946</v>
      </c>
      <c r="P650" s="99" t="s">
        <v>35</v>
      </c>
      <c r="Q650" s="85" t="s">
        <v>885</v>
      </c>
      <c r="R650" s="24"/>
    </row>
    <row r="651" spans="1:18" s="79" customFormat="1">
      <c r="A651" s="103">
        <v>43606</v>
      </c>
      <c r="B651" s="99" t="s">
        <v>473</v>
      </c>
      <c r="C651" s="99" t="s">
        <v>878</v>
      </c>
      <c r="D651" s="99" t="s">
        <v>69</v>
      </c>
      <c r="E651" s="106"/>
      <c r="F651" s="100">
        <v>6670</v>
      </c>
      <c r="G651" s="100"/>
      <c r="H651" s="100"/>
      <c r="I651" s="163">
        <f t="shared" si="45"/>
        <v>11.735540389085067</v>
      </c>
      <c r="J651" s="163">
        <f t="shared" si="49"/>
        <v>568.35900000000004</v>
      </c>
      <c r="K651" s="109">
        <f t="shared" si="46"/>
        <v>5840573</v>
      </c>
      <c r="L651" s="98" t="s">
        <v>82</v>
      </c>
      <c r="M651" s="99" t="s">
        <v>445</v>
      </c>
      <c r="N651" s="99" t="s">
        <v>941</v>
      </c>
      <c r="O651" s="104" t="s">
        <v>946</v>
      </c>
      <c r="P651" s="99" t="s">
        <v>35</v>
      </c>
      <c r="Q651" s="85" t="s">
        <v>886</v>
      </c>
      <c r="R651" s="74"/>
    </row>
    <row r="652" spans="1:18">
      <c r="A652" s="103">
        <v>43607</v>
      </c>
      <c r="B652" s="104" t="s">
        <v>532</v>
      </c>
      <c r="C652" s="104" t="s">
        <v>20</v>
      </c>
      <c r="D652" s="99" t="s">
        <v>21</v>
      </c>
      <c r="E652" s="107"/>
      <c r="F652" s="107">
        <v>1000</v>
      </c>
      <c r="G652" s="107"/>
      <c r="H652" s="107"/>
      <c r="I652" s="163">
        <f t="shared" si="45"/>
        <v>1.7641662550278738</v>
      </c>
      <c r="J652" s="163">
        <v>566.84</v>
      </c>
      <c r="K652" s="109">
        <f t="shared" si="46"/>
        <v>5839573</v>
      </c>
      <c r="L652" s="98" t="s">
        <v>22</v>
      </c>
      <c r="M652" s="104" t="s">
        <v>23</v>
      </c>
      <c r="N652" s="99" t="s">
        <v>940</v>
      </c>
      <c r="O652" s="104" t="s">
        <v>946</v>
      </c>
      <c r="P652" s="99" t="s">
        <v>35</v>
      </c>
      <c r="Q652" s="85" t="s">
        <v>885</v>
      </c>
      <c r="R652" s="24"/>
    </row>
    <row r="653" spans="1:18">
      <c r="A653" s="103">
        <v>43607</v>
      </c>
      <c r="B653" s="104" t="s">
        <v>582</v>
      </c>
      <c r="C653" s="104" t="s">
        <v>20</v>
      </c>
      <c r="D653" s="104" t="s">
        <v>32</v>
      </c>
      <c r="E653" s="107"/>
      <c r="F653" s="107">
        <v>1000</v>
      </c>
      <c r="G653" s="107"/>
      <c r="H653" s="107"/>
      <c r="I653" s="163">
        <f t="shared" ref="I653:I716" si="50">+F653/J653</f>
        <v>1.7594513326964119</v>
      </c>
      <c r="J653" s="163">
        <f t="shared" ref="J653:J666" si="51">11367180/20000</f>
        <v>568.35900000000004</v>
      </c>
      <c r="K653" s="109">
        <f t="shared" ref="K653:K716" si="52">K652+E653-F653</f>
        <v>5838573</v>
      </c>
      <c r="L653" s="108" t="s">
        <v>33</v>
      </c>
      <c r="M653" s="104" t="s">
        <v>34</v>
      </c>
      <c r="N653" s="99" t="s">
        <v>941</v>
      </c>
      <c r="O653" s="104" t="s">
        <v>946</v>
      </c>
      <c r="P653" s="99" t="s">
        <v>35</v>
      </c>
      <c r="Q653" s="85" t="s">
        <v>885</v>
      </c>
      <c r="R653" s="24"/>
    </row>
    <row r="654" spans="1:18">
      <c r="A654" s="103">
        <v>43607</v>
      </c>
      <c r="B654" s="104" t="s">
        <v>59</v>
      </c>
      <c r="C654" s="104" t="s">
        <v>20</v>
      </c>
      <c r="D654" s="104" t="s">
        <v>32</v>
      </c>
      <c r="E654" s="107"/>
      <c r="F654" s="107">
        <v>1000</v>
      </c>
      <c r="G654" s="107"/>
      <c r="H654" s="107"/>
      <c r="I654" s="163">
        <f t="shared" si="50"/>
        <v>1.7594513326964119</v>
      </c>
      <c r="J654" s="163">
        <f t="shared" si="51"/>
        <v>568.35900000000004</v>
      </c>
      <c r="K654" s="109">
        <f t="shared" si="52"/>
        <v>5837573</v>
      </c>
      <c r="L654" s="108" t="s">
        <v>33</v>
      </c>
      <c r="M654" s="104" t="s">
        <v>34</v>
      </c>
      <c r="N654" s="99" t="s">
        <v>941</v>
      </c>
      <c r="O654" s="104" t="s">
        <v>946</v>
      </c>
      <c r="P654" s="99" t="s">
        <v>35</v>
      </c>
      <c r="Q654" s="85" t="s">
        <v>885</v>
      </c>
      <c r="R654" s="24"/>
    </row>
    <row r="655" spans="1:18">
      <c r="A655" s="103">
        <v>43607</v>
      </c>
      <c r="B655" s="99" t="s">
        <v>112</v>
      </c>
      <c r="C655" s="104" t="s">
        <v>20</v>
      </c>
      <c r="D655" s="99" t="s">
        <v>61</v>
      </c>
      <c r="E655" s="100"/>
      <c r="F655" s="100">
        <v>3000</v>
      </c>
      <c r="G655" s="100"/>
      <c r="H655" s="100"/>
      <c r="I655" s="163">
        <f t="shared" si="50"/>
        <v>5.2783539980892353</v>
      </c>
      <c r="J655" s="163">
        <f t="shared" si="51"/>
        <v>568.35900000000004</v>
      </c>
      <c r="K655" s="109">
        <f t="shared" si="52"/>
        <v>5834573</v>
      </c>
      <c r="L655" s="98" t="s">
        <v>25</v>
      </c>
      <c r="M655" s="99" t="s">
        <v>34</v>
      </c>
      <c r="N655" s="99" t="s">
        <v>941</v>
      </c>
      <c r="O655" s="104" t="s">
        <v>946</v>
      </c>
      <c r="P655" s="99" t="s">
        <v>35</v>
      </c>
      <c r="Q655" s="85" t="s">
        <v>885</v>
      </c>
      <c r="R655" s="24"/>
    </row>
    <row r="656" spans="1:18">
      <c r="A656" s="103">
        <v>43607</v>
      </c>
      <c r="B656" s="99" t="s">
        <v>116</v>
      </c>
      <c r="C656" s="104" t="s">
        <v>20</v>
      </c>
      <c r="D656" s="99" t="s">
        <v>61</v>
      </c>
      <c r="E656" s="100"/>
      <c r="F656" s="100">
        <v>3000</v>
      </c>
      <c r="G656" s="100"/>
      <c r="H656" s="100"/>
      <c r="I656" s="163">
        <f t="shared" si="50"/>
        <v>5.2783539980892353</v>
      </c>
      <c r="J656" s="163">
        <f t="shared" si="51"/>
        <v>568.35900000000004</v>
      </c>
      <c r="K656" s="109">
        <f t="shared" si="52"/>
        <v>5831573</v>
      </c>
      <c r="L656" s="98" t="s">
        <v>25</v>
      </c>
      <c r="M656" s="99" t="s">
        <v>34</v>
      </c>
      <c r="N656" s="99" t="s">
        <v>941</v>
      </c>
      <c r="O656" s="104" t="s">
        <v>946</v>
      </c>
      <c r="P656" s="99" t="s">
        <v>35</v>
      </c>
      <c r="Q656" s="85" t="s">
        <v>885</v>
      </c>
      <c r="R656" s="24"/>
    </row>
    <row r="657" spans="1:18">
      <c r="A657" s="103">
        <v>43607</v>
      </c>
      <c r="B657" s="104" t="s">
        <v>607</v>
      </c>
      <c r="C657" s="104" t="s">
        <v>20</v>
      </c>
      <c r="D657" s="104" t="s">
        <v>297</v>
      </c>
      <c r="E657" s="107"/>
      <c r="F657" s="107">
        <v>1000</v>
      </c>
      <c r="G657" s="107"/>
      <c r="H657" s="107"/>
      <c r="I657" s="163">
        <f t="shared" si="50"/>
        <v>1.7594513326964119</v>
      </c>
      <c r="J657" s="163">
        <f t="shared" si="51"/>
        <v>568.35900000000004</v>
      </c>
      <c r="K657" s="109">
        <f t="shared" si="52"/>
        <v>5830573</v>
      </c>
      <c r="L657" s="108" t="s">
        <v>62</v>
      </c>
      <c r="M657" s="104" t="s">
        <v>34</v>
      </c>
      <c r="N657" s="99" t="s">
        <v>941</v>
      </c>
      <c r="O657" s="104" t="s">
        <v>946</v>
      </c>
      <c r="P657" s="99" t="s">
        <v>35</v>
      </c>
      <c r="Q657" s="85" t="s">
        <v>885</v>
      </c>
      <c r="R657" s="24"/>
    </row>
    <row r="658" spans="1:18">
      <c r="A658" s="103">
        <v>43607</v>
      </c>
      <c r="B658" s="104" t="s">
        <v>610</v>
      </c>
      <c r="C658" s="104" t="s">
        <v>79</v>
      </c>
      <c r="D658" s="104" t="s">
        <v>297</v>
      </c>
      <c r="E658" s="107"/>
      <c r="F658" s="107">
        <v>1000</v>
      </c>
      <c r="G658" s="107"/>
      <c r="H658" s="107"/>
      <c r="I658" s="163">
        <f t="shared" si="50"/>
        <v>1.7594513326964119</v>
      </c>
      <c r="J658" s="163">
        <f t="shared" si="51"/>
        <v>568.35900000000004</v>
      </c>
      <c r="K658" s="109">
        <f t="shared" si="52"/>
        <v>5829573</v>
      </c>
      <c r="L658" s="108" t="s">
        <v>62</v>
      </c>
      <c r="M658" s="104" t="s">
        <v>34</v>
      </c>
      <c r="N658" s="99" t="s">
        <v>941</v>
      </c>
      <c r="O658" s="104" t="s">
        <v>946</v>
      </c>
      <c r="P658" s="99" t="s">
        <v>35</v>
      </c>
      <c r="Q658" s="85" t="s">
        <v>885</v>
      </c>
      <c r="R658" s="24"/>
    </row>
    <row r="659" spans="1:18">
      <c r="A659" s="103">
        <v>43607</v>
      </c>
      <c r="B659" s="104" t="s">
        <v>611</v>
      </c>
      <c r="C659" s="104" t="s">
        <v>20</v>
      </c>
      <c r="D659" s="104" t="s">
        <v>297</v>
      </c>
      <c r="E659" s="107"/>
      <c r="F659" s="107">
        <v>1000</v>
      </c>
      <c r="G659" s="107"/>
      <c r="H659" s="107"/>
      <c r="I659" s="163">
        <f t="shared" si="50"/>
        <v>1.7594513326964119</v>
      </c>
      <c r="J659" s="163">
        <f t="shared" si="51"/>
        <v>568.35900000000004</v>
      </c>
      <c r="K659" s="109">
        <f t="shared" si="52"/>
        <v>5828573</v>
      </c>
      <c r="L659" s="108" t="s">
        <v>62</v>
      </c>
      <c r="M659" s="104" t="s">
        <v>34</v>
      </c>
      <c r="N659" s="99" t="s">
        <v>941</v>
      </c>
      <c r="O659" s="104" t="s">
        <v>946</v>
      </c>
      <c r="P659" s="99" t="s">
        <v>35</v>
      </c>
      <c r="Q659" s="85" t="s">
        <v>885</v>
      </c>
      <c r="R659" s="24"/>
    </row>
    <row r="660" spans="1:18">
      <c r="A660" s="103">
        <v>43607</v>
      </c>
      <c r="B660" s="104" t="s">
        <v>608</v>
      </c>
      <c r="C660" s="104" t="s">
        <v>20</v>
      </c>
      <c r="D660" s="104" t="s">
        <v>297</v>
      </c>
      <c r="E660" s="107"/>
      <c r="F660" s="107">
        <v>1000</v>
      </c>
      <c r="G660" s="107"/>
      <c r="H660" s="107"/>
      <c r="I660" s="163">
        <f t="shared" si="50"/>
        <v>1.7594513326964119</v>
      </c>
      <c r="J660" s="163">
        <f t="shared" si="51"/>
        <v>568.35900000000004</v>
      </c>
      <c r="K660" s="109">
        <f t="shared" si="52"/>
        <v>5827573</v>
      </c>
      <c r="L660" s="108" t="s">
        <v>62</v>
      </c>
      <c r="M660" s="104" t="s">
        <v>34</v>
      </c>
      <c r="N660" s="99" t="s">
        <v>941</v>
      </c>
      <c r="O660" s="104" t="s">
        <v>946</v>
      </c>
      <c r="P660" s="99" t="s">
        <v>35</v>
      </c>
      <c r="Q660" s="85" t="s">
        <v>885</v>
      </c>
      <c r="R660" s="24"/>
    </row>
    <row r="661" spans="1:18">
      <c r="A661" s="103">
        <v>43607</v>
      </c>
      <c r="B661" s="104" t="s">
        <v>609</v>
      </c>
      <c r="C661" s="104" t="s">
        <v>20</v>
      </c>
      <c r="D661" s="104" t="s">
        <v>297</v>
      </c>
      <c r="E661" s="107"/>
      <c r="F661" s="107">
        <v>1000</v>
      </c>
      <c r="G661" s="107"/>
      <c r="H661" s="107"/>
      <c r="I661" s="163">
        <f t="shared" si="50"/>
        <v>1.7594513326964119</v>
      </c>
      <c r="J661" s="163">
        <f t="shared" si="51"/>
        <v>568.35900000000004</v>
      </c>
      <c r="K661" s="109">
        <f t="shared" si="52"/>
        <v>5826573</v>
      </c>
      <c r="L661" s="108" t="s">
        <v>62</v>
      </c>
      <c r="M661" s="104" t="s">
        <v>34</v>
      </c>
      <c r="N661" s="99" t="s">
        <v>941</v>
      </c>
      <c r="O661" s="104" t="s">
        <v>946</v>
      </c>
      <c r="P661" s="99" t="s">
        <v>35</v>
      </c>
      <c r="Q661" s="85" t="s">
        <v>885</v>
      </c>
      <c r="R661" s="24"/>
    </row>
    <row r="662" spans="1:18">
      <c r="A662" s="103">
        <v>43607</v>
      </c>
      <c r="B662" s="104" t="s">
        <v>764</v>
      </c>
      <c r="C662" s="104" t="s">
        <v>20</v>
      </c>
      <c r="D662" s="102" t="s">
        <v>32</v>
      </c>
      <c r="E662" s="105"/>
      <c r="F662" s="105">
        <v>1000</v>
      </c>
      <c r="G662" s="105"/>
      <c r="H662" s="105"/>
      <c r="I662" s="163">
        <f t="shared" si="50"/>
        <v>1.7594513326964119</v>
      </c>
      <c r="J662" s="163">
        <f t="shared" si="51"/>
        <v>568.35900000000004</v>
      </c>
      <c r="K662" s="109">
        <f t="shared" si="52"/>
        <v>5825573</v>
      </c>
      <c r="L662" s="98" t="s">
        <v>280</v>
      </c>
      <c r="M662" s="102" t="s">
        <v>34</v>
      </c>
      <c r="N662" s="99" t="s">
        <v>941</v>
      </c>
      <c r="O662" s="104" t="s">
        <v>946</v>
      </c>
      <c r="P662" s="99" t="s">
        <v>35</v>
      </c>
      <c r="Q662" s="85" t="s">
        <v>885</v>
      </c>
      <c r="R662" s="24"/>
    </row>
    <row r="663" spans="1:18">
      <c r="A663" s="103">
        <v>43607</v>
      </c>
      <c r="B663" s="104" t="s">
        <v>288</v>
      </c>
      <c r="C663" s="104" t="s">
        <v>20</v>
      </c>
      <c r="D663" s="102" t="s">
        <v>32</v>
      </c>
      <c r="E663" s="105"/>
      <c r="F663" s="105">
        <v>1000</v>
      </c>
      <c r="G663" s="105"/>
      <c r="H663" s="105"/>
      <c r="I663" s="163">
        <f t="shared" si="50"/>
        <v>1.7594513326964119</v>
      </c>
      <c r="J663" s="163">
        <f t="shared" si="51"/>
        <v>568.35900000000004</v>
      </c>
      <c r="K663" s="109">
        <f t="shared" si="52"/>
        <v>5824573</v>
      </c>
      <c r="L663" s="98" t="s">
        <v>280</v>
      </c>
      <c r="M663" s="102" t="s">
        <v>34</v>
      </c>
      <c r="N663" s="99" t="s">
        <v>941</v>
      </c>
      <c r="O663" s="104" t="s">
        <v>946</v>
      </c>
      <c r="P663" s="99" t="s">
        <v>35</v>
      </c>
      <c r="Q663" s="85" t="s">
        <v>885</v>
      </c>
      <c r="R663" s="24"/>
    </row>
    <row r="664" spans="1:18">
      <c r="A664" s="103">
        <v>43607</v>
      </c>
      <c r="B664" s="102" t="s">
        <v>877</v>
      </c>
      <c r="C664" s="104" t="s">
        <v>20</v>
      </c>
      <c r="D664" s="102" t="s">
        <v>32</v>
      </c>
      <c r="E664" s="105"/>
      <c r="F664" s="105">
        <v>1000</v>
      </c>
      <c r="G664" s="105"/>
      <c r="H664" s="105"/>
      <c r="I664" s="163">
        <f t="shared" si="50"/>
        <v>1.7594513326964119</v>
      </c>
      <c r="J664" s="163">
        <f t="shared" si="51"/>
        <v>568.35900000000004</v>
      </c>
      <c r="K664" s="109">
        <f t="shared" si="52"/>
        <v>5823573</v>
      </c>
      <c r="L664" s="98" t="s">
        <v>443</v>
      </c>
      <c r="M664" s="102" t="s">
        <v>444</v>
      </c>
      <c r="N664" s="99" t="s">
        <v>941</v>
      </c>
      <c r="O664" s="104" t="s">
        <v>946</v>
      </c>
      <c r="P664" s="99" t="s">
        <v>35</v>
      </c>
      <c r="Q664" s="85" t="s">
        <v>885</v>
      </c>
      <c r="R664" s="24"/>
    </row>
    <row r="665" spans="1:18" s="79" customFormat="1">
      <c r="A665" s="103">
        <v>43607</v>
      </c>
      <c r="B665" s="102" t="s">
        <v>934</v>
      </c>
      <c r="C665" s="104" t="s">
        <v>79</v>
      </c>
      <c r="D665" s="102" t="s">
        <v>80</v>
      </c>
      <c r="E665" s="105"/>
      <c r="F665" s="105">
        <v>5500</v>
      </c>
      <c r="G665" s="105"/>
      <c r="H665" s="105"/>
      <c r="I665" s="163">
        <f t="shared" si="50"/>
        <v>9.6769823298302651</v>
      </c>
      <c r="J665" s="163">
        <f t="shared" si="51"/>
        <v>568.35900000000004</v>
      </c>
      <c r="K665" s="109">
        <f t="shared" si="52"/>
        <v>5818073</v>
      </c>
      <c r="L665" s="98" t="s">
        <v>25</v>
      </c>
      <c r="M665" s="102" t="s">
        <v>936</v>
      </c>
      <c r="N665" s="99" t="s">
        <v>941</v>
      </c>
      <c r="O665" s="104" t="s">
        <v>946</v>
      </c>
      <c r="P665" s="99"/>
      <c r="Q665" s="85" t="s">
        <v>886</v>
      </c>
      <c r="R665" s="74"/>
    </row>
    <row r="666" spans="1:18" s="79" customFormat="1">
      <c r="A666" s="103">
        <v>43608</v>
      </c>
      <c r="B666" s="102" t="s">
        <v>935</v>
      </c>
      <c r="C666" s="104" t="s">
        <v>79</v>
      </c>
      <c r="D666" s="102" t="s">
        <v>80</v>
      </c>
      <c r="E666" s="105"/>
      <c r="F666" s="105">
        <v>5500</v>
      </c>
      <c r="G666" s="105"/>
      <c r="H666" s="105"/>
      <c r="I666" s="163">
        <f t="shared" si="50"/>
        <v>9.6769823298302651</v>
      </c>
      <c r="J666" s="163">
        <f t="shared" si="51"/>
        <v>568.35900000000004</v>
      </c>
      <c r="K666" s="109">
        <f t="shared" si="52"/>
        <v>5812573</v>
      </c>
      <c r="L666" s="98" t="s">
        <v>25</v>
      </c>
      <c r="M666" s="102">
        <v>4269</v>
      </c>
      <c r="N666" s="99" t="s">
        <v>941</v>
      </c>
      <c r="O666" s="104" t="s">
        <v>946</v>
      </c>
      <c r="P666" s="99"/>
      <c r="Q666" s="85" t="s">
        <v>886</v>
      </c>
      <c r="R666" s="74"/>
    </row>
    <row r="667" spans="1:18">
      <c r="A667" s="103">
        <v>43608</v>
      </c>
      <c r="B667" s="104" t="s">
        <v>533</v>
      </c>
      <c r="C667" s="104" t="s">
        <v>20</v>
      </c>
      <c r="D667" s="99" t="s">
        <v>21</v>
      </c>
      <c r="E667" s="107"/>
      <c r="F667" s="107">
        <v>1000</v>
      </c>
      <c r="G667" s="107"/>
      <c r="H667" s="107"/>
      <c r="I667" s="163">
        <f t="shared" si="50"/>
        <v>1.7641662550278738</v>
      </c>
      <c r="J667" s="163">
        <v>566.84</v>
      </c>
      <c r="K667" s="109">
        <f t="shared" si="52"/>
        <v>5811573</v>
      </c>
      <c r="L667" s="98" t="s">
        <v>22</v>
      </c>
      <c r="M667" s="104" t="s">
        <v>23</v>
      </c>
      <c r="N667" s="99" t="s">
        <v>940</v>
      </c>
      <c r="O667" s="104" t="s">
        <v>946</v>
      </c>
      <c r="P667" s="99" t="s">
        <v>35</v>
      </c>
      <c r="Q667" s="85" t="s">
        <v>885</v>
      </c>
      <c r="R667" s="24"/>
    </row>
    <row r="668" spans="1:18">
      <c r="A668" s="103">
        <v>43608</v>
      </c>
      <c r="B668" s="104" t="s">
        <v>534</v>
      </c>
      <c r="C668" s="104" t="s">
        <v>20</v>
      </c>
      <c r="D668" s="99" t="s">
        <v>21</v>
      </c>
      <c r="E668" s="107"/>
      <c r="F668" s="107">
        <v>1000</v>
      </c>
      <c r="G668" s="107"/>
      <c r="H668" s="107"/>
      <c r="I668" s="163">
        <f t="shared" si="50"/>
        <v>1.7641662550278738</v>
      </c>
      <c r="J668" s="163">
        <v>566.84</v>
      </c>
      <c r="K668" s="109">
        <f t="shared" si="52"/>
        <v>5810573</v>
      </c>
      <c r="L668" s="98" t="s">
        <v>22</v>
      </c>
      <c r="M668" s="104" t="s">
        <v>23</v>
      </c>
      <c r="N668" s="99" t="s">
        <v>940</v>
      </c>
      <c r="O668" s="104" t="s">
        <v>946</v>
      </c>
      <c r="P668" s="99" t="s">
        <v>35</v>
      </c>
      <c r="Q668" s="85" t="s">
        <v>885</v>
      </c>
      <c r="R668" s="24"/>
    </row>
    <row r="669" spans="1:18">
      <c r="A669" s="103">
        <v>43608</v>
      </c>
      <c r="B669" s="104" t="s">
        <v>607</v>
      </c>
      <c r="C669" s="104" t="s">
        <v>20</v>
      </c>
      <c r="D669" s="104" t="s">
        <v>297</v>
      </c>
      <c r="E669" s="107"/>
      <c r="F669" s="107">
        <v>1000</v>
      </c>
      <c r="G669" s="107"/>
      <c r="H669" s="107"/>
      <c r="I669" s="163">
        <f t="shared" si="50"/>
        <v>1.7594513326964119</v>
      </c>
      <c r="J669" s="163">
        <f t="shared" ref="J669:J676" si="53">11367180/20000</f>
        <v>568.35900000000004</v>
      </c>
      <c r="K669" s="109">
        <f t="shared" si="52"/>
        <v>5809573</v>
      </c>
      <c r="L669" s="108" t="s">
        <v>62</v>
      </c>
      <c r="M669" s="104" t="s">
        <v>34</v>
      </c>
      <c r="N669" s="99" t="s">
        <v>941</v>
      </c>
      <c r="O669" s="104" t="s">
        <v>946</v>
      </c>
      <c r="P669" s="99" t="s">
        <v>35</v>
      </c>
      <c r="Q669" s="85" t="s">
        <v>885</v>
      </c>
      <c r="R669" s="24"/>
    </row>
    <row r="670" spans="1:18">
      <c r="A670" s="103">
        <v>43608</v>
      </c>
      <c r="B670" s="104" t="s">
        <v>610</v>
      </c>
      <c r="C670" s="104" t="s">
        <v>79</v>
      </c>
      <c r="D670" s="104" t="s">
        <v>297</v>
      </c>
      <c r="E670" s="107"/>
      <c r="F670" s="107">
        <v>1000</v>
      </c>
      <c r="G670" s="107"/>
      <c r="H670" s="107"/>
      <c r="I670" s="163">
        <f t="shared" si="50"/>
        <v>1.7594513326964119</v>
      </c>
      <c r="J670" s="163">
        <f t="shared" si="53"/>
        <v>568.35900000000004</v>
      </c>
      <c r="K670" s="109">
        <f t="shared" si="52"/>
        <v>5808573</v>
      </c>
      <c r="L670" s="108" t="s">
        <v>62</v>
      </c>
      <c r="M670" s="104" t="s">
        <v>34</v>
      </c>
      <c r="N670" s="99" t="s">
        <v>941</v>
      </c>
      <c r="O670" s="104" t="s">
        <v>946</v>
      </c>
      <c r="P670" s="99" t="s">
        <v>35</v>
      </c>
      <c r="Q670" s="85" t="s">
        <v>885</v>
      </c>
      <c r="R670" s="24"/>
    </row>
    <row r="671" spans="1:18">
      <c r="A671" s="103">
        <v>43608</v>
      </c>
      <c r="B671" s="104" t="s">
        <v>611</v>
      </c>
      <c r="C671" s="104" t="s">
        <v>20</v>
      </c>
      <c r="D671" s="104" t="s">
        <v>297</v>
      </c>
      <c r="E671" s="107"/>
      <c r="F671" s="107">
        <v>1000</v>
      </c>
      <c r="G671" s="107"/>
      <c r="H671" s="107"/>
      <c r="I671" s="163">
        <f t="shared" si="50"/>
        <v>1.7594513326964119</v>
      </c>
      <c r="J671" s="163">
        <f t="shared" si="53"/>
        <v>568.35900000000004</v>
      </c>
      <c r="K671" s="109">
        <f t="shared" si="52"/>
        <v>5807573</v>
      </c>
      <c r="L671" s="108" t="s">
        <v>62</v>
      </c>
      <c r="M671" s="104" t="s">
        <v>34</v>
      </c>
      <c r="N671" s="99" t="s">
        <v>941</v>
      </c>
      <c r="O671" s="104" t="s">
        <v>946</v>
      </c>
      <c r="P671" s="99" t="s">
        <v>35</v>
      </c>
      <c r="Q671" s="85" t="s">
        <v>885</v>
      </c>
      <c r="R671" s="24"/>
    </row>
    <row r="672" spans="1:18">
      <c r="A672" s="103">
        <v>43608</v>
      </c>
      <c r="B672" s="104" t="s">
        <v>715</v>
      </c>
      <c r="C672" s="104" t="s">
        <v>20</v>
      </c>
      <c r="D672" s="104" t="s">
        <v>32</v>
      </c>
      <c r="E672" s="106"/>
      <c r="F672" s="106">
        <v>1000</v>
      </c>
      <c r="G672" s="106"/>
      <c r="H672" s="106"/>
      <c r="I672" s="163">
        <f t="shared" si="50"/>
        <v>1.7594513326964119</v>
      </c>
      <c r="J672" s="163">
        <f t="shared" si="53"/>
        <v>568.35900000000004</v>
      </c>
      <c r="K672" s="109">
        <f t="shared" si="52"/>
        <v>5806573</v>
      </c>
      <c r="L672" s="108" t="s">
        <v>63</v>
      </c>
      <c r="M672" s="99" t="s">
        <v>34</v>
      </c>
      <c r="N672" s="99" t="s">
        <v>941</v>
      </c>
      <c r="O672" s="104" t="s">
        <v>946</v>
      </c>
      <c r="P672" s="99" t="s">
        <v>35</v>
      </c>
      <c r="Q672" s="85" t="s">
        <v>885</v>
      </c>
      <c r="R672" s="24"/>
    </row>
    <row r="673" spans="1:18">
      <c r="A673" s="103">
        <v>43608</v>
      </c>
      <c r="B673" s="104" t="s">
        <v>716</v>
      </c>
      <c r="C673" s="104" t="s">
        <v>20</v>
      </c>
      <c r="D673" s="104" t="s">
        <v>32</v>
      </c>
      <c r="E673" s="106"/>
      <c r="F673" s="106">
        <v>1000</v>
      </c>
      <c r="G673" s="106"/>
      <c r="H673" s="106"/>
      <c r="I673" s="163">
        <f t="shared" si="50"/>
        <v>1.7594513326964119</v>
      </c>
      <c r="J673" s="163">
        <f t="shared" si="53"/>
        <v>568.35900000000004</v>
      </c>
      <c r="K673" s="109">
        <f t="shared" si="52"/>
        <v>5805573</v>
      </c>
      <c r="L673" s="108" t="s">
        <v>63</v>
      </c>
      <c r="M673" s="99" t="s">
        <v>34</v>
      </c>
      <c r="N673" s="99" t="s">
        <v>941</v>
      </c>
      <c r="O673" s="104" t="s">
        <v>946</v>
      </c>
      <c r="P673" s="99" t="s">
        <v>35</v>
      </c>
      <c r="Q673" s="85" t="s">
        <v>885</v>
      </c>
      <c r="R673" s="24"/>
    </row>
    <row r="674" spans="1:18">
      <c r="A674" s="103">
        <v>43608</v>
      </c>
      <c r="B674" s="102" t="s">
        <v>729</v>
      </c>
      <c r="C674" s="104" t="s">
        <v>20</v>
      </c>
      <c r="D674" s="99" t="s">
        <v>61</v>
      </c>
      <c r="E674" s="100"/>
      <c r="F674" s="101">
        <v>2000</v>
      </c>
      <c r="G674" s="101"/>
      <c r="H674" s="101"/>
      <c r="I674" s="163">
        <f t="shared" si="50"/>
        <v>3.5189026653928237</v>
      </c>
      <c r="J674" s="163">
        <f t="shared" si="53"/>
        <v>568.35900000000004</v>
      </c>
      <c r="K674" s="109">
        <f t="shared" si="52"/>
        <v>5803573</v>
      </c>
      <c r="L674" s="98" t="s">
        <v>139</v>
      </c>
      <c r="M674" s="99" t="s">
        <v>34</v>
      </c>
      <c r="N674" s="99" t="s">
        <v>941</v>
      </c>
      <c r="O674" s="104" t="s">
        <v>946</v>
      </c>
      <c r="P674" s="99" t="s">
        <v>35</v>
      </c>
      <c r="Q674" s="85" t="s">
        <v>885</v>
      </c>
      <c r="R674" s="24"/>
    </row>
    <row r="675" spans="1:18">
      <c r="A675" s="103">
        <v>43608</v>
      </c>
      <c r="B675" s="104" t="s">
        <v>767</v>
      </c>
      <c r="C675" s="104" t="s">
        <v>20</v>
      </c>
      <c r="D675" s="104" t="s">
        <v>297</v>
      </c>
      <c r="E675" s="107"/>
      <c r="F675" s="107">
        <v>1000</v>
      </c>
      <c r="G675" s="107"/>
      <c r="H675" s="107"/>
      <c r="I675" s="163">
        <f t="shared" si="50"/>
        <v>1.7594513326964119</v>
      </c>
      <c r="J675" s="163">
        <f t="shared" si="53"/>
        <v>568.35900000000004</v>
      </c>
      <c r="K675" s="109">
        <f t="shared" si="52"/>
        <v>5802573</v>
      </c>
      <c r="L675" s="98" t="s">
        <v>114</v>
      </c>
      <c r="M675" s="104" t="s">
        <v>34</v>
      </c>
      <c r="N675" s="99" t="s">
        <v>941</v>
      </c>
      <c r="O675" s="104" t="s">
        <v>946</v>
      </c>
      <c r="P675" s="99" t="s">
        <v>35</v>
      </c>
      <c r="Q675" s="85" t="s">
        <v>885</v>
      </c>
      <c r="R675" s="24"/>
    </row>
    <row r="676" spans="1:18">
      <c r="A676" s="103">
        <v>43608</v>
      </c>
      <c r="B676" s="104" t="s">
        <v>298</v>
      </c>
      <c r="C676" s="104" t="s">
        <v>20</v>
      </c>
      <c r="D676" s="104" t="s">
        <v>297</v>
      </c>
      <c r="E676" s="107"/>
      <c r="F676" s="107">
        <v>1000</v>
      </c>
      <c r="G676" s="107"/>
      <c r="H676" s="107"/>
      <c r="I676" s="163">
        <f t="shared" si="50"/>
        <v>1.7594513326964119</v>
      </c>
      <c r="J676" s="163">
        <f t="shared" si="53"/>
        <v>568.35900000000004</v>
      </c>
      <c r="K676" s="109">
        <f t="shared" si="52"/>
        <v>5801573</v>
      </c>
      <c r="L676" s="98" t="s">
        <v>114</v>
      </c>
      <c r="M676" s="104" t="s">
        <v>34</v>
      </c>
      <c r="N676" s="99" t="s">
        <v>941</v>
      </c>
      <c r="O676" s="104" t="s">
        <v>946</v>
      </c>
      <c r="P676" s="99" t="s">
        <v>35</v>
      </c>
      <c r="Q676" s="85" t="s">
        <v>885</v>
      </c>
      <c r="R676" s="24"/>
    </row>
    <row r="677" spans="1:18">
      <c r="A677" s="103">
        <v>43609</v>
      </c>
      <c r="B677" s="104" t="s">
        <v>535</v>
      </c>
      <c r="C677" s="104" t="s">
        <v>20</v>
      </c>
      <c r="D677" s="99" t="s">
        <v>21</v>
      </c>
      <c r="E677" s="107"/>
      <c r="F677" s="107">
        <v>1000</v>
      </c>
      <c r="G677" s="107"/>
      <c r="H677" s="107"/>
      <c r="I677" s="163">
        <f t="shared" si="50"/>
        <v>1.811889619684369</v>
      </c>
      <c r="J677" s="163">
        <v>551.91</v>
      </c>
      <c r="K677" s="109">
        <f t="shared" si="52"/>
        <v>5800573</v>
      </c>
      <c r="L677" s="98" t="s">
        <v>22</v>
      </c>
      <c r="M677" s="104" t="s">
        <v>23</v>
      </c>
      <c r="N677" s="99" t="s">
        <v>942</v>
      </c>
      <c r="O677" s="104" t="s">
        <v>946</v>
      </c>
      <c r="P677" s="99" t="s">
        <v>35</v>
      </c>
      <c r="Q677" s="85" t="s">
        <v>885</v>
      </c>
      <c r="R677" s="24"/>
    </row>
    <row r="678" spans="1:18">
      <c r="A678" s="103">
        <v>43609</v>
      </c>
      <c r="B678" s="104" t="s">
        <v>536</v>
      </c>
      <c r="C678" s="104" t="s">
        <v>20</v>
      </c>
      <c r="D678" s="99" t="s">
        <v>21</v>
      </c>
      <c r="E678" s="107"/>
      <c r="F678" s="107">
        <v>1000</v>
      </c>
      <c r="G678" s="107"/>
      <c r="H678" s="107"/>
      <c r="I678" s="163">
        <f t="shared" si="50"/>
        <v>1.811889619684369</v>
      </c>
      <c r="J678" s="163">
        <v>551.91</v>
      </c>
      <c r="K678" s="109">
        <f t="shared" si="52"/>
        <v>5799573</v>
      </c>
      <c r="L678" s="98" t="s">
        <v>22</v>
      </c>
      <c r="M678" s="104" t="s">
        <v>23</v>
      </c>
      <c r="N678" s="99" t="s">
        <v>942</v>
      </c>
      <c r="O678" s="104" t="s">
        <v>946</v>
      </c>
      <c r="P678" s="99" t="s">
        <v>35</v>
      </c>
      <c r="Q678" s="85" t="s">
        <v>885</v>
      </c>
      <c r="R678" s="24"/>
    </row>
    <row r="679" spans="1:18" s="87" customFormat="1">
      <c r="A679" s="103">
        <v>43609</v>
      </c>
      <c r="B679" s="104" t="s">
        <v>537</v>
      </c>
      <c r="C679" s="104" t="s">
        <v>20</v>
      </c>
      <c r="D679" s="99" t="s">
        <v>21</v>
      </c>
      <c r="E679" s="107"/>
      <c r="F679" s="107">
        <v>6000</v>
      </c>
      <c r="G679" s="107"/>
      <c r="H679" s="107"/>
      <c r="I679" s="163">
        <f t="shared" si="50"/>
        <v>10.871337718106213</v>
      </c>
      <c r="J679" s="163">
        <v>551.91</v>
      </c>
      <c r="K679" s="109">
        <f t="shared" si="52"/>
        <v>5793573</v>
      </c>
      <c r="L679" s="98" t="s">
        <v>22</v>
      </c>
      <c r="M679" s="104" t="s">
        <v>26</v>
      </c>
      <c r="N679" s="99" t="s">
        <v>942</v>
      </c>
      <c r="O679" s="104" t="s">
        <v>946</v>
      </c>
      <c r="P679" s="99" t="s">
        <v>35</v>
      </c>
      <c r="Q679" s="85" t="s">
        <v>886</v>
      </c>
      <c r="R679" s="86"/>
    </row>
    <row r="680" spans="1:18" s="79" customFormat="1">
      <c r="A680" s="103">
        <v>43609</v>
      </c>
      <c r="B680" s="99" t="s">
        <v>952</v>
      </c>
      <c r="C680" s="104" t="s">
        <v>881</v>
      </c>
      <c r="D680" s="99" t="s">
        <v>32</v>
      </c>
      <c r="E680" s="100"/>
      <c r="F680" s="100">
        <v>50000</v>
      </c>
      <c r="G680" s="100"/>
      <c r="H680" s="100"/>
      <c r="I680" s="163">
        <f t="shared" si="50"/>
        <v>87.972566634820595</v>
      </c>
      <c r="J680" s="163">
        <f t="shared" ref="J680:J697" si="54">11367180/20000</f>
        <v>568.35900000000004</v>
      </c>
      <c r="K680" s="109">
        <f t="shared" si="52"/>
        <v>5743573</v>
      </c>
      <c r="L680" s="98" t="s">
        <v>25</v>
      </c>
      <c r="M680" s="99" t="s">
        <v>40</v>
      </c>
      <c r="N680" s="99" t="s">
        <v>941</v>
      </c>
      <c r="O680" s="104" t="s">
        <v>946</v>
      </c>
      <c r="P680" s="99" t="s">
        <v>35</v>
      </c>
      <c r="Q680" s="85" t="s">
        <v>886</v>
      </c>
      <c r="R680" s="74"/>
    </row>
    <row r="681" spans="1:18" s="79" customFormat="1">
      <c r="A681" s="103">
        <v>43609</v>
      </c>
      <c r="B681" s="99" t="s">
        <v>953</v>
      </c>
      <c r="C681" s="104" t="s">
        <v>881</v>
      </c>
      <c r="D681" s="99" t="s">
        <v>32</v>
      </c>
      <c r="E681" s="100"/>
      <c r="F681" s="100">
        <v>50000</v>
      </c>
      <c r="G681" s="100"/>
      <c r="H681" s="100"/>
      <c r="I681" s="163">
        <f t="shared" si="50"/>
        <v>87.972566634820595</v>
      </c>
      <c r="J681" s="163">
        <f t="shared" si="54"/>
        <v>568.35900000000004</v>
      </c>
      <c r="K681" s="109">
        <f t="shared" si="52"/>
        <v>5693573</v>
      </c>
      <c r="L681" s="98" t="s">
        <v>25</v>
      </c>
      <c r="M681" s="99" t="s">
        <v>40</v>
      </c>
      <c r="N681" s="99" t="s">
        <v>941</v>
      </c>
      <c r="O681" s="104" t="s">
        <v>946</v>
      </c>
      <c r="P681" s="99" t="s">
        <v>35</v>
      </c>
      <c r="Q681" s="85" t="s">
        <v>886</v>
      </c>
      <c r="R681" s="74"/>
    </row>
    <row r="682" spans="1:18" s="79" customFormat="1">
      <c r="A682" s="103">
        <v>43609</v>
      </c>
      <c r="B682" s="99" t="s">
        <v>954</v>
      </c>
      <c r="C682" s="104" t="s">
        <v>881</v>
      </c>
      <c r="D682" s="99" t="s">
        <v>32</v>
      </c>
      <c r="E682" s="100"/>
      <c r="F682" s="100">
        <v>50000</v>
      </c>
      <c r="G682" s="100"/>
      <c r="H682" s="100"/>
      <c r="I682" s="163">
        <f t="shared" si="50"/>
        <v>87.972566634820595</v>
      </c>
      <c r="J682" s="163">
        <f t="shared" si="54"/>
        <v>568.35900000000004</v>
      </c>
      <c r="K682" s="109">
        <f t="shared" si="52"/>
        <v>5643573</v>
      </c>
      <c r="L682" s="98" t="s">
        <v>25</v>
      </c>
      <c r="M682" s="99" t="s">
        <v>40</v>
      </c>
      <c r="N682" s="99" t="s">
        <v>941</v>
      </c>
      <c r="O682" s="104" t="s">
        <v>946</v>
      </c>
      <c r="P682" s="99" t="s">
        <v>35</v>
      </c>
      <c r="Q682" s="85" t="s">
        <v>886</v>
      </c>
      <c r="R682" s="74"/>
    </row>
    <row r="683" spans="1:18" s="79" customFormat="1">
      <c r="A683" s="103">
        <v>43609</v>
      </c>
      <c r="B683" s="99" t="s">
        <v>955</v>
      </c>
      <c r="C683" s="104" t="s">
        <v>881</v>
      </c>
      <c r="D683" s="99" t="s">
        <v>21</v>
      </c>
      <c r="E683" s="100"/>
      <c r="F683" s="100">
        <v>50000</v>
      </c>
      <c r="G683" s="100"/>
      <c r="H683" s="100"/>
      <c r="I683" s="163">
        <f t="shared" si="50"/>
        <v>87.972566634820595</v>
      </c>
      <c r="J683" s="163">
        <f t="shared" si="54"/>
        <v>568.35900000000004</v>
      </c>
      <c r="K683" s="109">
        <f t="shared" si="52"/>
        <v>5593573</v>
      </c>
      <c r="L683" s="98" t="s">
        <v>25</v>
      </c>
      <c r="M683" s="99" t="s">
        <v>40</v>
      </c>
      <c r="N683" s="99" t="s">
        <v>941</v>
      </c>
      <c r="O683" s="104" t="s">
        <v>946</v>
      </c>
      <c r="P683" s="99" t="s">
        <v>35</v>
      </c>
      <c r="Q683" s="85" t="s">
        <v>886</v>
      </c>
      <c r="R683" s="74"/>
    </row>
    <row r="684" spans="1:18">
      <c r="A684" s="103">
        <v>43609</v>
      </c>
      <c r="B684" s="104" t="s">
        <v>607</v>
      </c>
      <c r="C684" s="104" t="s">
        <v>20</v>
      </c>
      <c r="D684" s="104" t="s">
        <v>297</v>
      </c>
      <c r="E684" s="107"/>
      <c r="F684" s="107">
        <v>1000</v>
      </c>
      <c r="G684" s="107"/>
      <c r="H684" s="107"/>
      <c r="I684" s="163">
        <f t="shared" si="50"/>
        <v>1.7594513326964119</v>
      </c>
      <c r="J684" s="163">
        <f t="shared" si="54"/>
        <v>568.35900000000004</v>
      </c>
      <c r="K684" s="109">
        <f t="shared" si="52"/>
        <v>5592573</v>
      </c>
      <c r="L684" s="108" t="s">
        <v>62</v>
      </c>
      <c r="M684" s="104" t="s">
        <v>34</v>
      </c>
      <c r="N684" s="99" t="s">
        <v>941</v>
      </c>
      <c r="O684" s="104" t="s">
        <v>946</v>
      </c>
      <c r="P684" s="99" t="s">
        <v>35</v>
      </c>
      <c r="Q684" s="85" t="s">
        <v>885</v>
      </c>
      <c r="R684" s="24"/>
    </row>
    <row r="685" spans="1:18">
      <c r="A685" s="103">
        <v>43609</v>
      </c>
      <c r="B685" s="104" t="s">
        <v>610</v>
      </c>
      <c r="C685" s="104" t="s">
        <v>79</v>
      </c>
      <c r="D685" s="104" t="s">
        <v>297</v>
      </c>
      <c r="E685" s="107"/>
      <c r="F685" s="107">
        <v>1000</v>
      </c>
      <c r="G685" s="107"/>
      <c r="H685" s="107"/>
      <c r="I685" s="163">
        <f t="shared" si="50"/>
        <v>1.7594513326964119</v>
      </c>
      <c r="J685" s="163">
        <f t="shared" si="54"/>
        <v>568.35900000000004</v>
      </c>
      <c r="K685" s="109">
        <f t="shared" si="52"/>
        <v>5591573</v>
      </c>
      <c r="L685" s="108" t="s">
        <v>62</v>
      </c>
      <c r="M685" s="104" t="s">
        <v>34</v>
      </c>
      <c r="N685" s="99" t="s">
        <v>941</v>
      </c>
      <c r="O685" s="104" t="s">
        <v>946</v>
      </c>
      <c r="P685" s="99" t="s">
        <v>35</v>
      </c>
      <c r="Q685" s="85" t="s">
        <v>885</v>
      </c>
      <c r="R685" s="24"/>
    </row>
    <row r="686" spans="1:18">
      <c r="A686" s="103">
        <v>43609</v>
      </c>
      <c r="B686" s="104" t="s">
        <v>636</v>
      </c>
      <c r="C686" s="104" t="s">
        <v>20</v>
      </c>
      <c r="D686" s="104" t="s">
        <v>297</v>
      </c>
      <c r="E686" s="107"/>
      <c r="F686" s="107">
        <v>1000</v>
      </c>
      <c r="G686" s="107"/>
      <c r="H686" s="107"/>
      <c r="I686" s="163">
        <f t="shared" si="50"/>
        <v>1.7594513326964119</v>
      </c>
      <c r="J686" s="163">
        <f t="shared" si="54"/>
        <v>568.35900000000004</v>
      </c>
      <c r="K686" s="109">
        <f t="shared" si="52"/>
        <v>5590573</v>
      </c>
      <c r="L686" s="108" t="s">
        <v>62</v>
      </c>
      <c r="M686" s="104" t="s">
        <v>34</v>
      </c>
      <c r="N686" s="99" t="s">
        <v>941</v>
      </c>
      <c r="O686" s="104" t="s">
        <v>946</v>
      </c>
      <c r="P686" s="99" t="s">
        <v>35</v>
      </c>
      <c r="Q686" s="85" t="s">
        <v>885</v>
      </c>
      <c r="R686" s="24"/>
    </row>
    <row r="687" spans="1:18">
      <c r="A687" s="103">
        <v>43609</v>
      </c>
      <c r="B687" s="104" t="s">
        <v>635</v>
      </c>
      <c r="C687" s="104" t="s">
        <v>20</v>
      </c>
      <c r="D687" s="104" t="s">
        <v>297</v>
      </c>
      <c r="E687" s="107"/>
      <c r="F687" s="107">
        <v>1500</v>
      </c>
      <c r="G687" s="107"/>
      <c r="H687" s="107"/>
      <c r="I687" s="163">
        <f t="shared" si="50"/>
        <v>2.6391769990446177</v>
      </c>
      <c r="J687" s="163">
        <f t="shared" si="54"/>
        <v>568.35900000000004</v>
      </c>
      <c r="K687" s="109">
        <f t="shared" si="52"/>
        <v>5589073</v>
      </c>
      <c r="L687" s="108" t="s">
        <v>62</v>
      </c>
      <c r="M687" s="104" t="s">
        <v>34</v>
      </c>
      <c r="N687" s="99" t="s">
        <v>941</v>
      </c>
      <c r="O687" s="104" t="s">
        <v>946</v>
      </c>
      <c r="P687" s="99" t="s">
        <v>35</v>
      </c>
      <c r="Q687" s="85" t="s">
        <v>885</v>
      </c>
      <c r="R687" s="24"/>
    </row>
    <row r="688" spans="1:18">
      <c r="A688" s="103">
        <v>43609</v>
      </c>
      <c r="B688" s="104" t="s">
        <v>637</v>
      </c>
      <c r="C688" s="104" t="s">
        <v>20</v>
      </c>
      <c r="D688" s="104" t="s">
        <v>297</v>
      </c>
      <c r="E688" s="107"/>
      <c r="F688" s="107">
        <v>1000</v>
      </c>
      <c r="G688" s="107"/>
      <c r="H688" s="107"/>
      <c r="I688" s="163">
        <f t="shared" si="50"/>
        <v>1.7594513326964119</v>
      </c>
      <c r="J688" s="163">
        <f t="shared" si="54"/>
        <v>568.35900000000004</v>
      </c>
      <c r="K688" s="109">
        <f t="shared" si="52"/>
        <v>5588073</v>
      </c>
      <c r="L688" s="108" t="s">
        <v>62</v>
      </c>
      <c r="M688" s="104" t="s">
        <v>34</v>
      </c>
      <c r="N688" s="99" t="s">
        <v>941</v>
      </c>
      <c r="O688" s="104" t="s">
        <v>946</v>
      </c>
      <c r="P688" s="99" t="s">
        <v>35</v>
      </c>
      <c r="Q688" s="85" t="s">
        <v>885</v>
      </c>
      <c r="R688" s="24"/>
    </row>
    <row r="689" spans="1:19">
      <c r="A689" s="103">
        <v>43609</v>
      </c>
      <c r="B689" s="104" t="s">
        <v>611</v>
      </c>
      <c r="C689" s="104" t="s">
        <v>20</v>
      </c>
      <c r="D689" s="104" t="s">
        <v>297</v>
      </c>
      <c r="E689" s="107"/>
      <c r="F689" s="107">
        <v>1000</v>
      </c>
      <c r="G689" s="107"/>
      <c r="H689" s="107"/>
      <c r="I689" s="163">
        <f t="shared" si="50"/>
        <v>1.7594513326964119</v>
      </c>
      <c r="J689" s="163">
        <f t="shared" si="54"/>
        <v>568.35900000000004</v>
      </c>
      <c r="K689" s="109">
        <f t="shared" si="52"/>
        <v>5587073</v>
      </c>
      <c r="L689" s="108" t="s">
        <v>62</v>
      </c>
      <c r="M689" s="104" t="s">
        <v>34</v>
      </c>
      <c r="N689" s="99" t="s">
        <v>941</v>
      </c>
      <c r="O689" s="104" t="s">
        <v>946</v>
      </c>
      <c r="P689" s="99" t="s">
        <v>35</v>
      </c>
      <c r="Q689" s="85" t="s">
        <v>885</v>
      </c>
      <c r="R689" s="24"/>
    </row>
    <row r="690" spans="1:19" s="28" customFormat="1">
      <c r="A690" s="103">
        <v>43609</v>
      </c>
      <c r="B690" s="104" t="s">
        <v>956</v>
      </c>
      <c r="C690" s="104" t="s">
        <v>65</v>
      </c>
      <c r="D690" s="104" t="s">
        <v>297</v>
      </c>
      <c r="E690" s="107"/>
      <c r="F690" s="107">
        <v>60000</v>
      </c>
      <c r="G690" s="107"/>
      <c r="H690" s="107"/>
      <c r="I690" s="163">
        <f t="shared" si="50"/>
        <v>105.56707996178471</v>
      </c>
      <c r="J690" s="163">
        <f t="shared" si="54"/>
        <v>568.35900000000004</v>
      </c>
      <c r="K690" s="109">
        <f t="shared" si="52"/>
        <v>5527073</v>
      </c>
      <c r="L690" s="108" t="s">
        <v>62</v>
      </c>
      <c r="M690" s="104" t="s">
        <v>26</v>
      </c>
      <c r="N690" s="99" t="s">
        <v>941</v>
      </c>
      <c r="O690" s="104" t="s">
        <v>946</v>
      </c>
      <c r="P690" s="99" t="s">
        <v>35</v>
      </c>
      <c r="Q690" s="85" t="s">
        <v>886</v>
      </c>
      <c r="R690" s="111"/>
      <c r="S690" s="28" t="s">
        <v>949</v>
      </c>
    </row>
    <row r="691" spans="1:19" s="28" customFormat="1">
      <c r="A691" s="103">
        <v>43609</v>
      </c>
      <c r="B691" s="104" t="s">
        <v>957</v>
      </c>
      <c r="C691" s="104" t="s">
        <v>67</v>
      </c>
      <c r="D691" s="104" t="s">
        <v>297</v>
      </c>
      <c r="E691" s="107"/>
      <c r="F691" s="107">
        <v>60000</v>
      </c>
      <c r="G691" s="107"/>
      <c r="H691" s="107"/>
      <c r="I691" s="163">
        <f t="shared" si="50"/>
        <v>105.56707996178471</v>
      </c>
      <c r="J691" s="163">
        <f t="shared" si="54"/>
        <v>568.35900000000004</v>
      </c>
      <c r="K691" s="109">
        <f t="shared" si="52"/>
        <v>5467073</v>
      </c>
      <c r="L691" s="108" t="s">
        <v>62</v>
      </c>
      <c r="M691" s="104" t="s">
        <v>26</v>
      </c>
      <c r="N691" s="99" t="s">
        <v>941</v>
      </c>
      <c r="O691" s="104" t="s">
        <v>946</v>
      </c>
      <c r="P691" s="99" t="s">
        <v>35</v>
      </c>
      <c r="Q691" s="85" t="s">
        <v>886</v>
      </c>
      <c r="R691" s="111"/>
    </row>
    <row r="692" spans="1:19">
      <c r="A692" s="103">
        <v>43609</v>
      </c>
      <c r="B692" s="99" t="s">
        <v>134</v>
      </c>
      <c r="C692" s="104" t="s">
        <v>20</v>
      </c>
      <c r="D692" s="104" t="s">
        <v>297</v>
      </c>
      <c r="E692" s="100"/>
      <c r="F692" s="100">
        <v>1000</v>
      </c>
      <c r="G692" s="100"/>
      <c r="H692" s="100"/>
      <c r="I692" s="163">
        <f t="shared" si="50"/>
        <v>1.7594513326964119</v>
      </c>
      <c r="J692" s="163">
        <f t="shared" si="54"/>
        <v>568.35900000000004</v>
      </c>
      <c r="K692" s="109">
        <f t="shared" si="52"/>
        <v>5466073</v>
      </c>
      <c r="L692" s="98" t="s">
        <v>89</v>
      </c>
      <c r="M692" s="99" t="s">
        <v>34</v>
      </c>
      <c r="N692" s="99" t="s">
        <v>941</v>
      </c>
      <c r="O692" s="104" t="s">
        <v>946</v>
      </c>
      <c r="P692" s="99" t="s">
        <v>35</v>
      </c>
      <c r="Q692" s="85" t="s">
        <v>885</v>
      </c>
      <c r="R692" s="24"/>
    </row>
    <row r="693" spans="1:19">
      <c r="A693" s="103">
        <v>43609</v>
      </c>
      <c r="B693" s="104" t="s">
        <v>289</v>
      </c>
      <c r="C693" s="104" t="s">
        <v>20</v>
      </c>
      <c r="D693" s="102" t="s">
        <v>32</v>
      </c>
      <c r="E693" s="105"/>
      <c r="F693" s="105">
        <v>1000</v>
      </c>
      <c r="G693" s="105"/>
      <c r="H693" s="105"/>
      <c r="I693" s="163">
        <f t="shared" si="50"/>
        <v>1.7594513326964119</v>
      </c>
      <c r="J693" s="163">
        <f t="shared" si="54"/>
        <v>568.35900000000004</v>
      </c>
      <c r="K693" s="109">
        <f t="shared" si="52"/>
        <v>5465073</v>
      </c>
      <c r="L693" s="98" t="s">
        <v>280</v>
      </c>
      <c r="M693" s="102" t="s">
        <v>34</v>
      </c>
      <c r="N693" s="99" t="s">
        <v>941</v>
      </c>
      <c r="O693" s="104" t="s">
        <v>946</v>
      </c>
      <c r="P693" s="99" t="s">
        <v>35</v>
      </c>
      <c r="Q693" s="85" t="s">
        <v>885</v>
      </c>
      <c r="R693" s="24"/>
    </row>
    <row r="694" spans="1:19">
      <c r="A694" s="103">
        <v>43609</v>
      </c>
      <c r="B694" s="104" t="s">
        <v>290</v>
      </c>
      <c r="C694" s="104" t="s">
        <v>20</v>
      </c>
      <c r="D694" s="102" t="s">
        <v>32</v>
      </c>
      <c r="E694" s="105"/>
      <c r="F694" s="105">
        <v>1000</v>
      </c>
      <c r="G694" s="105"/>
      <c r="H694" s="105"/>
      <c r="I694" s="163">
        <f t="shared" si="50"/>
        <v>1.7594513326964119</v>
      </c>
      <c r="J694" s="163">
        <f t="shared" si="54"/>
        <v>568.35900000000004</v>
      </c>
      <c r="K694" s="109">
        <f t="shared" si="52"/>
        <v>5464073</v>
      </c>
      <c r="L694" s="98" t="s">
        <v>280</v>
      </c>
      <c r="M694" s="102" t="s">
        <v>34</v>
      </c>
      <c r="N694" s="99" t="s">
        <v>941</v>
      </c>
      <c r="O694" s="104" t="s">
        <v>946</v>
      </c>
      <c r="P694" s="99" t="s">
        <v>35</v>
      </c>
      <c r="Q694" s="85" t="s">
        <v>885</v>
      </c>
      <c r="R694" s="24"/>
    </row>
    <row r="695" spans="1:19">
      <c r="A695" s="103">
        <v>43609</v>
      </c>
      <c r="B695" s="104" t="s">
        <v>768</v>
      </c>
      <c r="C695" s="104" t="s">
        <v>20</v>
      </c>
      <c r="D695" s="104" t="s">
        <v>297</v>
      </c>
      <c r="E695" s="107"/>
      <c r="F695" s="107">
        <v>1000</v>
      </c>
      <c r="G695" s="107"/>
      <c r="H695" s="107"/>
      <c r="I695" s="163">
        <f t="shared" si="50"/>
        <v>1.7594513326964119</v>
      </c>
      <c r="J695" s="163">
        <f t="shared" si="54"/>
        <v>568.35900000000004</v>
      </c>
      <c r="K695" s="109">
        <f t="shared" si="52"/>
        <v>5463073</v>
      </c>
      <c r="L695" s="98" t="s">
        <v>114</v>
      </c>
      <c r="M695" s="104" t="s">
        <v>34</v>
      </c>
      <c r="N695" s="99" t="s">
        <v>941</v>
      </c>
      <c r="O695" s="104" t="s">
        <v>946</v>
      </c>
      <c r="P695" s="99" t="s">
        <v>35</v>
      </c>
      <c r="Q695" s="85" t="s">
        <v>885</v>
      </c>
      <c r="R695" s="24"/>
    </row>
    <row r="696" spans="1:19">
      <c r="A696" s="103">
        <v>43609</v>
      </c>
      <c r="B696" s="104" t="s">
        <v>299</v>
      </c>
      <c r="C696" s="104" t="s">
        <v>20</v>
      </c>
      <c r="D696" s="104" t="s">
        <v>297</v>
      </c>
      <c r="E696" s="107"/>
      <c r="F696" s="107">
        <v>1500</v>
      </c>
      <c r="G696" s="107"/>
      <c r="H696" s="107"/>
      <c r="I696" s="163">
        <f t="shared" si="50"/>
        <v>2.6391769990446177</v>
      </c>
      <c r="J696" s="163">
        <f t="shared" si="54"/>
        <v>568.35900000000004</v>
      </c>
      <c r="K696" s="109">
        <f t="shared" si="52"/>
        <v>5461573</v>
      </c>
      <c r="L696" s="98" t="s">
        <v>114</v>
      </c>
      <c r="M696" s="104" t="s">
        <v>34</v>
      </c>
      <c r="N696" s="99" t="s">
        <v>941</v>
      </c>
      <c r="O696" s="104" t="s">
        <v>946</v>
      </c>
      <c r="P696" s="99" t="s">
        <v>35</v>
      </c>
      <c r="Q696" s="85" t="s">
        <v>885</v>
      </c>
      <c r="R696" s="24"/>
    </row>
    <row r="697" spans="1:19">
      <c r="A697" s="103">
        <v>43609</v>
      </c>
      <c r="B697" s="104" t="s">
        <v>300</v>
      </c>
      <c r="C697" s="104" t="s">
        <v>20</v>
      </c>
      <c r="D697" s="104" t="s">
        <v>297</v>
      </c>
      <c r="E697" s="107"/>
      <c r="F697" s="107">
        <v>1000</v>
      </c>
      <c r="G697" s="107"/>
      <c r="H697" s="107"/>
      <c r="I697" s="163">
        <f t="shared" si="50"/>
        <v>1.7594513326964119</v>
      </c>
      <c r="J697" s="163">
        <f t="shared" si="54"/>
        <v>568.35900000000004</v>
      </c>
      <c r="K697" s="109">
        <f t="shared" si="52"/>
        <v>5460573</v>
      </c>
      <c r="L697" s="98" t="s">
        <v>114</v>
      </c>
      <c r="M697" s="104" t="s">
        <v>34</v>
      </c>
      <c r="N697" s="99" t="s">
        <v>941</v>
      </c>
      <c r="O697" s="104" t="s">
        <v>946</v>
      </c>
      <c r="P697" s="99" t="s">
        <v>35</v>
      </c>
      <c r="Q697" s="85" t="s">
        <v>885</v>
      </c>
      <c r="R697" s="24"/>
    </row>
    <row r="698" spans="1:19">
      <c r="A698" s="103">
        <v>43609</v>
      </c>
      <c r="B698" s="104" t="s">
        <v>858</v>
      </c>
      <c r="C698" s="104" t="s">
        <v>20</v>
      </c>
      <c r="D698" s="104" t="s">
        <v>21</v>
      </c>
      <c r="E698" s="107"/>
      <c r="F698" s="107">
        <v>1000</v>
      </c>
      <c r="G698" s="107"/>
      <c r="H698" s="107"/>
      <c r="I698" s="163">
        <f t="shared" si="50"/>
        <v>1.811889619684369</v>
      </c>
      <c r="J698" s="163">
        <v>551.91</v>
      </c>
      <c r="K698" s="109">
        <f t="shared" si="52"/>
        <v>5459573</v>
      </c>
      <c r="L698" s="108" t="s">
        <v>75</v>
      </c>
      <c r="M698" s="104" t="s">
        <v>23</v>
      </c>
      <c r="N698" s="99" t="s">
        <v>942</v>
      </c>
      <c r="O698" s="104" t="s">
        <v>946</v>
      </c>
      <c r="P698" s="99" t="s">
        <v>35</v>
      </c>
      <c r="Q698" s="85" t="s">
        <v>885</v>
      </c>
    </row>
    <row r="699" spans="1:19" s="79" customFormat="1">
      <c r="A699" s="103">
        <v>43609</v>
      </c>
      <c r="B699" s="104" t="s">
        <v>414</v>
      </c>
      <c r="C699" s="104" t="s">
        <v>20</v>
      </c>
      <c r="D699" s="104" t="s">
        <v>21</v>
      </c>
      <c r="E699" s="107"/>
      <c r="F699" s="107">
        <v>20000</v>
      </c>
      <c r="G699" s="107"/>
      <c r="H699" s="107"/>
      <c r="I699" s="163">
        <f t="shared" si="50"/>
        <v>36.237792393687378</v>
      </c>
      <c r="J699" s="163">
        <v>551.91</v>
      </c>
      <c r="K699" s="109">
        <f t="shared" si="52"/>
        <v>5439573</v>
      </c>
      <c r="L699" s="108" t="s">
        <v>75</v>
      </c>
      <c r="M699" s="104" t="s">
        <v>918</v>
      </c>
      <c r="N699" s="99" t="s">
        <v>942</v>
      </c>
      <c r="O699" s="104" t="s">
        <v>946</v>
      </c>
      <c r="P699" s="99" t="s">
        <v>35</v>
      </c>
      <c r="Q699" s="85" t="s">
        <v>886</v>
      </c>
    </row>
    <row r="700" spans="1:19">
      <c r="A700" s="103">
        <v>43609</v>
      </c>
      <c r="B700" s="104" t="s">
        <v>415</v>
      </c>
      <c r="C700" s="104" t="s">
        <v>20</v>
      </c>
      <c r="D700" s="104" t="s">
        <v>21</v>
      </c>
      <c r="E700" s="107"/>
      <c r="F700" s="107">
        <v>1000</v>
      </c>
      <c r="G700" s="107"/>
      <c r="H700" s="107"/>
      <c r="I700" s="163">
        <f t="shared" si="50"/>
        <v>1.811889619684369</v>
      </c>
      <c r="J700" s="163">
        <v>551.91</v>
      </c>
      <c r="K700" s="109">
        <f t="shared" si="52"/>
        <v>5438573</v>
      </c>
      <c r="L700" s="108" t="s">
        <v>75</v>
      </c>
      <c r="M700" s="104" t="s">
        <v>23</v>
      </c>
      <c r="N700" s="99" t="s">
        <v>942</v>
      </c>
      <c r="O700" s="104" t="s">
        <v>946</v>
      </c>
      <c r="P700" s="99" t="s">
        <v>35</v>
      </c>
      <c r="Q700" s="85" t="s">
        <v>885</v>
      </c>
    </row>
    <row r="701" spans="1:19" s="79" customFormat="1">
      <c r="A701" s="103">
        <v>43609</v>
      </c>
      <c r="B701" s="104" t="s">
        <v>416</v>
      </c>
      <c r="C701" s="104" t="s">
        <v>20</v>
      </c>
      <c r="D701" s="104" t="s">
        <v>21</v>
      </c>
      <c r="E701" s="107"/>
      <c r="F701" s="107">
        <v>12000</v>
      </c>
      <c r="G701" s="107"/>
      <c r="H701" s="107"/>
      <c r="I701" s="163">
        <f t="shared" si="50"/>
        <v>21.742675436212426</v>
      </c>
      <c r="J701" s="163">
        <v>551.91</v>
      </c>
      <c r="K701" s="109">
        <f t="shared" si="52"/>
        <v>5426573</v>
      </c>
      <c r="L701" s="108" t="s">
        <v>75</v>
      </c>
      <c r="M701" s="104" t="s">
        <v>26</v>
      </c>
      <c r="N701" s="99" t="s">
        <v>942</v>
      </c>
      <c r="O701" s="104" t="s">
        <v>946</v>
      </c>
      <c r="P701" s="99" t="s">
        <v>35</v>
      </c>
      <c r="Q701" s="85" t="s">
        <v>886</v>
      </c>
    </row>
    <row r="702" spans="1:19">
      <c r="A702" s="103">
        <v>43609</v>
      </c>
      <c r="B702" s="104" t="s">
        <v>417</v>
      </c>
      <c r="C702" s="104" t="s">
        <v>20</v>
      </c>
      <c r="D702" s="104" t="s">
        <v>21</v>
      </c>
      <c r="E702" s="107"/>
      <c r="F702" s="107">
        <v>1000</v>
      </c>
      <c r="G702" s="107"/>
      <c r="H702" s="107"/>
      <c r="I702" s="163">
        <f t="shared" si="50"/>
        <v>1.811889619684369</v>
      </c>
      <c r="J702" s="163">
        <v>551.91</v>
      </c>
      <c r="K702" s="109">
        <f t="shared" si="52"/>
        <v>5425573</v>
      </c>
      <c r="L702" s="108" t="s">
        <v>75</v>
      </c>
      <c r="M702" s="104" t="s">
        <v>23</v>
      </c>
      <c r="N702" s="99" t="s">
        <v>942</v>
      </c>
      <c r="O702" s="104" t="s">
        <v>946</v>
      </c>
      <c r="P702" s="99" t="s">
        <v>35</v>
      </c>
      <c r="Q702" s="85" t="s">
        <v>885</v>
      </c>
    </row>
    <row r="703" spans="1:19">
      <c r="A703" s="103">
        <v>43610</v>
      </c>
      <c r="B703" s="104" t="s">
        <v>538</v>
      </c>
      <c r="C703" s="104" t="s">
        <v>20</v>
      </c>
      <c r="D703" s="99" t="s">
        <v>21</v>
      </c>
      <c r="E703" s="107"/>
      <c r="F703" s="107">
        <v>2000</v>
      </c>
      <c r="G703" s="107"/>
      <c r="H703" s="107"/>
      <c r="I703" s="163">
        <f t="shared" si="50"/>
        <v>3.623779239368738</v>
      </c>
      <c r="J703" s="163">
        <v>551.91</v>
      </c>
      <c r="K703" s="109">
        <f t="shared" si="52"/>
        <v>5423573</v>
      </c>
      <c r="L703" s="98" t="s">
        <v>22</v>
      </c>
      <c r="M703" s="104" t="s">
        <v>23</v>
      </c>
      <c r="N703" s="99" t="s">
        <v>942</v>
      </c>
      <c r="O703" s="104" t="s">
        <v>946</v>
      </c>
      <c r="P703" s="99" t="s">
        <v>35</v>
      </c>
      <c r="Q703" s="85" t="s">
        <v>885</v>
      </c>
    </row>
    <row r="704" spans="1:19">
      <c r="A704" s="103">
        <v>43610</v>
      </c>
      <c r="B704" s="104" t="s">
        <v>539</v>
      </c>
      <c r="C704" s="104" t="s">
        <v>20</v>
      </c>
      <c r="D704" s="99" t="s">
        <v>21</v>
      </c>
      <c r="E704" s="107"/>
      <c r="F704" s="107">
        <v>300</v>
      </c>
      <c r="G704" s="107"/>
      <c r="H704" s="107"/>
      <c r="I704" s="163">
        <f t="shared" si="50"/>
        <v>0.54356688590531066</v>
      </c>
      <c r="J704" s="163">
        <v>551.91</v>
      </c>
      <c r="K704" s="109">
        <f t="shared" si="52"/>
        <v>5423273</v>
      </c>
      <c r="L704" s="98" t="s">
        <v>22</v>
      </c>
      <c r="M704" s="104" t="s">
        <v>23</v>
      </c>
      <c r="N704" s="99" t="s">
        <v>942</v>
      </c>
      <c r="O704" s="104" t="s">
        <v>946</v>
      </c>
      <c r="P704" s="99" t="s">
        <v>35</v>
      </c>
      <c r="Q704" s="85" t="s">
        <v>885</v>
      </c>
    </row>
    <row r="705" spans="1:17">
      <c r="A705" s="103">
        <v>43610</v>
      </c>
      <c r="B705" s="104" t="s">
        <v>540</v>
      </c>
      <c r="C705" s="104" t="s">
        <v>20</v>
      </c>
      <c r="D705" s="99" t="s">
        <v>21</v>
      </c>
      <c r="E705" s="107"/>
      <c r="F705" s="107">
        <v>4000</v>
      </c>
      <c r="G705" s="107"/>
      <c r="H705" s="107"/>
      <c r="I705" s="163">
        <f t="shared" si="50"/>
        <v>7.2475584787374761</v>
      </c>
      <c r="J705" s="163">
        <v>551.91</v>
      </c>
      <c r="K705" s="109">
        <f t="shared" si="52"/>
        <v>5419273</v>
      </c>
      <c r="L705" s="98" t="s">
        <v>22</v>
      </c>
      <c r="M705" s="104" t="s">
        <v>34</v>
      </c>
      <c r="N705" s="99" t="s">
        <v>942</v>
      </c>
      <c r="O705" s="104" t="s">
        <v>946</v>
      </c>
      <c r="P705" s="99" t="s">
        <v>35</v>
      </c>
      <c r="Q705" s="85" t="s">
        <v>885</v>
      </c>
    </row>
    <row r="706" spans="1:17">
      <c r="A706" s="103">
        <v>43610</v>
      </c>
      <c r="B706" s="104" t="s">
        <v>541</v>
      </c>
      <c r="C706" s="104" t="s">
        <v>20</v>
      </c>
      <c r="D706" s="99" t="s">
        <v>21</v>
      </c>
      <c r="E706" s="107"/>
      <c r="F706" s="107">
        <v>500</v>
      </c>
      <c r="G706" s="107"/>
      <c r="H706" s="107"/>
      <c r="I706" s="163">
        <f t="shared" si="50"/>
        <v>0.90594480984218451</v>
      </c>
      <c r="J706" s="163">
        <v>551.91</v>
      </c>
      <c r="K706" s="109">
        <f t="shared" si="52"/>
        <v>5418773</v>
      </c>
      <c r="L706" s="98" t="s">
        <v>22</v>
      </c>
      <c r="M706" s="104" t="s">
        <v>23</v>
      </c>
      <c r="N706" s="99" t="s">
        <v>942</v>
      </c>
      <c r="O706" s="104" t="s">
        <v>946</v>
      </c>
      <c r="P706" s="99" t="s">
        <v>35</v>
      </c>
      <c r="Q706" s="85" t="s">
        <v>885</v>
      </c>
    </row>
    <row r="707" spans="1:17">
      <c r="A707" s="103">
        <v>43610</v>
      </c>
      <c r="B707" s="104" t="s">
        <v>640</v>
      </c>
      <c r="C707" s="104" t="s">
        <v>20</v>
      </c>
      <c r="D707" s="104" t="s">
        <v>297</v>
      </c>
      <c r="E707" s="107"/>
      <c r="F707" s="107">
        <v>1000</v>
      </c>
      <c r="G707" s="107"/>
      <c r="H707" s="107"/>
      <c r="I707" s="163">
        <f t="shared" si="50"/>
        <v>1.7594513326964119</v>
      </c>
      <c r="J707" s="163">
        <f t="shared" ref="J707:J708" si="55">11367180/20000</f>
        <v>568.35900000000004</v>
      </c>
      <c r="K707" s="109">
        <f t="shared" si="52"/>
        <v>5417773</v>
      </c>
      <c r="L707" s="108" t="s">
        <v>62</v>
      </c>
      <c r="M707" s="104" t="s">
        <v>34</v>
      </c>
      <c r="N707" s="99" t="s">
        <v>941</v>
      </c>
      <c r="O707" s="104" t="s">
        <v>946</v>
      </c>
      <c r="P707" s="99" t="s">
        <v>35</v>
      </c>
      <c r="Q707" s="85" t="s">
        <v>885</v>
      </c>
    </row>
    <row r="708" spans="1:17">
      <c r="A708" s="103">
        <v>43610</v>
      </c>
      <c r="B708" s="104" t="s">
        <v>641</v>
      </c>
      <c r="C708" s="104" t="s">
        <v>20</v>
      </c>
      <c r="D708" s="104" t="s">
        <v>297</v>
      </c>
      <c r="E708" s="107"/>
      <c r="F708" s="107">
        <v>1000</v>
      </c>
      <c r="G708" s="107"/>
      <c r="H708" s="107"/>
      <c r="I708" s="163">
        <f t="shared" si="50"/>
        <v>1.7594513326964119</v>
      </c>
      <c r="J708" s="163">
        <f t="shared" si="55"/>
        <v>568.35900000000004</v>
      </c>
      <c r="K708" s="109">
        <f t="shared" si="52"/>
        <v>5416773</v>
      </c>
      <c r="L708" s="108" t="s">
        <v>62</v>
      </c>
      <c r="M708" s="104" t="s">
        <v>34</v>
      </c>
      <c r="N708" s="99" t="s">
        <v>941</v>
      </c>
      <c r="O708" s="104" t="s">
        <v>946</v>
      </c>
      <c r="P708" s="99" t="s">
        <v>35</v>
      </c>
      <c r="Q708" s="85" t="s">
        <v>885</v>
      </c>
    </row>
    <row r="709" spans="1:17">
      <c r="A709" s="103">
        <v>43610</v>
      </c>
      <c r="B709" s="102" t="s">
        <v>258</v>
      </c>
      <c r="C709" s="104" t="s">
        <v>20</v>
      </c>
      <c r="D709" s="45" t="s">
        <v>21</v>
      </c>
      <c r="E709" s="107"/>
      <c r="F709" s="107">
        <v>1500</v>
      </c>
      <c r="G709" s="107"/>
      <c r="H709" s="107"/>
      <c r="I709" s="163">
        <f t="shared" si="50"/>
        <v>2.7178344295265533</v>
      </c>
      <c r="J709" s="163">
        <v>551.91</v>
      </c>
      <c r="K709" s="109">
        <f t="shared" si="52"/>
        <v>5415273</v>
      </c>
      <c r="L709" s="98" t="s">
        <v>99</v>
      </c>
      <c r="M709" s="104" t="s">
        <v>34</v>
      </c>
      <c r="N709" s="99" t="s">
        <v>942</v>
      </c>
      <c r="O709" s="104" t="s">
        <v>946</v>
      </c>
      <c r="P709" s="99" t="s">
        <v>35</v>
      </c>
      <c r="Q709" s="85" t="s">
        <v>885</v>
      </c>
    </row>
    <row r="710" spans="1:17">
      <c r="A710" s="103">
        <v>43610</v>
      </c>
      <c r="B710" s="102" t="s">
        <v>755</v>
      </c>
      <c r="C710" s="104" t="s">
        <v>20</v>
      </c>
      <c r="D710" s="45" t="s">
        <v>21</v>
      </c>
      <c r="E710" s="107"/>
      <c r="F710" s="107">
        <v>1500</v>
      </c>
      <c r="G710" s="107"/>
      <c r="H710" s="107"/>
      <c r="I710" s="163">
        <f t="shared" si="50"/>
        <v>2.7178344295265533</v>
      </c>
      <c r="J710" s="163">
        <v>551.91</v>
      </c>
      <c r="K710" s="109">
        <f t="shared" si="52"/>
        <v>5413773</v>
      </c>
      <c r="L710" s="98" t="s">
        <v>99</v>
      </c>
      <c r="M710" s="104" t="s">
        <v>34</v>
      </c>
      <c r="N710" s="99" t="s">
        <v>942</v>
      </c>
      <c r="O710" s="104" t="s">
        <v>946</v>
      </c>
      <c r="P710" s="99" t="s">
        <v>35</v>
      </c>
      <c r="Q710" s="85" t="s">
        <v>885</v>
      </c>
    </row>
    <row r="711" spans="1:17">
      <c r="A711" s="103">
        <v>43610</v>
      </c>
      <c r="B711" s="102" t="s">
        <v>259</v>
      </c>
      <c r="C711" s="104" t="s">
        <v>20</v>
      </c>
      <c r="D711" s="45" t="s">
        <v>21</v>
      </c>
      <c r="E711" s="107"/>
      <c r="F711" s="107">
        <v>1000</v>
      </c>
      <c r="G711" s="107"/>
      <c r="H711" s="107"/>
      <c r="I711" s="163">
        <f t="shared" si="50"/>
        <v>1.811889619684369</v>
      </c>
      <c r="J711" s="163">
        <v>551.91</v>
      </c>
      <c r="K711" s="109">
        <f t="shared" si="52"/>
        <v>5412773</v>
      </c>
      <c r="L711" s="98" t="s">
        <v>99</v>
      </c>
      <c r="M711" s="104" t="s">
        <v>34</v>
      </c>
      <c r="N711" s="99" t="s">
        <v>942</v>
      </c>
      <c r="O711" s="104" t="s">
        <v>946</v>
      </c>
      <c r="P711" s="99" t="s">
        <v>35</v>
      </c>
      <c r="Q711" s="85" t="s">
        <v>885</v>
      </c>
    </row>
    <row r="712" spans="1:17">
      <c r="A712" s="103">
        <v>43610</v>
      </c>
      <c r="B712" s="102" t="s">
        <v>260</v>
      </c>
      <c r="C712" s="102" t="s">
        <v>196</v>
      </c>
      <c r="D712" s="45" t="s">
        <v>21</v>
      </c>
      <c r="E712" s="107"/>
      <c r="F712" s="107">
        <v>2500</v>
      </c>
      <c r="G712" s="107"/>
      <c r="H712" s="107"/>
      <c r="I712" s="163">
        <f t="shared" si="50"/>
        <v>4.5297240492109223</v>
      </c>
      <c r="J712" s="163">
        <v>551.91</v>
      </c>
      <c r="K712" s="109">
        <f t="shared" si="52"/>
        <v>5410273</v>
      </c>
      <c r="L712" s="98" t="s">
        <v>99</v>
      </c>
      <c r="M712" s="104" t="s">
        <v>34</v>
      </c>
      <c r="N712" s="99" t="s">
        <v>942</v>
      </c>
      <c r="O712" s="104" t="s">
        <v>946</v>
      </c>
      <c r="P712" s="99" t="s">
        <v>35</v>
      </c>
      <c r="Q712" s="85" t="s">
        <v>885</v>
      </c>
    </row>
    <row r="713" spans="1:17">
      <c r="A713" s="103">
        <v>43610</v>
      </c>
      <c r="B713" s="104" t="s">
        <v>418</v>
      </c>
      <c r="C713" s="104" t="s">
        <v>20</v>
      </c>
      <c r="D713" s="104" t="s">
        <v>21</v>
      </c>
      <c r="E713" s="107"/>
      <c r="F713" s="107">
        <v>1000</v>
      </c>
      <c r="G713" s="107"/>
      <c r="H713" s="107"/>
      <c r="I713" s="163">
        <f t="shared" si="50"/>
        <v>1.811889619684369</v>
      </c>
      <c r="J713" s="163">
        <v>551.91</v>
      </c>
      <c r="K713" s="109">
        <f t="shared" si="52"/>
        <v>5409273</v>
      </c>
      <c r="L713" s="108" t="s">
        <v>75</v>
      </c>
      <c r="M713" s="104" t="s">
        <v>23</v>
      </c>
      <c r="N713" s="99" t="s">
        <v>942</v>
      </c>
      <c r="O713" s="104" t="s">
        <v>946</v>
      </c>
      <c r="P713" s="99" t="s">
        <v>35</v>
      </c>
      <c r="Q713" s="85" t="s">
        <v>885</v>
      </c>
    </row>
    <row r="714" spans="1:17">
      <c r="A714" s="103">
        <v>43610</v>
      </c>
      <c r="B714" s="104" t="s">
        <v>419</v>
      </c>
      <c r="C714" s="104" t="s">
        <v>20</v>
      </c>
      <c r="D714" s="104" t="s">
        <v>21</v>
      </c>
      <c r="E714" s="107"/>
      <c r="F714" s="107">
        <v>500</v>
      </c>
      <c r="G714" s="107"/>
      <c r="H714" s="107"/>
      <c r="I714" s="163">
        <f t="shared" si="50"/>
        <v>0.90594480984218451</v>
      </c>
      <c r="J714" s="163">
        <v>551.91</v>
      </c>
      <c r="K714" s="109">
        <f t="shared" si="52"/>
        <v>5408773</v>
      </c>
      <c r="L714" s="108" t="s">
        <v>75</v>
      </c>
      <c r="M714" s="104" t="s">
        <v>23</v>
      </c>
      <c r="N714" s="99" t="s">
        <v>942</v>
      </c>
      <c r="O714" s="104" t="s">
        <v>946</v>
      </c>
      <c r="P714" s="99" t="s">
        <v>35</v>
      </c>
      <c r="Q714" s="85" t="s">
        <v>885</v>
      </c>
    </row>
    <row r="715" spans="1:17">
      <c r="A715" s="103">
        <v>43611</v>
      </c>
      <c r="B715" s="104" t="s">
        <v>542</v>
      </c>
      <c r="C715" s="104" t="s">
        <v>20</v>
      </c>
      <c r="D715" s="99" t="s">
        <v>21</v>
      </c>
      <c r="E715" s="107"/>
      <c r="F715" s="107">
        <v>1500</v>
      </c>
      <c r="G715" s="107"/>
      <c r="H715" s="107"/>
      <c r="I715" s="163">
        <f t="shared" si="50"/>
        <v>2.7178344295265533</v>
      </c>
      <c r="J715" s="163">
        <v>551.91</v>
      </c>
      <c r="K715" s="109">
        <f t="shared" si="52"/>
        <v>5407273</v>
      </c>
      <c r="L715" s="98" t="s">
        <v>22</v>
      </c>
      <c r="M715" s="104" t="s">
        <v>23</v>
      </c>
      <c r="N715" s="99" t="s">
        <v>942</v>
      </c>
      <c r="O715" s="104" t="s">
        <v>946</v>
      </c>
      <c r="P715" s="99" t="s">
        <v>35</v>
      </c>
      <c r="Q715" s="85" t="s">
        <v>885</v>
      </c>
    </row>
    <row r="716" spans="1:17">
      <c r="A716" s="103">
        <v>43611</v>
      </c>
      <c r="B716" s="104" t="s">
        <v>498</v>
      </c>
      <c r="C716" s="102" t="s">
        <v>196</v>
      </c>
      <c r="D716" s="99" t="s">
        <v>21</v>
      </c>
      <c r="E716" s="107"/>
      <c r="F716" s="107">
        <v>1000</v>
      </c>
      <c r="G716" s="107"/>
      <c r="H716" s="107"/>
      <c r="I716" s="163">
        <f t="shared" si="50"/>
        <v>1.811889619684369</v>
      </c>
      <c r="J716" s="163">
        <v>551.91</v>
      </c>
      <c r="K716" s="109">
        <f t="shared" si="52"/>
        <v>5406273</v>
      </c>
      <c r="L716" s="98" t="s">
        <v>22</v>
      </c>
      <c r="M716" s="104" t="s">
        <v>23</v>
      </c>
      <c r="N716" s="99" t="s">
        <v>942</v>
      </c>
      <c r="O716" s="104" t="s">
        <v>946</v>
      </c>
      <c r="P716" s="99" t="s">
        <v>35</v>
      </c>
      <c r="Q716" s="85" t="s">
        <v>885</v>
      </c>
    </row>
    <row r="717" spans="1:17">
      <c r="A717" s="103">
        <v>43611</v>
      </c>
      <c r="B717" s="102" t="s">
        <v>261</v>
      </c>
      <c r="C717" s="104" t="s">
        <v>20</v>
      </c>
      <c r="D717" s="45" t="s">
        <v>21</v>
      </c>
      <c r="E717" s="107"/>
      <c r="F717" s="107">
        <v>1000</v>
      </c>
      <c r="G717" s="107"/>
      <c r="H717" s="107"/>
      <c r="I717" s="163">
        <f t="shared" ref="I717:I780" si="56">+F717/J717</f>
        <v>1.811889619684369</v>
      </c>
      <c r="J717" s="163">
        <v>551.91</v>
      </c>
      <c r="K717" s="109">
        <f t="shared" ref="K717:K780" si="57">K716+E717-F717</f>
        <v>5405273</v>
      </c>
      <c r="L717" s="98" t="s">
        <v>99</v>
      </c>
      <c r="M717" s="104" t="s">
        <v>34</v>
      </c>
      <c r="N717" s="99" t="s">
        <v>942</v>
      </c>
      <c r="O717" s="104" t="s">
        <v>946</v>
      </c>
      <c r="P717" s="99" t="s">
        <v>35</v>
      </c>
      <c r="Q717" s="85" t="s">
        <v>885</v>
      </c>
    </row>
    <row r="718" spans="1:17">
      <c r="A718" s="103">
        <v>43611</v>
      </c>
      <c r="B718" s="102" t="s">
        <v>262</v>
      </c>
      <c r="C718" s="104" t="s">
        <v>20</v>
      </c>
      <c r="D718" s="45" t="s">
        <v>21</v>
      </c>
      <c r="E718" s="107"/>
      <c r="F718" s="107">
        <v>1000</v>
      </c>
      <c r="G718" s="107"/>
      <c r="H718" s="107"/>
      <c r="I718" s="163">
        <f t="shared" si="56"/>
        <v>1.811889619684369</v>
      </c>
      <c r="J718" s="163">
        <v>551.91</v>
      </c>
      <c r="K718" s="109">
        <f t="shared" si="57"/>
        <v>5404273</v>
      </c>
      <c r="L718" s="98" t="s">
        <v>99</v>
      </c>
      <c r="M718" s="104" t="s">
        <v>34</v>
      </c>
      <c r="N718" s="99" t="s">
        <v>942</v>
      </c>
      <c r="O718" s="104" t="s">
        <v>946</v>
      </c>
      <c r="P718" s="99" t="s">
        <v>35</v>
      </c>
      <c r="Q718" s="85" t="s">
        <v>885</v>
      </c>
    </row>
    <row r="719" spans="1:17">
      <c r="A719" s="103">
        <v>43611</v>
      </c>
      <c r="B719" s="102" t="s">
        <v>263</v>
      </c>
      <c r="C719" s="104" t="s">
        <v>20</v>
      </c>
      <c r="D719" s="45" t="s">
        <v>21</v>
      </c>
      <c r="E719" s="107"/>
      <c r="F719" s="107">
        <v>500</v>
      </c>
      <c r="G719" s="107"/>
      <c r="H719" s="107"/>
      <c r="I719" s="163">
        <f t="shared" si="56"/>
        <v>0.90594480984218451</v>
      </c>
      <c r="J719" s="163">
        <v>551.91</v>
      </c>
      <c r="K719" s="109">
        <f t="shared" si="57"/>
        <v>5403773</v>
      </c>
      <c r="L719" s="98" t="s">
        <v>99</v>
      </c>
      <c r="M719" s="104" t="s">
        <v>34</v>
      </c>
      <c r="N719" s="99" t="s">
        <v>942</v>
      </c>
      <c r="O719" s="104" t="s">
        <v>946</v>
      </c>
      <c r="P719" s="99" t="s">
        <v>35</v>
      </c>
      <c r="Q719" s="85" t="s">
        <v>885</v>
      </c>
    </row>
    <row r="720" spans="1:17">
      <c r="A720" s="103">
        <v>43611</v>
      </c>
      <c r="B720" s="104" t="s">
        <v>420</v>
      </c>
      <c r="C720" s="104" t="s">
        <v>20</v>
      </c>
      <c r="D720" s="104" t="s">
        <v>21</v>
      </c>
      <c r="E720" s="107"/>
      <c r="F720" s="107">
        <v>500</v>
      </c>
      <c r="G720" s="107"/>
      <c r="H720" s="107"/>
      <c r="I720" s="163">
        <f t="shared" si="56"/>
        <v>0.90594480984218451</v>
      </c>
      <c r="J720" s="163">
        <v>551.91</v>
      </c>
      <c r="K720" s="109">
        <f t="shared" si="57"/>
        <v>5403273</v>
      </c>
      <c r="L720" s="108" t="s">
        <v>75</v>
      </c>
      <c r="M720" s="104" t="s">
        <v>23</v>
      </c>
      <c r="N720" s="99" t="s">
        <v>942</v>
      </c>
      <c r="O720" s="104" t="s">
        <v>946</v>
      </c>
      <c r="P720" s="99" t="s">
        <v>35</v>
      </c>
      <c r="Q720" s="85" t="s">
        <v>885</v>
      </c>
    </row>
    <row r="721" spans="1:17">
      <c r="A721" s="103">
        <v>43611</v>
      </c>
      <c r="B721" s="104" t="s">
        <v>421</v>
      </c>
      <c r="C721" s="104" t="s">
        <v>20</v>
      </c>
      <c r="D721" s="104" t="s">
        <v>21</v>
      </c>
      <c r="E721" s="107"/>
      <c r="F721" s="107">
        <v>500</v>
      </c>
      <c r="G721" s="107"/>
      <c r="H721" s="107"/>
      <c r="I721" s="163">
        <f t="shared" si="56"/>
        <v>0.90594480984218451</v>
      </c>
      <c r="J721" s="163">
        <v>551.91</v>
      </c>
      <c r="K721" s="109">
        <f t="shared" si="57"/>
        <v>5402773</v>
      </c>
      <c r="L721" s="108" t="s">
        <v>75</v>
      </c>
      <c r="M721" s="104" t="s">
        <v>23</v>
      </c>
      <c r="N721" s="99" t="s">
        <v>942</v>
      </c>
      <c r="O721" s="104" t="s">
        <v>946</v>
      </c>
      <c r="P721" s="99" t="s">
        <v>35</v>
      </c>
      <c r="Q721" s="85" t="s">
        <v>885</v>
      </c>
    </row>
    <row r="722" spans="1:17">
      <c r="A722" s="103">
        <v>43611</v>
      </c>
      <c r="B722" s="104" t="s">
        <v>422</v>
      </c>
      <c r="C722" s="104" t="s">
        <v>20</v>
      </c>
      <c r="D722" s="104" t="s">
        <v>21</v>
      </c>
      <c r="E722" s="107"/>
      <c r="F722" s="107">
        <v>500</v>
      </c>
      <c r="G722" s="107"/>
      <c r="H722" s="107"/>
      <c r="I722" s="163">
        <f t="shared" si="56"/>
        <v>0.90594480984218451</v>
      </c>
      <c r="J722" s="163">
        <v>551.91</v>
      </c>
      <c r="K722" s="109">
        <f t="shared" si="57"/>
        <v>5402273</v>
      </c>
      <c r="L722" s="108" t="s">
        <v>75</v>
      </c>
      <c r="M722" s="104" t="s">
        <v>23</v>
      </c>
      <c r="N722" s="99" t="s">
        <v>942</v>
      </c>
      <c r="O722" s="104" t="s">
        <v>946</v>
      </c>
      <c r="P722" s="99" t="s">
        <v>35</v>
      </c>
      <c r="Q722" s="85" t="s">
        <v>885</v>
      </c>
    </row>
    <row r="723" spans="1:17">
      <c r="A723" s="103">
        <v>43611</v>
      </c>
      <c r="B723" s="104" t="s">
        <v>423</v>
      </c>
      <c r="C723" s="104" t="s">
        <v>20</v>
      </c>
      <c r="D723" s="104" t="s">
        <v>21</v>
      </c>
      <c r="E723" s="107"/>
      <c r="F723" s="107">
        <v>500</v>
      </c>
      <c r="G723" s="107"/>
      <c r="H723" s="107"/>
      <c r="I723" s="163">
        <f t="shared" si="56"/>
        <v>0.90594480984218451</v>
      </c>
      <c r="J723" s="163">
        <v>551.91</v>
      </c>
      <c r="K723" s="109">
        <f t="shared" si="57"/>
        <v>5401773</v>
      </c>
      <c r="L723" s="108" t="s">
        <v>75</v>
      </c>
      <c r="M723" s="104" t="s">
        <v>23</v>
      </c>
      <c r="N723" s="99" t="s">
        <v>942</v>
      </c>
      <c r="O723" s="104" t="s">
        <v>946</v>
      </c>
      <c r="P723" s="99" t="s">
        <v>35</v>
      </c>
      <c r="Q723" s="85" t="s">
        <v>885</v>
      </c>
    </row>
    <row r="724" spans="1:17">
      <c r="A724" s="103">
        <v>43611</v>
      </c>
      <c r="B724" s="104" t="s">
        <v>851</v>
      </c>
      <c r="C724" s="102" t="s">
        <v>196</v>
      </c>
      <c r="D724" s="104" t="s">
        <v>21</v>
      </c>
      <c r="E724" s="107"/>
      <c r="F724" s="107">
        <v>6000</v>
      </c>
      <c r="G724" s="107"/>
      <c r="H724" s="107"/>
      <c r="I724" s="163">
        <f t="shared" si="56"/>
        <v>10.871337718106213</v>
      </c>
      <c r="J724" s="163">
        <v>551.91</v>
      </c>
      <c r="K724" s="109">
        <f t="shared" si="57"/>
        <v>5395773</v>
      </c>
      <c r="L724" s="108" t="s">
        <v>75</v>
      </c>
      <c r="M724" s="104" t="s">
        <v>23</v>
      </c>
      <c r="N724" s="99" t="s">
        <v>942</v>
      </c>
      <c r="O724" s="104" t="s">
        <v>946</v>
      </c>
      <c r="P724" s="99" t="s">
        <v>35</v>
      </c>
      <c r="Q724" s="85" t="s">
        <v>885</v>
      </c>
    </row>
    <row r="725" spans="1:17">
      <c r="A725" s="103">
        <v>43611</v>
      </c>
      <c r="B725" s="104" t="s">
        <v>424</v>
      </c>
      <c r="C725" s="104" t="s">
        <v>20</v>
      </c>
      <c r="D725" s="104" t="s">
        <v>21</v>
      </c>
      <c r="E725" s="107"/>
      <c r="F725" s="107">
        <v>500</v>
      </c>
      <c r="G725" s="107"/>
      <c r="H725" s="107"/>
      <c r="I725" s="163">
        <f t="shared" si="56"/>
        <v>0.90594480984218451</v>
      </c>
      <c r="J725" s="163">
        <v>551.91</v>
      </c>
      <c r="K725" s="109">
        <f t="shared" si="57"/>
        <v>5395273</v>
      </c>
      <c r="L725" s="108" t="s">
        <v>75</v>
      </c>
      <c r="M725" s="104" t="s">
        <v>23</v>
      </c>
      <c r="N725" s="99" t="s">
        <v>942</v>
      </c>
      <c r="O725" s="104" t="s">
        <v>946</v>
      </c>
      <c r="P725" s="99" t="s">
        <v>35</v>
      </c>
      <c r="Q725" s="85" t="s">
        <v>885</v>
      </c>
    </row>
    <row r="726" spans="1:17">
      <c r="A726" s="103">
        <v>43611</v>
      </c>
      <c r="B726" s="104" t="s">
        <v>425</v>
      </c>
      <c r="C726" s="104" t="s">
        <v>20</v>
      </c>
      <c r="D726" s="104" t="s">
        <v>21</v>
      </c>
      <c r="E726" s="107"/>
      <c r="F726" s="107">
        <v>500</v>
      </c>
      <c r="G726" s="107"/>
      <c r="H726" s="107"/>
      <c r="I726" s="163">
        <f t="shared" si="56"/>
        <v>0.90594480984218451</v>
      </c>
      <c r="J726" s="163">
        <v>551.91</v>
      </c>
      <c r="K726" s="109">
        <f t="shared" si="57"/>
        <v>5394773</v>
      </c>
      <c r="L726" s="108" t="s">
        <v>75</v>
      </c>
      <c r="M726" s="104" t="s">
        <v>23</v>
      </c>
      <c r="N726" s="99" t="s">
        <v>942</v>
      </c>
      <c r="O726" s="104" t="s">
        <v>946</v>
      </c>
      <c r="P726" s="99" t="s">
        <v>35</v>
      </c>
      <c r="Q726" s="85" t="s">
        <v>885</v>
      </c>
    </row>
    <row r="727" spans="1:17">
      <c r="A727" s="103">
        <v>43612</v>
      </c>
      <c r="B727" s="104" t="s">
        <v>542</v>
      </c>
      <c r="C727" s="104" t="s">
        <v>20</v>
      </c>
      <c r="D727" s="99" t="s">
        <v>21</v>
      </c>
      <c r="E727" s="107"/>
      <c r="F727" s="107">
        <v>3000</v>
      </c>
      <c r="G727" s="107"/>
      <c r="H727" s="107"/>
      <c r="I727" s="163">
        <f t="shared" si="56"/>
        <v>5.4356688590531066</v>
      </c>
      <c r="J727" s="163">
        <v>551.91</v>
      </c>
      <c r="K727" s="109">
        <f t="shared" si="57"/>
        <v>5391773</v>
      </c>
      <c r="L727" s="98" t="s">
        <v>22</v>
      </c>
      <c r="M727" s="104" t="s">
        <v>23</v>
      </c>
      <c r="N727" s="99" t="s">
        <v>942</v>
      </c>
      <c r="O727" s="104" t="s">
        <v>946</v>
      </c>
      <c r="P727" s="99" t="s">
        <v>35</v>
      </c>
      <c r="Q727" s="85" t="s">
        <v>885</v>
      </c>
    </row>
    <row r="728" spans="1:17">
      <c r="A728" s="103">
        <v>43612</v>
      </c>
      <c r="B728" s="104" t="s">
        <v>498</v>
      </c>
      <c r="C728" s="102" t="s">
        <v>196</v>
      </c>
      <c r="D728" s="99" t="s">
        <v>21</v>
      </c>
      <c r="E728" s="107"/>
      <c r="F728" s="107">
        <v>2000</v>
      </c>
      <c r="G728" s="107"/>
      <c r="H728" s="107"/>
      <c r="I728" s="163">
        <f t="shared" si="56"/>
        <v>3.623779239368738</v>
      </c>
      <c r="J728" s="163">
        <v>551.91</v>
      </c>
      <c r="K728" s="109">
        <f t="shared" si="57"/>
        <v>5389773</v>
      </c>
      <c r="L728" s="98" t="s">
        <v>22</v>
      </c>
      <c r="M728" s="104" t="s">
        <v>23</v>
      </c>
      <c r="N728" s="99" t="s">
        <v>942</v>
      </c>
      <c r="O728" s="104" t="s">
        <v>946</v>
      </c>
      <c r="P728" s="99" t="s">
        <v>35</v>
      </c>
      <c r="Q728" s="85" t="s">
        <v>885</v>
      </c>
    </row>
    <row r="729" spans="1:17">
      <c r="A729" s="103">
        <v>43612</v>
      </c>
      <c r="B729" s="99" t="s">
        <v>118</v>
      </c>
      <c r="C729" s="104" t="s">
        <v>20</v>
      </c>
      <c r="D729" s="99" t="s">
        <v>61</v>
      </c>
      <c r="E729" s="100"/>
      <c r="F729" s="100">
        <v>2000</v>
      </c>
      <c r="G729" s="100"/>
      <c r="H729" s="100"/>
      <c r="I729" s="163">
        <f t="shared" si="56"/>
        <v>3.5189026653928237</v>
      </c>
      <c r="J729" s="163">
        <f t="shared" ref="J729:J741" si="58">11367180/20000</f>
        <v>568.35900000000004</v>
      </c>
      <c r="K729" s="109">
        <f t="shared" si="57"/>
        <v>5387773</v>
      </c>
      <c r="L729" s="98" t="s">
        <v>25</v>
      </c>
      <c r="M729" s="99" t="s">
        <v>34</v>
      </c>
      <c r="N729" s="99" t="s">
        <v>941</v>
      </c>
      <c r="O729" s="104" t="s">
        <v>946</v>
      </c>
      <c r="P729" s="99" t="s">
        <v>35</v>
      </c>
      <c r="Q729" s="85" t="s">
        <v>885</v>
      </c>
    </row>
    <row r="730" spans="1:17" s="79" customFormat="1">
      <c r="A730" s="103">
        <v>43612</v>
      </c>
      <c r="B730" s="99" t="s">
        <v>119</v>
      </c>
      <c r="C730" s="99" t="s">
        <v>72</v>
      </c>
      <c r="D730" s="99" t="s">
        <v>69</v>
      </c>
      <c r="E730" s="100"/>
      <c r="F730" s="100">
        <v>600</v>
      </c>
      <c r="G730" s="100"/>
      <c r="H730" s="100"/>
      <c r="I730" s="163">
        <f t="shared" si="56"/>
        <v>1.0556707996178472</v>
      </c>
      <c r="J730" s="163">
        <f t="shared" si="58"/>
        <v>568.35900000000004</v>
      </c>
      <c r="K730" s="109">
        <f t="shared" si="57"/>
        <v>5387173</v>
      </c>
      <c r="L730" s="98" t="s">
        <v>25</v>
      </c>
      <c r="M730" s="99" t="s">
        <v>919</v>
      </c>
      <c r="N730" s="99" t="s">
        <v>941</v>
      </c>
      <c r="O730" s="104" t="s">
        <v>946</v>
      </c>
      <c r="P730" s="99" t="s">
        <v>35</v>
      </c>
      <c r="Q730" s="85" t="s">
        <v>886</v>
      </c>
    </row>
    <row r="731" spans="1:17" s="79" customFormat="1">
      <c r="A731" s="103">
        <v>43612</v>
      </c>
      <c r="B731" s="99" t="s">
        <v>120</v>
      </c>
      <c r="C731" s="99" t="s">
        <v>72</v>
      </c>
      <c r="D731" s="99" t="s">
        <v>69</v>
      </c>
      <c r="E731" s="100"/>
      <c r="F731" s="100">
        <v>2845</v>
      </c>
      <c r="G731" s="100"/>
      <c r="H731" s="100"/>
      <c r="I731" s="163">
        <f t="shared" si="56"/>
        <v>5.0056390415212917</v>
      </c>
      <c r="J731" s="163">
        <f t="shared" si="58"/>
        <v>568.35900000000004</v>
      </c>
      <c r="K731" s="109">
        <f t="shared" si="57"/>
        <v>5384328</v>
      </c>
      <c r="L731" s="98" t="s">
        <v>25</v>
      </c>
      <c r="M731" s="99" t="s">
        <v>920</v>
      </c>
      <c r="N731" s="99" t="s">
        <v>941</v>
      </c>
      <c r="O731" s="104" t="s">
        <v>946</v>
      </c>
      <c r="P731" s="99" t="s">
        <v>35</v>
      </c>
      <c r="Q731" s="85" t="s">
        <v>886</v>
      </c>
    </row>
    <row r="732" spans="1:17" s="79" customFormat="1">
      <c r="A732" s="103">
        <v>43612</v>
      </c>
      <c r="B732" s="99" t="s">
        <v>950</v>
      </c>
      <c r="C732" s="99" t="s">
        <v>72</v>
      </c>
      <c r="D732" s="99" t="s">
        <v>69</v>
      </c>
      <c r="E732" s="100"/>
      <c r="F732" s="100">
        <v>2995</v>
      </c>
      <c r="G732" s="100"/>
      <c r="H732" s="100"/>
      <c r="I732" s="163">
        <f t="shared" si="56"/>
        <v>5.2695567414257534</v>
      </c>
      <c r="J732" s="163">
        <f t="shared" si="58"/>
        <v>568.35900000000004</v>
      </c>
      <c r="K732" s="109">
        <f t="shared" si="57"/>
        <v>5381333</v>
      </c>
      <c r="L732" s="98" t="s">
        <v>25</v>
      </c>
      <c r="M732" s="99" t="s">
        <v>40</v>
      </c>
      <c r="N732" s="99" t="s">
        <v>941</v>
      </c>
      <c r="O732" s="104" t="s">
        <v>946</v>
      </c>
      <c r="P732" s="99" t="s">
        <v>35</v>
      </c>
      <c r="Q732" s="85" t="s">
        <v>886</v>
      </c>
    </row>
    <row r="733" spans="1:17">
      <c r="A733" s="103">
        <v>43612</v>
      </c>
      <c r="B733" s="104" t="s">
        <v>607</v>
      </c>
      <c r="C733" s="104" t="s">
        <v>20</v>
      </c>
      <c r="D733" s="104" t="s">
        <v>297</v>
      </c>
      <c r="E733" s="107"/>
      <c r="F733" s="107">
        <v>1000</v>
      </c>
      <c r="G733" s="107"/>
      <c r="H733" s="107"/>
      <c r="I733" s="163">
        <f t="shared" si="56"/>
        <v>1.7594513326964119</v>
      </c>
      <c r="J733" s="163">
        <f t="shared" si="58"/>
        <v>568.35900000000004</v>
      </c>
      <c r="K733" s="109">
        <f t="shared" si="57"/>
        <v>5380333</v>
      </c>
      <c r="L733" s="108" t="s">
        <v>62</v>
      </c>
      <c r="M733" s="104" t="s">
        <v>34</v>
      </c>
      <c r="N733" s="99" t="s">
        <v>941</v>
      </c>
      <c r="O733" s="104" t="s">
        <v>946</v>
      </c>
      <c r="P733" s="99" t="s">
        <v>35</v>
      </c>
      <c r="Q733" s="85" t="s">
        <v>885</v>
      </c>
    </row>
    <row r="734" spans="1:17">
      <c r="A734" s="103">
        <v>43612</v>
      </c>
      <c r="B734" s="104" t="s">
        <v>610</v>
      </c>
      <c r="C734" s="104" t="s">
        <v>79</v>
      </c>
      <c r="D734" s="104" t="s">
        <v>297</v>
      </c>
      <c r="E734" s="107"/>
      <c r="F734" s="107">
        <v>1000</v>
      </c>
      <c r="G734" s="107"/>
      <c r="H734" s="107"/>
      <c r="I734" s="163">
        <f t="shared" si="56"/>
        <v>1.7594513326964119</v>
      </c>
      <c r="J734" s="163">
        <f t="shared" si="58"/>
        <v>568.35900000000004</v>
      </c>
      <c r="K734" s="109">
        <f t="shared" si="57"/>
        <v>5379333</v>
      </c>
      <c r="L734" s="108" t="s">
        <v>62</v>
      </c>
      <c r="M734" s="104" t="s">
        <v>34</v>
      </c>
      <c r="N734" s="99" t="s">
        <v>941</v>
      </c>
      <c r="O734" s="104" t="s">
        <v>946</v>
      </c>
      <c r="P734" s="99" t="s">
        <v>35</v>
      </c>
      <c r="Q734" s="85" t="s">
        <v>885</v>
      </c>
    </row>
    <row r="735" spans="1:17">
      <c r="A735" s="103">
        <v>43612</v>
      </c>
      <c r="B735" s="104" t="s">
        <v>611</v>
      </c>
      <c r="C735" s="104" t="s">
        <v>20</v>
      </c>
      <c r="D735" s="104" t="s">
        <v>297</v>
      </c>
      <c r="E735" s="107"/>
      <c r="F735" s="107">
        <v>1000</v>
      </c>
      <c r="G735" s="107"/>
      <c r="H735" s="107"/>
      <c r="I735" s="163">
        <f t="shared" si="56"/>
        <v>1.7594513326964119</v>
      </c>
      <c r="J735" s="163">
        <f t="shared" si="58"/>
        <v>568.35900000000004</v>
      </c>
      <c r="K735" s="109">
        <f t="shared" si="57"/>
        <v>5378333</v>
      </c>
      <c r="L735" s="108" t="s">
        <v>62</v>
      </c>
      <c r="M735" s="104" t="s">
        <v>34</v>
      </c>
      <c r="N735" s="99" t="s">
        <v>941</v>
      </c>
      <c r="O735" s="104" t="s">
        <v>946</v>
      </c>
      <c r="P735" s="99" t="s">
        <v>35</v>
      </c>
      <c r="Q735" s="85" t="s">
        <v>885</v>
      </c>
    </row>
    <row r="736" spans="1:17">
      <c r="A736" s="103">
        <v>43612</v>
      </c>
      <c r="B736" s="99" t="s">
        <v>724</v>
      </c>
      <c r="C736" s="104" t="s">
        <v>20</v>
      </c>
      <c r="D736" s="104" t="s">
        <v>297</v>
      </c>
      <c r="E736" s="100"/>
      <c r="F736" s="100">
        <v>2000</v>
      </c>
      <c r="G736" s="100"/>
      <c r="H736" s="100"/>
      <c r="I736" s="163">
        <f t="shared" si="56"/>
        <v>3.5189026653928237</v>
      </c>
      <c r="J736" s="163">
        <f t="shared" si="58"/>
        <v>568.35900000000004</v>
      </c>
      <c r="K736" s="109">
        <f t="shared" si="57"/>
        <v>5376333</v>
      </c>
      <c r="L736" s="98" t="s">
        <v>89</v>
      </c>
      <c r="M736" s="99" t="s">
        <v>34</v>
      </c>
      <c r="N736" s="99" t="s">
        <v>941</v>
      </c>
      <c r="O736" s="104" t="s">
        <v>946</v>
      </c>
      <c r="P736" s="99" t="s">
        <v>35</v>
      </c>
      <c r="Q736" s="85" t="s">
        <v>885</v>
      </c>
    </row>
    <row r="737" spans="1:17">
      <c r="A737" s="103">
        <v>43612</v>
      </c>
      <c r="B737" s="102" t="s">
        <v>730</v>
      </c>
      <c r="C737" s="104" t="s">
        <v>20</v>
      </c>
      <c r="D737" s="99" t="s">
        <v>61</v>
      </c>
      <c r="E737" s="100"/>
      <c r="F737" s="101">
        <v>3000</v>
      </c>
      <c r="G737" s="101"/>
      <c r="H737" s="101"/>
      <c r="I737" s="163">
        <f t="shared" si="56"/>
        <v>5.2783539980892353</v>
      </c>
      <c r="J737" s="163">
        <f t="shared" si="58"/>
        <v>568.35900000000004</v>
      </c>
      <c r="K737" s="109">
        <f t="shared" si="57"/>
        <v>5373333</v>
      </c>
      <c r="L737" s="98" t="s">
        <v>139</v>
      </c>
      <c r="M737" s="99" t="s">
        <v>34</v>
      </c>
      <c r="N737" s="99" t="s">
        <v>941</v>
      </c>
      <c r="O737" s="104" t="s">
        <v>946</v>
      </c>
      <c r="P737" s="99" t="s">
        <v>35</v>
      </c>
      <c r="Q737" s="85" t="s">
        <v>885</v>
      </c>
    </row>
    <row r="738" spans="1:17">
      <c r="A738" s="103">
        <v>43612</v>
      </c>
      <c r="B738" s="99" t="s">
        <v>162</v>
      </c>
      <c r="C738" s="104" t="s">
        <v>20</v>
      </c>
      <c r="D738" s="99" t="s">
        <v>85</v>
      </c>
      <c r="E738" s="100"/>
      <c r="F738" s="100">
        <v>1000</v>
      </c>
      <c r="G738" s="100"/>
      <c r="H738" s="100"/>
      <c r="I738" s="163">
        <f t="shared" si="56"/>
        <v>1.7594513326964119</v>
      </c>
      <c r="J738" s="163">
        <f t="shared" si="58"/>
        <v>568.35900000000004</v>
      </c>
      <c r="K738" s="109">
        <f t="shared" si="57"/>
        <v>5372333</v>
      </c>
      <c r="L738" s="98" t="s">
        <v>84</v>
      </c>
      <c r="M738" s="99" t="s">
        <v>34</v>
      </c>
      <c r="N738" s="99" t="s">
        <v>941</v>
      </c>
      <c r="O738" s="104" t="s">
        <v>946</v>
      </c>
      <c r="P738" s="99" t="s">
        <v>35</v>
      </c>
      <c r="Q738" s="85" t="s">
        <v>885</v>
      </c>
    </row>
    <row r="739" spans="1:17">
      <c r="A739" s="103">
        <v>43612</v>
      </c>
      <c r="B739" s="99" t="s">
        <v>144</v>
      </c>
      <c r="C739" s="104" t="s">
        <v>20</v>
      </c>
      <c r="D739" s="99" t="s">
        <v>85</v>
      </c>
      <c r="E739" s="100"/>
      <c r="F739" s="100">
        <v>1000</v>
      </c>
      <c r="G739" s="100"/>
      <c r="H739" s="100"/>
      <c r="I739" s="163">
        <f t="shared" si="56"/>
        <v>1.7594513326964119</v>
      </c>
      <c r="J739" s="163">
        <f t="shared" si="58"/>
        <v>568.35900000000004</v>
      </c>
      <c r="K739" s="109">
        <f t="shared" si="57"/>
        <v>5371333</v>
      </c>
      <c r="L739" s="98" t="s">
        <v>84</v>
      </c>
      <c r="M739" s="99" t="s">
        <v>34</v>
      </c>
      <c r="N739" s="99" t="s">
        <v>941</v>
      </c>
      <c r="O739" s="104" t="s">
        <v>946</v>
      </c>
      <c r="P739" s="99" t="s">
        <v>35</v>
      </c>
      <c r="Q739" s="85" t="s">
        <v>885</v>
      </c>
    </row>
    <row r="740" spans="1:17">
      <c r="A740" s="103">
        <v>43612</v>
      </c>
      <c r="B740" s="99" t="s">
        <v>187</v>
      </c>
      <c r="C740" s="104" t="s">
        <v>20</v>
      </c>
      <c r="D740" s="99" t="s">
        <v>85</v>
      </c>
      <c r="E740" s="100"/>
      <c r="F740" s="100">
        <v>1000</v>
      </c>
      <c r="G740" s="100"/>
      <c r="H740" s="100"/>
      <c r="I740" s="163">
        <f t="shared" si="56"/>
        <v>1.7594513326964119</v>
      </c>
      <c r="J740" s="163">
        <f t="shared" si="58"/>
        <v>568.35900000000004</v>
      </c>
      <c r="K740" s="109">
        <f t="shared" si="57"/>
        <v>5370333</v>
      </c>
      <c r="L740" s="98" t="s">
        <v>84</v>
      </c>
      <c r="M740" s="99" t="s">
        <v>34</v>
      </c>
      <c r="N740" s="99" t="s">
        <v>941</v>
      </c>
      <c r="O740" s="104" t="s">
        <v>946</v>
      </c>
      <c r="P740" s="99" t="s">
        <v>35</v>
      </c>
      <c r="Q740" s="85" t="s">
        <v>885</v>
      </c>
    </row>
    <row r="741" spans="1:17">
      <c r="A741" s="103">
        <v>43612</v>
      </c>
      <c r="B741" s="99" t="s">
        <v>147</v>
      </c>
      <c r="C741" s="104" t="s">
        <v>20</v>
      </c>
      <c r="D741" s="99" t="s">
        <v>85</v>
      </c>
      <c r="E741" s="100"/>
      <c r="F741" s="100">
        <v>1000</v>
      </c>
      <c r="G741" s="100"/>
      <c r="H741" s="100"/>
      <c r="I741" s="163">
        <f t="shared" si="56"/>
        <v>1.7594513326964119</v>
      </c>
      <c r="J741" s="163">
        <f t="shared" si="58"/>
        <v>568.35900000000004</v>
      </c>
      <c r="K741" s="109">
        <f t="shared" si="57"/>
        <v>5369333</v>
      </c>
      <c r="L741" s="98" t="s">
        <v>84</v>
      </c>
      <c r="M741" s="99" t="s">
        <v>34</v>
      </c>
      <c r="N741" s="99" t="s">
        <v>941</v>
      </c>
      <c r="O741" s="104" t="s">
        <v>946</v>
      </c>
      <c r="P741" s="99" t="s">
        <v>35</v>
      </c>
      <c r="Q741" s="85" t="s">
        <v>885</v>
      </c>
    </row>
    <row r="742" spans="1:17">
      <c r="A742" s="103">
        <v>43612</v>
      </c>
      <c r="B742" s="102" t="s">
        <v>264</v>
      </c>
      <c r="C742" s="104" t="s">
        <v>20</v>
      </c>
      <c r="D742" s="45" t="s">
        <v>21</v>
      </c>
      <c r="E742" s="107"/>
      <c r="F742" s="107">
        <v>1000</v>
      </c>
      <c r="G742" s="107"/>
      <c r="H742" s="107"/>
      <c r="I742" s="163">
        <f t="shared" si="56"/>
        <v>1.811889619684369</v>
      </c>
      <c r="J742" s="163">
        <v>551.91</v>
      </c>
      <c r="K742" s="109">
        <f t="shared" si="57"/>
        <v>5368333</v>
      </c>
      <c r="L742" s="98" t="s">
        <v>99</v>
      </c>
      <c r="M742" s="104" t="s">
        <v>34</v>
      </c>
      <c r="N742" s="99" t="s">
        <v>942</v>
      </c>
      <c r="O742" s="104" t="s">
        <v>946</v>
      </c>
      <c r="P742" s="99" t="s">
        <v>35</v>
      </c>
      <c r="Q742" s="85" t="s">
        <v>885</v>
      </c>
    </row>
    <row r="743" spans="1:17">
      <c r="A743" s="103">
        <v>43612</v>
      </c>
      <c r="B743" s="102" t="s">
        <v>265</v>
      </c>
      <c r="C743" s="104" t="s">
        <v>20</v>
      </c>
      <c r="D743" s="45" t="s">
        <v>21</v>
      </c>
      <c r="E743" s="107"/>
      <c r="F743" s="107">
        <v>1000</v>
      </c>
      <c r="G743" s="107"/>
      <c r="H743" s="107"/>
      <c r="I743" s="163">
        <f t="shared" si="56"/>
        <v>1.811889619684369</v>
      </c>
      <c r="J743" s="163">
        <v>551.91</v>
      </c>
      <c r="K743" s="109">
        <f t="shared" si="57"/>
        <v>5367333</v>
      </c>
      <c r="L743" s="98" t="s">
        <v>99</v>
      </c>
      <c r="M743" s="104" t="s">
        <v>34</v>
      </c>
      <c r="N743" s="99" t="s">
        <v>942</v>
      </c>
      <c r="O743" s="104" t="s">
        <v>946</v>
      </c>
      <c r="P743" s="99" t="s">
        <v>35</v>
      </c>
      <c r="Q743" s="85" t="s">
        <v>885</v>
      </c>
    </row>
    <row r="744" spans="1:17">
      <c r="A744" s="103">
        <v>43612</v>
      </c>
      <c r="B744" s="102" t="s">
        <v>756</v>
      </c>
      <c r="C744" s="104" t="s">
        <v>20</v>
      </c>
      <c r="D744" s="45" t="s">
        <v>21</v>
      </c>
      <c r="E744" s="107"/>
      <c r="F744" s="107">
        <v>1000</v>
      </c>
      <c r="G744" s="107"/>
      <c r="H744" s="107"/>
      <c r="I744" s="163">
        <f t="shared" si="56"/>
        <v>1.811889619684369</v>
      </c>
      <c r="J744" s="163">
        <v>551.91</v>
      </c>
      <c r="K744" s="109">
        <f t="shared" si="57"/>
        <v>5366333</v>
      </c>
      <c r="L744" s="98" t="s">
        <v>99</v>
      </c>
      <c r="M744" s="104" t="s">
        <v>34</v>
      </c>
      <c r="N744" s="99" t="s">
        <v>942</v>
      </c>
      <c r="O744" s="104" t="s">
        <v>946</v>
      </c>
      <c r="P744" s="99" t="s">
        <v>35</v>
      </c>
      <c r="Q744" s="85" t="s">
        <v>885</v>
      </c>
    </row>
    <row r="745" spans="1:17">
      <c r="A745" s="103">
        <v>43612</v>
      </c>
      <c r="B745" s="102" t="s">
        <v>263</v>
      </c>
      <c r="C745" s="104" t="s">
        <v>20</v>
      </c>
      <c r="D745" s="45" t="s">
        <v>21</v>
      </c>
      <c r="E745" s="107"/>
      <c r="F745" s="107">
        <v>500</v>
      </c>
      <c r="G745" s="107"/>
      <c r="H745" s="107"/>
      <c r="I745" s="163">
        <f t="shared" si="56"/>
        <v>0.90594480984218451</v>
      </c>
      <c r="J745" s="163">
        <v>551.91</v>
      </c>
      <c r="K745" s="109">
        <f t="shared" si="57"/>
        <v>5365833</v>
      </c>
      <c r="L745" s="98" t="s">
        <v>99</v>
      </c>
      <c r="M745" s="104" t="s">
        <v>34</v>
      </c>
      <c r="N745" s="99" t="s">
        <v>942</v>
      </c>
      <c r="O745" s="104" t="s">
        <v>946</v>
      </c>
      <c r="P745" s="99" t="s">
        <v>35</v>
      </c>
      <c r="Q745" s="85" t="s">
        <v>885</v>
      </c>
    </row>
    <row r="746" spans="1:17">
      <c r="A746" s="103">
        <v>43612</v>
      </c>
      <c r="B746" s="102" t="s">
        <v>202</v>
      </c>
      <c r="C746" s="102" t="s">
        <v>196</v>
      </c>
      <c r="D746" s="45" t="s">
        <v>21</v>
      </c>
      <c r="E746" s="107"/>
      <c r="F746" s="107">
        <v>2500</v>
      </c>
      <c r="G746" s="107"/>
      <c r="H746" s="107"/>
      <c r="I746" s="163">
        <f t="shared" si="56"/>
        <v>4.5297240492109223</v>
      </c>
      <c r="J746" s="163">
        <v>551.91</v>
      </c>
      <c r="K746" s="109">
        <f t="shared" si="57"/>
        <v>5363333</v>
      </c>
      <c r="L746" s="98" t="s">
        <v>99</v>
      </c>
      <c r="M746" s="104" t="s">
        <v>34</v>
      </c>
      <c r="N746" s="99" t="s">
        <v>942</v>
      </c>
      <c r="O746" s="104" t="s">
        <v>946</v>
      </c>
      <c r="P746" s="99" t="s">
        <v>35</v>
      </c>
      <c r="Q746" s="85" t="s">
        <v>885</v>
      </c>
    </row>
    <row r="747" spans="1:17">
      <c r="A747" s="103">
        <v>43612</v>
      </c>
      <c r="B747" s="104" t="s">
        <v>291</v>
      </c>
      <c r="C747" s="104" t="s">
        <v>20</v>
      </c>
      <c r="D747" s="102" t="s">
        <v>32</v>
      </c>
      <c r="E747" s="105"/>
      <c r="F747" s="105">
        <v>1000</v>
      </c>
      <c r="G747" s="105"/>
      <c r="H747" s="105"/>
      <c r="I747" s="163">
        <f t="shared" si="56"/>
        <v>1.7594513326964119</v>
      </c>
      <c r="J747" s="163">
        <f t="shared" ref="J747:J748" si="59">11367180/20000</f>
        <v>568.35900000000004</v>
      </c>
      <c r="K747" s="109">
        <f t="shared" si="57"/>
        <v>5362333</v>
      </c>
      <c r="L747" s="98" t="s">
        <v>280</v>
      </c>
      <c r="M747" s="102" t="s">
        <v>34</v>
      </c>
      <c r="N747" s="99" t="s">
        <v>941</v>
      </c>
      <c r="O747" s="104" t="s">
        <v>946</v>
      </c>
      <c r="P747" s="99" t="s">
        <v>35</v>
      </c>
      <c r="Q747" s="85" t="s">
        <v>885</v>
      </c>
    </row>
    <row r="748" spans="1:17">
      <c r="A748" s="103">
        <v>43612</v>
      </c>
      <c r="B748" s="104" t="s">
        <v>292</v>
      </c>
      <c r="C748" s="104" t="s">
        <v>20</v>
      </c>
      <c r="D748" s="102" t="s">
        <v>32</v>
      </c>
      <c r="E748" s="105"/>
      <c r="F748" s="105">
        <v>1000</v>
      </c>
      <c r="G748" s="105"/>
      <c r="H748" s="105"/>
      <c r="I748" s="163">
        <f t="shared" si="56"/>
        <v>1.7594513326964119</v>
      </c>
      <c r="J748" s="163">
        <f t="shared" si="59"/>
        <v>568.35900000000004</v>
      </c>
      <c r="K748" s="109">
        <f t="shared" si="57"/>
        <v>5361333</v>
      </c>
      <c r="L748" s="98" t="s">
        <v>280</v>
      </c>
      <c r="M748" s="102" t="s">
        <v>34</v>
      </c>
      <c r="N748" s="99" t="s">
        <v>941</v>
      </c>
      <c r="O748" s="104" t="s">
        <v>946</v>
      </c>
      <c r="P748" s="99" t="s">
        <v>35</v>
      </c>
      <c r="Q748" s="85" t="s">
        <v>885</v>
      </c>
    </row>
    <row r="749" spans="1:17">
      <c r="A749" s="103">
        <v>43612</v>
      </c>
      <c r="B749" s="104" t="s">
        <v>426</v>
      </c>
      <c r="C749" s="104" t="s">
        <v>20</v>
      </c>
      <c r="D749" s="104" t="s">
        <v>21</v>
      </c>
      <c r="E749" s="107"/>
      <c r="F749" s="107">
        <v>500</v>
      </c>
      <c r="G749" s="107"/>
      <c r="H749" s="107"/>
      <c r="I749" s="163">
        <f t="shared" si="56"/>
        <v>0.90594480984218451</v>
      </c>
      <c r="J749" s="163">
        <v>551.91</v>
      </c>
      <c r="K749" s="109">
        <f t="shared" si="57"/>
        <v>5360833</v>
      </c>
      <c r="L749" s="108" t="s">
        <v>75</v>
      </c>
      <c r="M749" s="104" t="s">
        <v>23</v>
      </c>
      <c r="N749" s="99" t="s">
        <v>942</v>
      </c>
      <c r="O749" s="104" t="s">
        <v>946</v>
      </c>
      <c r="P749" s="99" t="s">
        <v>35</v>
      </c>
      <c r="Q749" s="85" t="s">
        <v>885</v>
      </c>
    </row>
    <row r="750" spans="1:17">
      <c r="A750" s="103">
        <v>43612</v>
      </c>
      <c r="B750" s="104" t="s">
        <v>427</v>
      </c>
      <c r="C750" s="104" t="s">
        <v>20</v>
      </c>
      <c r="D750" s="104" t="s">
        <v>21</v>
      </c>
      <c r="E750" s="107"/>
      <c r="F750" s="107">
        <v>500</v>
      </c>
      <c r="G750" s="107"/>
      <c r="H750" s="107"/>
      <c r="I750" s="163">
        <f t="shared" si="56"/>
        <v>0.90594480984218451</v>
      </c>
      <c r="J750" s="163">
        <v>551.91</v>
      </c>
      <c r="K750" s="109">
        <f t="shared" si="57"/>
        <v>5360333</v>
      </c>
      <c r="L750" s="108" t="s">
        <v>75</v>
      </c>
      <c r="M750" s="104" t="s">
        <v>23</v>
      </c>
      <c r="N750" s="99" t="s">
        <v>942</v>
      </c>
      <c r="O750" s="104" t="s">
        <v>946</v>
      </c>
      <c r="P750" s="99" t="s">
        <v>35</v>
      </c>
      <c r="Q750" s="85" t="s">
        <v>885</v>
      </c>
    </row>
    <row r="751" spans="1:17">
      <c r="A751" s="103">
        <v>43612</v>
      </c>
      <c r="B751" s="104" t="s">
        <v>859</v>
      </c>
      <c r="C751" s="102" t="s">
        <v>196</v>
      </c>
      <c r="D751" s="104" t="s">
        <v>21</v>
      </c>
      <c r="E751" s="107"/>
      <c r="F751" s="107">
        <v>2500</v>
      </c>
      <c r="G751" s="107"/>
      <c r="H751" s="107"/>
      <c r="I751" s="163">
        <f t="shared" si="56"/>
        <v>4.5297240492109223</v>
      </c>
      <c r="J751" s="163">
        <v>551.91</v>
      </c>
      <c r="K751" s="109">
        <f t="shared" si="57"/>
        <v>5357833</v>
      </c>
      <c r="L751" s="108" t="s">
        <v>75</v>
      </c>
      <c r="M751" s="104" t="s">
        <v>23</v>
      </c>
      <c r="N751" s="99" t="s">
        <v>942</v>
      </c>
      <c r="O751" s="104" t="s">
        <v>946</v>
      </c>
      <c r="P751" s="99" t="s">
        <v>35</v>
      </c>
      <c r="Q751" s="85" t="s">
        <v>885</v>
      </c>
    </row>
    <row r="752" spans="1:17">
      <c r="A752" s="103">
        <v>43612</v>
      </c>
      <c r="B752" s="104" t="s">
        <v>860</v>
      </c>
      <c r="C752" s="104" t="s">
        <v>20</v>
      </c>
      <c r="D752" s="104" t="s">
        <v>21</v>
      </c>
      <c r="E752" s="107"/>
      <c r="F752" s="107">
        <v>500</v>
      </c>
      <c r="G752" s="107"/>
      <c r="H752" s="107"/>
      <c r="I752" s="163">
        <f t="shared" si="56"/>
        <v>0.90594480984218451</v>
      </c>
      <c r="J752" s="163">
        <v>551.91</v>
      </c>
      <c r="K752" s="109">
        <f t="shared" si="57"/>
        <v>5357333</v>
      </c>
      <c r="L752" s="108" t="s">
        <v>75</v>
      </c>
      <c r="M752" s="104" t="s">
        <v>23</v>
      </c>
      <c r="N752" s="99" t="s">
        <v>942</v>
      </c>
      <c r="O752" s="104" t="s">
        <v>946</v>
      </c>
      <c r="P752" s="99" t="s">
        <v>35</v>
      </c>
      <c r="Q752" s="85" t="s">
        <v>885</v>
      </c>
    </row>
    <row r="753" spans="1:18" s="79" customFormat="1">
      <c r="A753" s="103">
        <v>43612</v>
      </c>
      <c r="B753" s="104" t="s">
        <v>861</v>
      </c>
      <c r="C753" s="104" t="s">
        <v>57</v>
      </c>
      <c r="D753" s="104" t="s">
        <v>21</v>
      </c>
      <c r="E753" s="107"/>
      <c r="F753" s="107">
        <v>30000</v>
      </c>
      <c r="G753" s="107"/>
      <c r="H753" s="107"/>
      <c r="I753" s="163">
        <f t="shared" si="56"/>
        <v>54.356688590531071</v>
      </c>
      <c r="J753" s="163">
        <v>551.91</v>
      </c>
      <c r="K753" s="109">
        <f t="shared" si="57"/>
        <v>5327333</v>
      </c>
      <c r="L753" s="108" t="s">
        <v>75</v>
      </c>
      <c r="M753" s="104">
        <v>782</v>
      </c>
      <c r="N753" s="99" t="s">
        <v>942</v>
      </c>
      <c r="O753" s="104" t="s">
        <v>946</v>
      </c>
      <c r="P753" s="99" t="s">
        <v>35</v>
      </c>
      <c r="Q753" s="85" t="s">
        <v>886</v>
      </c>
    </row>
    <row r="754" spans="1:18">
      <c r="A754" s="103">
        <v>43612</v>
      </c>
      <c r="B754" s="104" t="s">
        <v>428</v>
      </c>
      <c r="C754" s="104" t="s">
        <v>20</v>
      </c>
      <c r="D754" s="104" t="s">
        <v>21</v>
      </c>
      <c r="E754" s="107"/>
      <c r="F754" s="107">
        <v>2000</v>
      </c>
      <c r="G754" s="107"/>
      <c r="H754" s="107"/>
      <c r="I754" s="163">
        <f t="shared" si="56"/>
        <v>3.623779239368738</v>
      </c>
      <c r="J754" s="163">
        <v>551.91</v>
      </c>
      <c r="K754" s="109">
        <f t="shared" si="57"/>
        <v>5325333</v>
      </c>
      <c r="L754" s="108" t="s">
        <v>75</v>
      </c>
      <c r="M754" s="104" t="s">
        <v>23</v>
      </c>
      <c r="N754" s="99" t="s">
        <v>942</v>
      </c>
      <c r="O754" s="104" t="s">
        <v>946</v>
      </c>
      <c r="P754" s="99" t="s">
        <v>35</v>
      </c>
      <c r="Q754" s="85" t="s">
        <v>885</v>
      </c>
    </row>
    <row r="755" spans="1:18">
      <c r="A755" s="103">
        <v>43612</v>
      </c>
      <c r="B755" s="104" t="s">
        <v>862</v>
      </c>
      <c r="C755" s="104" t="s">
        <v>20</v>
      </c>
      <c r="D755" s="104" t="s">
        <v>21</v>
      </c>
      <c r="E755" s="107"/>
      <c r="F755" s="107">
        <v>2000</v>
      </c>
      <c r="G755" s="107"/>
      <c r="H755" s="107"/>
      <c r="I755" s="163">
        <f t="shared" si="56"/>
        <v>3.623779239368738</v>
      </c>
      <c r="J755" s="163">
        <v>551.91</v>
      </c>
      <c r="K755" s="109">
        <f t="shared" si="57"/>
        <v>5323333</v>
      </c>
      <c r="L755" s="108" t="s">
        <v>75</v>
      </c>
      <c r="M755" s="104" t="s">
        <v>23</v>
      </c>
      <c r="N755" s="99" t="s">
        <v>942</v>
      </c>
      <c r="O755" s="104" t="s">
        <v>946</v>
      </c>
      <c r="P755" s="99" t="s">
        <v>35</v>
      </c>
      <c r="Q755" s="85" t="s">
        <v>885</v>
      </c>
    </row>
    <row r="756" spans="1:18">
      <c r="A756" s="103">
        <v>43612</v>
      </c>
      <c r="B756" s="104" t="s">
        <v>863</v>
      </c>
      <c r="C756" s="104" t="s">
        <v>20</v>
      </c>
      <c r="D756" s="104" t="s">
        <v>21</v>
      </c>
      <c r="E756" s="107"/>
      <c r="F756" s="107">
        <v>500</v>
      </c>
      <c r="G756" s="107"/>
      <c r="H756" s="107"/>
      <c r="I756" s="163">
        <f t="shared" si="56"/>
        <v>0.90594480984218451</v>
      </c>
      <c r="J756" s="163">
        <v>551.91</v>
      </c>
      <c r="K756" s="109">
        <f t="shared" si="57"/>
        <v>5322833</v>
      </c>
      <c r="L756" s="108" t="s">
        <v>75</v>
      </c>
      <c r="M756" s="104" t="s">
        <v>23</v>
      </c>
      <c r="N756" s="99" t="s">
        <v>942</v>
      </c>
      <c r="O756" s="104" t="s">
        <v>946</v>
      </c>
      <c r="P756" s="99" t="s">
        <v>35</v>
      </c>
      <c r="Q756" s="85" t="s">
        <v>885</v>
      </c>
    </row>
    <row r="757" spans="1:18">
      <c r="A757" s="103">
        <v>43612</v>
      </c>
      <c r="B757" s="104" t="s">
        <v>864</v>
      </c>
      <c r="C757" s="104" t="s">
        <v>20</v>
      </c>
      <c r="D757" s="104" t="s">
        <v>21</v>
      </c>
      <c r="E757" s="107"/>
      <c r="F757" s="107">
        <v>500</v>
      </c>
      <c r="G757" s="107"/>
      <c r="H757" s="107"/>
      <c r="I757" s="163">
        <f t="shared" si="56"/>
        <v>0.90594480984218451</v>
      </c>
      <c r="J757" s="163">
        <v>551.91</v>
      </c>
      <c r="K757" s="109">
        <f t="shared" si="57"/>
        <v>5322333</v>
      </c>
      <c r="L757" s="108" t="s">
        <v>75</v>
      </c>
      <c r="M757" s="104" t="s">
        <v>23</v>
      </c>
      <c r="N757" s="99" t="s">
        <v>942</v>
      </c>
      <c r="O757" s="104" t="s">
        <v>946</v>
      </c>
      <c r="P757" s="99" t="s">
        <v>35</v>
      </c>
      <c r="Q757" s="85" t="s">
        <v>885</v>
      </c>
    </row>
    <row r="758" spans="1:18" s="79" customFormat="1">
      <c r="A758" s="103">
        <v>43612</v>
      </c>
      <c r="B758" s="104" t="s">
        <v>865</v>
      </c>
      <c r="C758" s="104" t="s">
        <v>57</v>
      </c>
      <c r="D758" s="104" t="s">
        <v>21</v>
      </c>
      <c r="E758" s="107"/>
      <c r="F758" s="107">
        <v>15000</v>
      </c>
      <c r="G758" s="107"/>
      <c r="H758" s="107"/>
      <c r="I758" s="163">
        <f t="shared" si="56"/>
        <v>27.178344295265536</v>
      </c>
      <c r="J758" s="163">
        <v>551.91</v>
      </c>
      <c r="K758" s="109">
        <f t="shared" si="57"/>
        <v>5307333</v>
      </c>
      <c r="L758" s="108" t="s">
        <v>75</v>
      </c>
      <c r="M758" s="104" t="s">
        <v>26</v>
      </c>
      <c r="N758" s="99" t="s">
        <v>942</v>
      </c>
      <c r="O758" s="104" t="s">
        <v>946</v>
      </c>
      <c r="P758" s="99" t="s">
        <v>35</v>
      </c>
      <c r="Q758" s="85" t="s">
        <v>886</v>
      </c>
    </row>
    <row r="759" spans="1:18" s="79" customFormat="1">
      <c r="A759" s="103">
        <v>43612</v>
      </c>
      <c r="B759" s="99" t="s">
        <v>474</v>
      </c>
      <c r="C759" s="99" t="s">
        <v>878</v>
      </c>
      <c r="D759" s="99" t="s">
        <v>69</v>
      </c>
      <c r="E759" s="100"/>
      <c r="F759" s="100">
        <v>3484</v>
      </c>
      <c r="G759" s="100"/>
      <c r="H759" s="100"/>
      <c r="I759" s="163">
        <f t="shared" si="56"/>
        <v>6.1299284431142986</v>
      </c>
      <c r="J759" s="163">
        <f t="shared" ref="J759:J761" si="60">11367180/20000</f>
        <v>568.35900000000004</v>
      </c>
      <c r="K759" s="109">
        <f t="shared" si="57"/>
        <v>5303849</v>
      </c>
      <c r="L759" s="98" t="s">
        <v>82</v>
      </c>
      <c r="M759" s="99">
        <v>3635129</v>
      </c>
      <c r="N759" s="99" t="s">
        <v>941</v>
      </c>
      <c r="O759" s="104" t="s">
        <v>946</v>
      </c>
      <c r="P759" s="99" t="s">
        <v>35</v>
      </c>
      <c r="Q759" s="85" t="s">
        <v>886</v>
      </c>
      <c r="R759" s="74"/>
    </row>
    <row r="760" spans="1:18" s="79" customFormat="1">
      <c r="A760" s="103">
        <v>43613</v>
      </c>
      <c r="B760" s="99" t="s">
        <v>604</v>
      </c>
      <c r="C760" s="104" t="s">
        <v>20</v>
      </c>
      <c r="D760" s="99" t="s">
        <v>32</v>
      </c>
      <c r="E760" s="100"/>
      <c r="F760" s="100">
        <v>10000</v>
      </c>
      <c r="G760" s="100"/>
      <c r="H760" s="100"/>
      <c r="I760" s="163">
        <f t="shared" si="56"/>
        <v>17.594513326964119</v>
      </c>
      <c r="J760" s="163">
        <f t="shared" si="60"/>
        <v>568.35900000000004</v>
      </c>
      <c r="K760" s="109">
        <f t="shared" si="57"/>
        <v>5293849</v>
      </c>
      <c r="L760" s="98" t="s">
        <v>62</v>
      </c>
      <c r="M760" s="99" t="s">
        <v>916</v>
      </c>
      <c r="N760" s="99" t="s">
        <v>941</v>
      </c>
      <c r="O760" s="104" t="s">
        <v>946</v>
      </c>
      <c r="P760" s="99" t="s">
        <v>35</v>
      </c>
      <c r="Q760" s="85" t="s">
        <v>886</v>
      </c>
      <c r="R760" s="74"/>
    </row>
    <row r="761" spans="1:18" s="79" customFormat="1">
      <c r="A761" s="103">
        <v>43613</v>
      </c>
      <c r="B761" s="99" t="s">
        <v>113</v>
      </c>
      <c r="C761" s="104" t="s">
        <v>20</v>
      </c>
      <c r="D761" s="99" t="s">
        <v>32</v>
      </c>
      <c r="E761" s="100"/>
      <c r="F761" s="100">
        <v>10000</v>
      </c>
      <c r="G761" s="100"/>
      <c r="H761" s="100"/>
      <c r="I761" s="163">
        <f t="shared" si="56"/>
        <v>17.594513326964119</v>
      </c>
      <c r="J761" s="163">
        <f t="shared" si="60"/>
        <v>568.35900000000004</v>
      </c>
      <c r="K761" s="109">
        <f t="shared" si="57"/>
        <v>5283849</v>
      </c>
      <c r="L761" s="98" t="s">
        <v>62</v>
      </c>
      <c r="M761" s="99" t="s">
        <v>917</v>
      </c>
      <c r="N761" s="99" t="s">
        <v>941</v>
      </c>
      <c r="O761" s="104" t="s">
        <v>946</v>
      </c>
      <c r="P761" s="99" t="s">
        <v>35</v>
      </c>
      <c r="Q761" s="85" t="s">
        <v>886</v>
      </c>
      <c r="R761" s="74"/>
    </row>
    <row r="762" spans="1:18">
      <c r="A762" s="103">
        <v>43613</v>
      </c>
      <c r="B762" s="104" t="s">
        <v>526</v>
      </c>
      <c r="C762" s="102" t="s">
        <v>196</v>
      </c>
      <c r="D762" s="99" t="s">
        <v>21</v>
      </c>
      <c r="E762" s="107"/>
      <c r="F762" s="107">
        <v>3000</v>
      </c>
      <c r="G762" s="107"/>
      <c r="H762" s="107"/>
      <c r="I762" s="163">
        <f t="shared" si="56"/>
        <v>5.4356688590531066</v>
      </c>
      <c r="J762" s="163">
        <v>551.91</v>
      </c>
      <c r="K762" s="109">
        <f t="shared" si="57"/>
        <v>5280849</v>
      </c>
      <c r="L762" s="98" t="s">
        <v>22</v>
      </c>
      <c r="M762" s="104" t="s">
        <v>23</v>
      </c>
      <c r="N762" s="99" t="s">
        <v>942</v>
      </c>
      <c r="O762" s="104" t="s">
        <v>946</v>
      </c>
      <c r="P762" s="99" t="s">
        <v>35</v>
      </c>
      <c r="Q762" s="85" t="s">
        <v>885</v>
      </c>
      <c r="R762" s="23"/>
    </row>
    <row r="763" spans="1:18">
      <c r="A763" s="103">
        <v>43613</v>
      </c>
      <c r="B763" s="104" t="s">
        <v>542</v>
      </c>
      <c r="C763" s="104" t="s">
        <v>20</v>
      </c>
      <c r="D763" s="99" t="s">
        <v>21</v>
      </c>
      <c r="E763" s="107"/>
      <c r="F763" s="107">
        <v>2500</v>
      </c>
      <c r="G763" s="107"/>
      <c r="H763" s="107"/>
      <c r="I763" s="163">
        <f t="shared" si="56"/>
        <v>4.5297240492109223</v>
      </c>
      <c r="J763" s="163">
        <v>551.91</v>
      </c>
      <c r="K763" s="109">
        <f t="shared" si="57"/>
        <v>5278349</v>
      </c>
      <c r="L763" s="98" t="s">
        <v>22</v>
      </c>
      <c r="M763" s="104" t="s">
        <v>23</v>
      </c>
      <c r="N763" s="99" t="s">
        <v>942</v>
      </c>
      <c r="O763" s="104" t="s">
        <v>946</v>
      </c>
      <c r="P763" s="99" t="s">
        <v>35</v>
      </c>
      <c r="Q763" s="85" t="s">
        <v>885</v>
      </c>
      <c r="R763" s="23"/>
    </row>
    <row r="764" spans="1:18" s="79" customFormat="1">
      <c r="A764" s="103">
        <v>43613</v>
      </c>
      <c r="B764" s="99" t="s">
        <v>606</v>
      </c>
      <c r="C764" s="99" t="s">
        <v>67</v>
      </c>
      <c r="D764" s="99" t="s">
        <v>32</v>
      </c>
      <c r="E764" s="100"/>
      <c r="F764" s="100">
        <v>145000</v>
      </c>
      <c r="G764" s="100"/>
      <c r="H764" s="100"/>
      <c r="I764" s="163">
        <f t="shared" si="56"/>
        <v>255.12044324097971</v>
      </c>
      <c r="J764" s="163">
        <f t="shared" ref="J764:J772" si="61">11367180/20000</f>
        <v>568.35900000000004</v>
      </c>
      <c r="K764" s="109">
        <f t="shared" si="57"/>
        <v>5133349</v>
      </c>
      <c r="L764" s="98" t="s">
        <v>25</v>
      </c>
      <c r="M764" s="99" t="s">
        <v>40</v>
      </c>
      <c r="N764" s="99" t="s">
        <v>941</v>
      </c>
      <c r="O764" s="104" t="s">
        <v>945</v>
      </c>
      <c r="P764" s="99" t="s">
        <v>35</v>
      </c>
      <c r="Q764" s="85" t="s">
        <v>886</v>
      </c>
      <c r="R764" s="74"/>
    </row>
    <row r="765" spans="1:18">
      <c r="A765" s="103">
        <v>43613</v>
      </c>
      <c r="B765" s="104" t="s">
        <v>607</v>
      </c>
      <c r="C765" s="104" t="s">
        <v>20</v>
      </c>
      <c r="D765" s="104" t="s">
        <v>297</v>
      </c>
      <c r="E765" s="107"/>
      <c r="F765" s="107">
        <v>1000</v>
      </c>
      <c r="G765" s="107"/>
      <c r="H765" s="107"/>
      <c r="I765" s="163">
        <f t="shared" si="56"/>
        <v>1.7594513326964119</v>
      </c>
      <c r="J765" s="163">
        <f t="shared" si="61"/>
        <v>568.35900000000004</v>
      </c>
      <c r="K765" s="109">
        <f t="shared" si="57"/>
        <v>5132349</v>
      </c>
      <c r="L765" s="108" t="s">
        <v>62</v>
      </c>
      <c r="M765" s="104" t="s">
        <v>34</v>
      </c>
      <c r="N765" s="99" t="s">
        <v>941</v>
      </c>
      <c r="O765" s="104" t="s">
        <v>946</v>
      </c>
      <c r="P765" s="99" t="s">
        <v>35</v>
      </c>
      <c r="Q765" s="85" t="s">
        <v>885</v>
      </c>
      <c r="R765" s="23"/>
    </row>
    <row r="766" spans="1:18">
      <c r="A766" s="103">
        <v>43613</v>
      </c>
      <c r="B766" s="104" t="s">
        <v>610</v>
      </c>
      <c r="C766" s="104" t="s">
        <v>79</v>
      </c>
      <c r="D766" s="104" t="s">
        <v>297</v>
      </c>
      <c r="E766" s="107"/>
      <c r="F766" s="107">
        <v>1000</v>
      </c>
      <c r="G766" s="107"/>
      <c r="H766" s="107"/>
      <c r="I766" s="163">
        <f t="shared" si="56"/>
        <v>1.7594513326964119</v>
      </c>
      <c r="J766" s="163">
        <f t="shared" si="61"/>
        <v>568.35900000000004</v>
      </c>
      <c r="K766" s="109">
        <f t="shared" si="57"/>
        <v>5131349</v>
      </c>
      <c r="L766" s="108" t="s">
        <v>62</v>
      </c>
      <c r="M766" s="104" t="s">
        <v>34</v>
      </c>
      <c r="N766" s="99" t="s">
        <v>941</v>
      </c>
      <c r="O766" s="104" t="s">
        <v>946</v>
      </c>
      <c r="P766" s="99" t="s">
        <v>35</v>
      </c>
      <c r="Q766" s="85" t="s">
        <v>885</v>
      </c>
      <c r="R766" s="23"/>
    </row>
    <row r="767" spans="1:18">
      <c r="A767" s="103">
        <v>43613</v>
      </c>
      <c r="B767" s="104" t="s">
        <v>611</v>
      </c>
      <c r="C767" s="104" t="s">
        <v>20</v>
      </c>
      <c r="D767" s="104" t="s">
        <v>297</v>
      </c>
      <c r="E767" s="107"/>
      <c r="F767" s="107">
        <v>1000</v>
      </c>
      <c r="G767" s="107"/>
      <c r="H767" s="107"/>
      <c r="I767" s="163">
        <f t="shared" si="56"/>
        <v>1.7594513326964119</v>
      </c>
      <c r="J767" s="163">
        <f t="shared" si="61"/>
        <v>568.35900000000004</v>
      </c>
      <c r="K767" s="109">
        <f t="shared" si="57"/>
        <v>5130349</v>
      </c>
      <c r="L767" s="108" t="s">
        <v>62</v>
      </c>
      <c r="M767" s="104" t="s">
        <v>34</v>
      </c>
      <c r="N767" s="99" t="s">
        <v>941</v>
      </c>
      <c r="O767" s="104" t="s">
        <v>946</v>
      </c>
      <c r="P767" s="99" t="s">
        <v>35</v>
      </c>
      <c r="Q767" s="85" t="s">
        <v>885</v>
      </c>
      <c r="R767" s="23"/>
    </row>
    <row r="768" spans="1:18">
      <c r="A768" s="103">
        <v>43613</v>
      </c>
      <c r="B768" s="99" t="s">
        <v>135</v>
      </c>
      <c r="C768" s="104" t="s">
        <v>20</v>
      </c>
      <c r="D768" s="104" t="s">
        <v>297</v>
      </c>
      <c r="E768" s="100"/>
      <c r="F768" s="100">
        <v>2000</v>
      </c>
      <c r="G768" s="100"/>
      <c r="H768" s="100"/>
      <c r="I768" s="163">
        <f t="shared" si="56"/>
        <v>3.5189026653928237</v>
      </c>
      <c r="J768" s="163">
        <f t="shared" si="61"/>
        <v>568.35900000000004</v>
      </c>
      <c r="K768" s="109">
        <f t="shared" si="57"/>
        <v>5128349</v>
      </c>
      <c r="L768" s="98" t="s">
        <v>89</v>
      </c>
      <c r="M768" s="99" t="s">
        <v>34</v>
      </c>
      <c r="N768" s="99" t="s">
        <v>941</v>
      </c>
      <c r="O768" s="104" t="s">
        <v>946</v>
      </c>
      <c r="P768" s="99" t="s">
        <v>35</v>
      </c>
      <c r="Q768" s="85" t="s">
        <v>885</v>
      </c>
      <c r="R768" s="23"/>
    </row>
    <row r="769" spans="1:18">
      <c r="A769" s="103">
        <v>43613</v>
      </c>
      <c r="B769" s="99" t="s">
        <v>159</v>
      </c>
      <c r="C769" s="104" t="s">
        <v>20</v>
      </c>
      <c r="D769" s="99" t="s">
        <v>85</v>
      </c>
      <c r="E769" s="100"/>
      <c r="F769" s="100">
        <v>1000</v>
      </c>
      <c r="G769" s="100"/>
      <c r="H769" s="100"/>
      <c r="I769" s="163">
        <f t="shared" si="56"/>
        <v>1.7594513326964119</v>
      </c>
      <c r="J769" s="163">
        <f t="shared" si="61"/>
        <v>568.35900000000004</v>
      </c>
      <c r="K769" s="109">
        <f t="shared" si="57"/>
        <v>5127349</v>
      </c>
      <c r="L769" s="98" t="s">
        <v>84</v>
      </c>
      <c r="M769" s="99" t="s">
        <v>34</v>
      </c>
      <c r="N769" s="99" t="s">
        <v>941</v>
      </c>
      <c r="O769" s="104" t="s">
        <v>946</v>
      </c>
      <c r="P769" s="99" t="s">
        <v>35</v>
      </c>
      <c r="Q769" s="85" t="s">
        <v>885</v>
      </c>
      <c r="R769" s="23"/>
    </row>
    <row r="770" spans="1:18">
      <c r="A770" s="103">
        <v>43613</v>
      </c>
      <c r="B770" s="99" t="s">
        <v>160</v>
      </c>
      <c r="C770" s="104" t="s">
        <v>20</v>
      </c>
      <c r="D770" s="99" t="s">
        <v>85</v>
      </c>
      <c r="E770" s="100"/>
      <c r="F770" s="100">
        <v>1000</v>
      </c>
      <c r="G770" s="100"/>
      <c r="H770" s="100"/>
      <c r="I770" s="163">
        <f t="shared" si="56"/>
        <v>1.7594513326964119</v>
      </c>
      <c r="J770" s="163">
        <f t="shared" si="61"/>
        <v>568.35900000000004</v>
      </c>
      <c r="K770" s="109">
        <f t="shared" si="57"/>
        <v>5126349</v>
      </c>
      <c r="L770" s="98" t="s">
        <v>84</v>
      </c>
      <c r="M770" s="99" t="s">
        <v>34</v>
      </c>
      <c r="N770" s="99" t="s">
        <v>941</v>
      </c>
      <c r="O770" s="104" t="s">
        <v>946</v>
      </c>
      <c r="P770" s="99" t="s">
        <v>35</v>
      </c>
      <c r="Q770" s="85" t="s">
        <v>885</v>
      </c>
      <c r="R770" s="23"/>
    </row>
    <row r="771" spans="1:18">
      <c r="A771" s="103">
        <v>43613</v>
      </c>
      <c r="B771" s="99" t="s">
        <v>163</v>
      </c>
      <c r="C771" s="104" t="s">
        <v>20</v>
      </c>
      <c r="D771" s="99" t="s">
        <v>85</v>
      </c>
      <c r="E771" s="100"/>
      <c r="F771" s="100">
        <v>1000</v>
      </c>
      <c r="G771" s="100"/>
      <c r="H771" s="100"/>
      <c r="I771" s="163">
        <f t="shared" si="56"/>
        <v>1.7594513326964119</v>
      </c>
      <c r="J771" s="163">
        <f t="shared" si="61"/>
        <v>568.35900000000004</v>
      </c>
      <c r="K771" s="109">
        <f t="shared" si="57"/>
        <v>5125349</v>
      </c>
      <c r="L771" s="98" t="s">
        <v>84</v>
      </c>
      <c r="M771" s="99" t="s">
        <v>34</v>
      </c>
      <c r="N771" s="99" t="s">
        <v>941</v>
      </c>
      <c r="O771" s="104" t="s">
        <v>946</v>
      </c>
      <c r="P771" s="99" t="s">
        <v>35</v>
      </c>
      <c r="Q771" s="85" t="s">
        <v>885</v>
      </c>
      <c r="R771" s="23"/>
    </row>
    <row r="772" spans="1:18">
      <c r="A772" s="103">
        <v>43613</v>
      </c>
      <c r="B772" s="99" t="s">
        <v>147</v>
      </c>
      <c r="C772" s="104" t="s">
        <v>20</v>
      </c>
      <c r="D772" s="99" t="s">
        <v>85</v>
      </c>
      <c r="E772" s="100"/>
      <c r="F772" s="100">
        <v>1000</v>
      </c>
      <c r="G772" s="100"/>
      <c r="H772" s="100"/>
      <c r="I772" s="163">
        <f t="shared" si="56"/>
        <v>1.7594513326964119</v>
      </c>
      <c r="J772" s="163">
        <f t="shared" si="61"/>
        <v>568.35900000000004</v>
      </c>
      <c r="K772" s="109">
        <f t="shared" si="57"/>
        <v>5124349</v>
      </c>
      <c r="L772" s="98" t="s">
        <v>84</v>
      </c>
      <c r="M772" s="99" t="s">
        <v>34</v>
      </c>
      <c r="N772" s="99" t="s">
        <v>941</v>
      </c>
      <c r="O772" s="104" t="s">
        <v>946</v>
      </c>
      <c r="P772" s="99" t="s">
        <v>35</v>
      </c>
      <c r="Q772" s="85" t="s">
        <v>885</v>
      </c>
      <c r="R772" s="23"/>
    </row>
    <row r="773" spans="1:18">
      <c r="A773" s="103">
        <v>43613</v>
      </c>
      <c r="B773" s="102" t="s">
        <v>266</v>
      </c>
      <c r="C773" s="104" t="s">
        <v>20</v>
      </c>
      <c r="D773" s="45" t="s">
        <v>21</v>
      </c>
      <c r="E773" s="107"/>
      <c r="F773" s="107">
        <v>1000</v>
      </c>
      <c r="G773" s="107"/>
      <c r="H773" s="107"/>
      <c r="I773" s="163">
        <f t="shared" si="56"/>
        <v>1.811889619684369</v>
      </c>
      <c r="J773" s="163">
        <v>551.91</v>
      </c>
      <c r="K773" s="109">
        <f t="shared" si="57"/>
        <v>5123349</v>
      </c>
      <c r="L773" s="98" t="s">
        <v>99</v>
      </c>
      <c r="M773" s="104" t="s">
        <v>34</v>
      </c>
      <c r="N773" s="99" t="s">
        <v>942</v>
      </c>
      <c r="O773" s="104" t="s">
        <v>946</v>
      </c>
      <c r="P773" s="99" t="s">
        <v>35</v>
      </c>
      <c r="Q773" s="85" t="s">
        <v>885</v>
      </c>
      <c r="R773" s="23"/>
    </row>
    <row r="774" spans="1:18">
      <c r="A774" s="103">
        <v>43613</v>
      </c>
      <c r="B774" s="102" t="s">
        <v>757</v>
      </c>
      <c r="C774" s="104" t="s">
        <v>20</v>
      </c>
      <c r="D774" s="45" t="s">
        <v>21</v>
      </c>
      <c r="E774" s="107"/>
      <c r="F774" s="107">
        <v>1000</v>
      </c>
      <c r="G774" s="107"/>
      <c r="H774" s="107"/>
      <c r="I774" s="163">
        <f t="shared" si="56"/>
        <v>1.811889619684369</v>
      </c>
      <c r="J774" s="163">
        <v>551.91</v>
      </c>
      <c r="K774" s="109">
        <f t="shared" si="57"/>
        <v>5122349</v>
      </c>
      <c r="L774" s="98" t="s">
        <v>99</v>
      </c>
      <c r="M774" s="104" t="s">
        <v>34</v>
      </c>
      <c r="N774" s="99" t="s">
        <v>942</v>
      </c>
      <c r="O774" s="104" t="s">
        <v>946</v>
      </c>
      <c r="P774" s="99" t="s">
        <v>35</v>
      </c>
      <c r="Q774" s="85" t="s">
        <v>885</v>
      </c>
      <c r="R774" s="23"/>
    </row>
    <row r="775" spans="1:18">
      <c r="A775" s="103">
        <v>43613</v>
      </c>
      <c r="B775" s="102" t="s">
        <v>267</v>
      </c>
      <c r="C775" s="102" t="s">
        <v>196</v>
      </c>
      <c r="D775" s="45" t="s">
        <v>21</v>
      </c>
      <c r="E775" s="107"/>
      <c r="F775" s="107">
        <v>4500</v>
      </c>
      <c r="G775" s="107"/>
      <c r="H775" s="107"/>
      <c r="I775" s="163">
        <f t="shared" si="56"/>
        <v>8.1535032885796603</v>
      </c>
      <c r="J775" s="163">
        <v>551.91</v>
      </c>
      <c r="K775" s="109">
        <f t="shared" si="57"/>
        <v>5117849</v>
      </c>
      <c r="L775" s="98" t="s">
        <v>99</v>
      </c>
      <c r="M775" s="104" t="s">
        <v>34</v>
      </c>
      <c r="N775" s="99" t="s">
        <v>942</v>
      </c>
      <c r="O775" s="104" t="s">
        <v>946</v>
      </c>
      <c r="P775" s="99" t="s">
        <v>35</v>
      </c>
      <c r="Q775" s="85" t="s">
        <v>885</v>
      </c>
      <c r="R775" s="23"/>
    </row>
    <row r="776" spans="1:18">
      <c r="A776" s="103">
        <v>43613</v>
      </c>
      <c r="B776" s="102" t="s">
        <v>268</v>
      </c>
      <c r="C776" s="104" t="s">
        <v>20</v>
      </c>
      <c r="D776" s="45" t="s">
        <v>21</v>
      </c>
      <c r="E776" s="107"/>
      <c r="F776" s="107">
        <v>1000</v>
      </c>
      <c r="G776" s="107"/>
      <c r="H776" s="107"/>
      <c r="I776" s="163">
        <f t="shared" si="56"/>
        <v>1.811889619684369</v>
      </c>
      <c r="J776" s="163">
        <v>551.91</v>
      </c>
      <c r="K776" s="109">
        <f t="shared" si="57"/>
        <v>5116849</v>
      </c>
      <c r="L776" s="98" t="s">
        <v>99</v>
      </c>
      <c r="M776" s="104" t="s">
        <v>34</v>
      </c>
      <c r="N776" s="99" t="s">
        <v>942</v>
      </c>
      <c r="O776" s="104" t="s">
        <v>946</v>
      </c>
      <c r="P776" s="99" t="s">
        <v>35</v>
      </c>
      <c r="Q776" s="85" t="s">
        <v>885</v>
      </c>
      <c r="R776" s="23"/>
    </row>
    <row r="777" spans="1:18">
      <c r="A777" s="103">
        <v>43613</v>
      </c>
      <c r="B777" s="102" t="s">
        <v>269</v>
      </c>
      <c r="C777" s="104" t="s">
        <v>20</v>
      </c>
      <c r="D777" s="45" t="s">
        <v>21</v>
      </c>
      <c r="E777" s="107"/>
      <c r="F777" s="107">
        <v>1500</v>
      </c>
      <c r="G777" s="107"/>
      <c r="H777" s="107"/>
      <c r="I777" s="163">
        <f t="shared" si="56"/>
        <v>2.7178344295265533</v>
      </c>
      <c r="J777" s="163">
        <v>551.91</v>
      </c>
      <c r="K777" s="109">
        <f t="shared" si="57"/>
        <v>5115349</v>
      </c>
      <c r="L777" s="98" t="s">
        <v>99</v>
      </c>
      <c r="M777" s="104" t="s">
        <v>34</v>
      </c>
      <c r="N777" s="99" t="s">
        <v>942</v>
      </c>
      <c r="O777" s="104" t="s">
        <v>946</v>
      </c>
      <c r="P777" s="99" t="s">
        <v>35</v>
      </c>
      <c r="Q777" s="85" t="s">
        <v>885</v>
      </c>
      <c r="R777" s="23"/>
    </row>
    <row r="778" spans="1:18">
      <c r="A778" s="103">
        <v>43613</v>
      </c>
      <c r="B778" s="104" t="s">
        <v>293</v>
      </c>
      <c r="C778" s="104" t="s">
        <v>20</v>
      </c>
      <c r="D778" s="102" t="s">
        <v>32</v>
      </c>
      <c r="E778" s="105"/>
      <c r="F778" s="105">
        <v>1000</v>
      </c>
      <c r="G778" s="105"/>
      <c r="H778" s="105"/>
      <c r="I778" s="163">
        <f t="shared" si="56"/>
        <v>1.7594513326964119</v>
      </c>
      <c r="J778" s="163">
        <f t="shared" ref="J778:J793" si="62">11367180/20000</f>
        <v>568.35900000000004</v>
      </c>
      <c r="K778" s="109">
        <f t="shared" si="57"/>
        <v>5114349</v>
      </c>
      <c r="L778" s="98" t="s">
        <v>280</v>
      </c>
      <c r="M778" s="102" t="s">
        <v>34</v>
      </c>
      <c r="N778" s="99" t="s">
        <v>941</v>
      </c>
      <c r="O778" s="104" t="s">
        <v>946</v>
      </c>
      <c r="P778" s="99" t="s">
        <v>35</v>
      </c>
      <c r="Q778" s="85" t="s">
        <v>885</v>
      </c>
      <c r="R778" s="23"/>
    </row>
    <row r="779" spans="1:18">
      <c r="A779" s="103">
        <v>43613</v>
      </c>
      <c r="B779" s="104" t="s">
        <v>294</v>
      </c>
      <c r="C779" s="104" t="s">
        <v>20</v>
      </c>
      <c r="D779" s="102" t="s">
        <v>32</v>
      </c>
      <c r="E779" s="105"/>
      <c r="F779" s="105">
        <v>1000</v>
      </c>
      <c r="G779" s="105"/>
      <c r="H779" s="105"/>
      <c r="I779" s="163">
        <f t="shared" si="56"/>
        <v>1.7594513326964119</v>
      </c>
      <c r="J779" s="163">
        <f t="shared" si="62"/>
        <v>568.35900000000004</v>
      </c>
      <c r="K779" s="109">
        <f t="shared" si="57"/>
        <v>5113349</v>
      </c>
      <c r="L779" s="98" t="s">
        <v>280</v>
      </c>
      <c r="M779" s="102" t="s">
        <v>34</v>
      </c>
      <c r="N779" s="99" t="s">
        <v>941</v>
      </c>
      <c r="O779" s="104" t="s">
        <v>946</v>
      </c>
      <c r="P779" s="99" t="s">
        <v>35</v>
      </c>
      <c r="Q779" s="85" t="s">
        <v>885</v>
      </c>
      <c r="R779" s="23"/>
    </row>
    <row r="780" spans="1:18">
      <c r="A780" s="103">
        <v>43613</v>
      </c>
      <c r="B780" s="104" t="s">
        <v>301</v>
      </c>
      <c r="C780" s="104" t="s">
        <v>20</v>
      </c>
      <c r="D780" s="104" t="s">
        <v>32</v>
      </c>
      <c r="E780" s="107"/>
      <c r="F780" s="107">
        <v>1500</v>
      </c>
      <c r="G780" s="107"/>
      <c r="H780" s="107"/>
      <c r="I780" s="163">
        <f t="shared" si="56"/>
        <v>2.6391769990446177</v>
      </c>
      <c r="J780" s="163">
        <f t="shared" si="62"/>
        <v>568.35900000000004</v>
      </c>
      <c r="K780" s="109">
        <f t="shared" si="57"/>
        <v>5111849</v>
      </c>
      <c r="L780" s="98" t="s">
        <v>114</v>
      </c>
      <c r="M780" s="104" t="s">
        <v>34</v>
      </c>
      <c r="N780" s="99" t="s">
        <v>941</v>
      </c>
      <c r="O780" s="104" t="s">
        <v>946</v>
      </c>
      <c r="P780" s="99" t="s">
        <v>35</v>
      </c>
      <c r="Q780" s="85" t="s">
        <v>885</v>
      </c>
      <c r="R780" s="23"/>
    </row>
    <row r="781" spans="1:18">
      <c r="A781" s="103">
        <v>43613</v>
      </c>
      <c r="B781" s="104" t="s">
        <v>302</v>
      </c>
      <c r="C781" s="104" t="s">
        <v>20</v>
      </c>
      <c r="D781" s="104" t="s">
        <v>32</v>
      </c>
      <c r="E781" s="107"/>
      <c r="F781" s="107">
        <v>500</v>
      </c>
      <c r="G781" s="107"/>
      <c r="H781" s="107"/>
      <c r="I781" s="163">
        <f t="shared" ref="I781:I844" si="63">+F781/J781</f>
        <v>0.87972566634820593</v>
      </c>
      <c r="J781" s="163">
        <f t="shared" si="62"/>
        <v>568.35900000000004</v>
      </c>
      <c r="K781" s="109">
        <f t="shared" ref="K781:K844" si="64">K780+E781-F781</f>
        <v>5111349</v>
      </c>
      <c r="L781" s="98" t="s">
        <v>114</v>
      </c>
      <c r="M781" s="104" t="s">
        <v>34</v>
      </c>
      <c r="N781" s="99" t="s">
        <v>941</v>
      </c>
      <c r="O781" s="104" t="s">
        <v>946</v>
      </c>
      <c r="P781" s="99" t="s">
        <v>35</v>
      </c>
      <c r="Q781" s="85" t="s">
        <v>885</v>
      </c>
      <c r="R781" s="23"/>
    </row>
    <row r="782" spans="1:18">
      <c r="A782" s="103">
        <v>43613</v>
      </c>
      <c r="B782" s="104" t="s">
        <v>303</v>
      </c>
      <c r="C782" s="104" t="s">
        <v>20</v>
      </c>
      <c r="D782" s="104" t="s">
        <v>297</v>
      </c>
      <c r="E782" s="107"/>
      <c r="F782" s="107">
        <v>500</v>
      </c>
      <c r="G782" s="107"/>
      <c r="H782" s="107"/>
      <c r="I782" s="163">
        <f t="shared" si="63"/>
        <v>0.87972566634820593</v>
      </c>
      <c r="J782" s="163">
        <f t="shared" si="62"/>
        <v>568.35900000000004</v>
      </c>
      <c r="K782" s="109">
        <f t="shared" si="64"/>
        <v>5110849</v>
      </c>
      <c r="L782" s="98" t="s">
        <v>114</v>
      </c>
      <c r="M782" s="104" t="s">
        <v>34</v>
      </c>
      <c r="N782" s="99" t="s">
        <v>941</v>
      </c>
      <c r="O782" s="104" t="s">
        <v>946</v>
      </c>
      <c r="P782" s="99" t="s">
        <v>35</v>
      </c>
      <c r="Q782" s="85" t="s">
        <v>885</v>
      </c>
      <c r="R782" s="23"/>
    </row>
    <row r="783" spans="1:18">
      <c r="A783" s="103">
        <v>43613</v>
      </c>
      <c r="B783" s="104" t="s">
        <v>304</v>
      </c>
      <c r="C783" s="104" t="s">
        <v>20</v>
      </c>
      <c r="D783" s="104" t="s">
        <v>32</v>
      </c>
      <c r="E783" s="107"/>
      <c r="F783" s="107">
        <v>500</v>
      </c>
      <c r="G783" s="107"/>
      <c r="H783" s="107"/>
      <c r="I783" s="163">
        <f t="shared" si="63"/>
        <v>0.87972566634820593</v>
      </c>
      <c r="J783" s="163">
        <f t="shared" si="62"/>
        <v>568.35900000000004</v>
      </c>
      <c r="K783" s="109">
        <f t="shared" si="64"/>
        <v>5110349</v>
      </c>
      <c r="L783" s="98" t="s">
        <v>114</v>
      </c>
      <c r="M783" s="104" t="s">
        <v>34</v>
      </c>
      <c r="N783" s="99" t="s">
        <v>941</v>
      </c>
      <c r="O783" s="104" t="s">
        <v>946</v>
      </c>
      <c r="P783" s="99" t="s">
        <v>35</v>
      </c>
      <c r="Q783" s="85" t="s">
        <v>885</v>
      </c>
      <c r="R783" s="23"/>
    </row>
    <row r="784" spans="1:18">
      <c r="A784" s="103">
        <v>43613</v>
      </c>
      <c r="B784" s="104" t="s">
        <v>305</v>
      </c>
      <c r="C784" s="104" t="s">
        <v>20</v>
      </c>
      <c r="D784" s="104" t="s">
        <v>32</v>
      </c>
      <c r="E784" s="107"/>
      <c r="F784" s="107">
        <v>500</v>
      </c>
      <c r="G784" s="107"/>
      <c r="H784" s="107"/>
      <c r="I784" s="163">
        <f t="shared" si="63"/>
        <v>0.87972566634820593</v>
      </c>
      <c r="J784" s="163">
        <f t="shared" si="62"/>
        <v>568.35900000000004</v>
      </c>
      <c r="K784" s="109">
        <f t="shared" si="64"/>
        <v>5109849</v>
      </c>
      <c r="L784" s="98" t="s">
        <v>114</v>
      </c>
      <c r="M784" s="104" t="s">
        <v>34</v>
      </c>
      <c r="N784" s="99" t="s">
        <v>941</v>
      </c>
      <c r="O784" s="104" t="s">
        <v>946</v>
      </c>
      <c r="P784" s="99" t="s">
        <v>35</v>
      </c>
      <c r="Q784" s="85" t="s">
        <v>885</v>
      </c>
      <c r="R784" s="23"/>
    </row>
    <row r="785" spans="1:18">
      <c r="A785" s="103">
        <v>43613</v>
      </c>
      <c r="B785" s="104" t="s">
        <v>769</v>
      </c>
      <c r="C785" s="104" t="s">
        <v>20</v>
      </c>
      <c r="D785" s="104" t="s">
        <v>32</v>
      </c>
      <c r="E785" s="107"/>
      <c r="F785" s="107">
        <v>500</v>
      </c>
      <c r="G785" s="107"/>
      <c r="H785" s="107"/>
      <c r="I785" s="163">
        <f t="shared" si="63"/>
        <v>0.87972566634820593</v>
      </c>
      <c r="J785" s="163">
        <f t="shared" si="62"/>
        <v>568.35900000000004</v>
      </c>
      <c r="K785" s="109">
        <f t="shared" si="64"/>
        <v>5109349</v>
      </c>
      <c r="L785" s="98" t="s">
        <v>114</v>
      </c>
      <c r="M785" s="104" t="s">
        <v>34</v>
      </c>
      <c r="N785" s="99" t="s">
        <v>941</v>
      </c>
      <c r="O785" s="104" t="s">
        <v>946</v>
      </c>
      <c r="P785" s="99" t="s">
        <v>35</v>
      </c>
      <c r="Q785" s="85" t="s">
        <v>885</v>
      </c>
      <c r="R785" s="23"/>
    </row>
    <row r="786" spans="1:18">
      <c r="A786" s="103">
        <v>43613</v>
      </c>
      <c r="B786" s="104" t="s">
        <v>770</v>
      </c>
      <c r="C786" s="104" t="s">
        <v>20</v>
      </c>
      <c r="D786" s="104" t="s">
        <v>32</v>
      </c>
      <c r="E786" s="107"/>
      <c r="F786" s="107">
        <v>500</v>
      </c>
      <c r="G786" s="107"/>
      <c r="H786" s="107"/>
      <c r="I786" s="163">
        <f t="shared" si="63"/>
        <v>0.87972566634820593</v>
      </c>
      <c r="J786" s="163">
        <f t="shared" si="62"/>
        <v>568.35900000000004</v>
      </c>
      <c r="K786" s="109">
        <f t="shared" si="64"/>
        <v>5108849</v>
      </c>
      <c r="L786" s="98" t="s">
        <v>114</v>
      </c>
      <c r="M786" s="104" t="s">
        <v>34</v>
      </c>
      <c r="N786" s="99" t="s">
        <v>941</v>
      </c>
      <c r="O786" s="104" t="s">
        <v>946</v>
      </c>
      <c r="P786" s="99" t="s">
        <v>35</v>
      </c>
      <c r="Q786" s="85" t="s">
        <v>885</v>
      </c>
      <c r="R786" s="23"/>
    </row>
    <row r="787" spans="1:18">
      <c r="A787" s="103">
        <v>43613</v>
      </c>
      <c r="B787" s="104" t="s">
        <v>771</v>
      </c>
      <c r="C787" s="104" t="s">
        <v>45</v>
      </c>
      <c r="D787" s="104" t="s">
        <v>32</v>
      </c>
      <c r="E787" s="107"/>
      <c r="F787" s="107">
        <v>2300</v>
      </c>
      <c r="G787" s="107"/>
      <c r="H787" s="107"/>
      <c r="I787" s="163">
        <f t="shared" si="63"/>
        <v>4.0467380652017475</v>
      </c>
      <c r="J787" s="163">
        <f t="shared" si="62"/>
        <v>568.35900000000004</v>
      </c>
      <c r="K787" s="109">
        <f t="shared" si="64"/>
        <v>5106549</v>
      </c>
      <c r="L787" s="98" t="s">
        <v>114</v>
      </c>
      <c r="M787" s="104" t="s">
        <v>34</v>
      </c>
      <c r="N787" s="99" t="s">
        <v>941</v>
      </c>
      <c r="O787" s="104" t="s">
        <v>946</v>
      </c>
      <c r="P787" s="99" t="s">
        <v>35</v>
      </c>
      <c r="Q787" s="85" t="s">
        <v>885</v>
      </c>
      <c r="R787" s="23"/>
    </row>
    <row r="788" spans="1:18">
      <c r="A788" s="103">
        <v>43613</v>
      </c>
      <c r="B788" s="104" t="s">
        <v>335</v>
      </c>
      <c r="C788" s="104" t="s">
        <v>20</v>
      </c>
      <c r="D788" s="99" t="s">
        <v>32</v>
      </c>
      <c r="E788" s="100"/>
      <c r="F788" s="100">
        <v>1000</v>
      </c>
      <c r="G788" s="100"/>
      <c r="H788" s="100"/>
      <c r="I788" s="163">
        <f t="shared" si="63"/>
        <v>1.7594513326964119</v>
      </c>
      <c r="J788" s="163">
        <f t="shared" si="62"/>
        <v>568.35900000000004</v>
      </c>
      <c r="K788" s="109">
        <f t="shared" si="64"/>
        <v>5105549</v>
      </c>
      <c r="L788" s="98" t="s">
        <v>78</v>
      </c>
      <c r="M788" s="104" t="s">
        <v>34</v>
      </c>
      <c r="N788" s="99" t="s">
        <v>941</v>
      </c>
      <c r="O788" s="104" t="s">
        <v>946</v>
      </c>
      <c r="P788" s="99" t="s">
        <v>35</v>
      </c>
      <c r="Q788" s="85" t="s">
        <v>885</v>
      </c>
      <c r="R788" s="23"/>
    </row>
    <row r="789" spans="1:18">
      <c r="A789" s="103">
        <v>43613</v>
      </c>
      <c r="B789" s="104" t="s">
        <v>809</v>
      </c>
      <c r="C789" s="104" t="s">
        <v>20</v>
      </c>
      <c r="D789" s="99" t="s">
        <v>32</v>
      </c>
      <c r="E789" s="100"/>
      <c r="F789" s="100">
        <v>700</v>
      </c>
      <c r="G789" s="100"/>
      <c r="H789" s="100"/>
      <c r="I789" s="163">
        <f t="shared" si="63"/>
        <v>1.2316159328874883</v>
      </c>
      <c r="J789" s="163">
        <f t="shared" si="62"/>
        <v>568.35900000000004</v>
      </c>
      <c r="K789" s="109">
        <f t="shared" si="64"/>
        <v>5104849</v>
      </c>
      <c r="L789" s="98" t="s">
        <v>78</v>
      </c>
      <c r="M789" s="104" t="s">
        <v>34</v>
      </c>
      <c r="N789" s="99" t="s">
        <v>941</v>
      </c>
      <c r="O789" s="104" t="s">
        <v>946</v>
      </c>
      <c r="P789" s="99" t="s">
        <v>35</v>
      </c>
      <c r="Q789" s="85" t="s">
        <v>885</v>
      </c>
      <c r="R789" s="23"/>
    </row>
    <row r="790" spans="1:18">
      <c r="A790" s="103">
        <v>43613</v>
      </c>
      <c r="B790" s="104" t="s">
        <v>810</v>
      </c>
      <c r="C790" s="104" t="s">
        <v>20</v>
      </c>
      <c r="D790" s="99" t="s">
        <v>32</v>
      </c>
      <c r="E790" s="100"/>
      <c r="F790" s="100">
        <v>700</v>
      </c>
      <c r="G790" s="100"/>
      <c r="H790" s="100"/>
      <c r="I790" s="163">
        <f t="shared" si="63"/>
        <v>1.2316159328874883</v>
      </c>
      <c r="J790" s="163">
        <f t="shared" si="62"/>
        <v>568.35900000000004</v>
      </c>
      <c r="K790" s="109">
        <f t="shared" si="64"/>
        <v>5104149</v>
      </c>
      <c r="L790" s="98" t="s">
        <v>78</v>
      </c>
      <c r="M790" s="104" t="s">
        <v>34</v>
      </c>
      <c r="N790" s="99" t="s">
        <v>941</v>
      </c>
      <c r="O790" s="104" t="s">
        <v>946</v>
      </c>
      <c r="P790" s="99" t="s">
        <v>35</v>
      </c>
      <c r="Q790" s="85" t="s">
        <v>885</v>
      </c>
      <c r="R790" s="23"/>
    </row>
    <row r="791" spans="1:18">
      <c r="A791" s="103">
        <v>43613</v>
      </c>
      <c r="B791" s="104" t="s">
        <v>811</v>
      </c>
      <c r="C791" s="104" t="s">
        <v>20</v>
      </c>
      <c r="D791" s="99" t="s">
        <v>32</v>
      </c>
      <c r="E791" s="100"/>
      <c r="F791" s="100">
        <v>700</v>
      </c>
      <c r="G791" s="100"/>
      <c r="H791" s="100"/>
      <c r="I791" s="163">
        <f t="shared" si="63"/>
        <v>1.2316159328874883</v>
      </c>
      <c r="J791" s="163">
        <f t="shared" si="62"/>
        <v>568.35900000000004</v>
      </c>
      <c r="K791" s="109">
        <f t="shared" si="64"/>
        <v>5103449</v>
      </c>
      <c r="L791" s="98" t="s">
        <v>78</v>
      </c>
      <c r="M791" s="104" t="s">
        <v>34</v>
      </c>
      <c r="N791" s="99" t="s">
        <v>941</v>
      </c>
      <c r="O791" s="104" t="s">
        <v>946</v>
      </c>
      <c r="P791" s="99" t="s">
        <v>35</v>
      </c>
      <c r="Q791" s="85" t="s">
        <v>885</v>
      </c>
      <c r="R791" s="23"/>
    </row>
    <row r="792" spans="1:18">
      <c r="A792" s="103">
        <v>43613</v>
      </c>
      <c r="B792" s="104" t="s">
        <v>812</v>
      </c>
      <c r="C792" s="104" t="s">
        <v>20</v>
      </c>
      <c r="D792" s="99" t="s">
        <v>32</v>
      </c>
      <c r="E792" s="100"/>
      <c r="F792" s="100">
        <v>700</v>
      </c>
      <c r="G792" s="100"/>
      <c r="H792" s="100"/>
      <c r="I792" s="163">
        <f t="shared" si="63"/>
        <v>1.2316159328874883</v>
      </c>
      <c r="J792" s="163">
        <f t="shared" si="62"/>
        <v>568.35900000000004</v>
      </c>
      <c r="K792" s="109">
        <f t="shared" si="64"/>
        <v>5102749</v>
      </c>
      <c r="L792" s="98" t="s">
        <v>78</v>
      </c>
      <c r="M792" s="104" t="s">
        <v>34</v>
      </c>
      <c r="N792" s="99" t="s">
        <v>941</v>
      </c>
      <c r="O792" s="104" t="s">
        <v>946</v>
      </c>
      <c r="P792" s="99" t="s">
        <v>35</v>
      </c>
      <c r="Q792" s="85" t="s">
        <v>885</v>
      </c>
      <c r="R792" s="23"/>
    </row>
    <row r="793" spans="1:18">
      <c r="A793" s="103">
        <v>43613</v>
      </c>
      <c r="B793" s="104" t="s">
        <v>813</v>
      </c>
      <c r="C793" s="104" t="s">
        <v>20</v>
      </c>
      <c r="D793" s="99" t="s">
        <v>32</v>
      </c>
      <c r="E793" s="100"/>
      <c r="F793" s="100">
        <v>700</v>
      </c>
      <c r="G793" s="100"/>
      <c r="H793" s="100"/>
      <c r="I793" s="163">
        <f t="shared" si="63"/>
        <v>1.2316159328874883</v>
      </c>
      <c r="J793" s="163">
        <f t="shared" si="62"/>
        <v>568.35900000000004</v>
      </c>
      <c r="K793" s="109">
        <f t="shared" si="64"/>
        <v>5102049</v>
      </c>
      <c r="L793" s="98" t="s">
        <v>78</v>
      </c>
      <c r="M793" s="104" t="s">
        <v>34</v>
      </c>
      <c r="N793" s="99" t="s">
        <v>941</v>
      </c>
      <c r="O793" s="104" t="s">
        <v>946</v>
      </c>
      <c r="P793" s="99" t="s">
        <v>35</v>
      </c>
      <c r="Q793" s="85" t="s">
        <v>885</v>
      </c>
      <c r="R793" s="23"/>
    </row>
    <row r="794" spans="1:18">
      <c r="A794" s="103">
        <v>43613</v>
      </c>
      <c r="B794" s="104" t="s">
        <v>866</v>
      </c>
      <c r="C794" s="104" t="s">
        <v>20</v>
      </c>
      <c r="D794" s="104" t="s">
        <v>21</v>
      </c>
      <c r="E794" s="107"/>
      <c r="F794" s="107">
        <v>500</v>
      </c>
      <c r="G794" s="107"/>
      <c r="H794" s="107"/>
      <c r="I794" s="163">
        <f t="shared" si="63"/>
        <v>0.90594480984218451</v>
      </c>
      <c r="J794" s="163">
        <v>551.91</v>
      </c>
      <c r="K794" s="109">
        <f t="shared" si="64"/>
        <v>5101549</v>
      </c>
      <c r="L794" s="108" t="s">
        <v>75</v>
      </c>
      <c r="M794" s="104" t="s">
        <v>23</v>
      </c>
      <c r="N794" s="99" t="s">
        <v>942</v>
      </c>
      <c r="O794" s="104" t="s">
        <v>946</v>
      </c>
      <c r="P794" s="99" t="s">
        <v>35</v>
      </c>
      <c r="Q794" s="85" t="s">
        <v>885</v>
      </c>
      <c r="R794" s="23"/>
    </row>
    <row r="795" spans="1:18" s="79" customFormat="1">
      <c r="A795" s="103">
        <v>43613</v>
      </c>
      <c r="B795" s="104" t="s">
        <v>867</v>
      </c>
      <c r="C795" s="104" t="s">
        <v>20</v>
      </c>
      <c r="D795" s="104" t="s">
        <v>21</v>
      </c>
      <c r="E795" s="107"/>
      <c r="F795" s="107">
        <v>10000</v>
      </c>
      <c r="G795" s="107"/>
      <c r="H795" s="107"/>
      <c r="I795" s="163">
        <f t="shared" si="63"/>
        <v>18.118896196843689</v>
      </c>
      <c r="J795" s="163">
        <v>551.91</v>
      </c>
      <c r="K795" s="109">
        <f t="shared" si="64"/>
        <v>5091549</v>
      </c>
      <c r="L795" s="108" t="s">
        <v>75</v>
      </c>
      <c r="M795" s="104" t="s">
        <v>932</v>
      </c>
      <c r="N795" s="99" t="s">
        <v>942</v>
      </c>
      <c r="O795" s="104" t="s">
        <v>946</v>
      </c>
      <c r="P795" s="99" t="s">
        <v>35</v>
      </c>
      <c r="Q795" s="85" t="s">
        <v>886</v>
      </c>
      <c r="R795" s="74"/>
    </row>
    <row r="796" spans="1:18">
      <c r="A796" s="103">
        <v>43613</v>
      </c>
      <c r="B796" s="104" t="s">
        <v>429</v>
      </c>
      <c r="C796" s="104" t="s">
        <v>20</v>
      </c>
      <c r="D796" s="104" t="s">
        <v>21</v>
      </c>
      <c r="E796" s="107"/>
      <c r="F796" s="107">
        <v>500</v>
      </c>
      <c r="G796" s="107"/>
      <c r="H796" s="107"/>
      <c r="I796" s="163">
        <f t="shared" si="63"/>
        <v>0.90594480984218451</v>
      </c>
      <c r="J796" s="163">
        <v>551.91</v>
      </c>
      <c r="K796" s="109">
        <f t="shared" si="64"/>
        <v>5091049</v>
      </c>
      <c r="L796" s="108" t="s">
        <v>75</v>
      </c>
      <c r="M796" s="104" t="s">
        <v>23</v>
      </c>
      <c r="N796" s="99" t="s">
        <v>942</v>
      </c>
      <c r="O796" s="104" t="s">
        <v>946</v>
      </c>
      <c r="P796" s="99" t="s">
        <v>35</v>
      </c>
      <c r="Q796" s="85" t="s">
        <v>885</v>
      </c>
      <c r="R796" s="23"/>
    </row>
    <row r="797" spans="1:18">
      <c r="A797" s="103">
        <v>43613</v>
      </c>
      <c r="B797" s="104" t="s">
        <v>868</v>
      </c>
      <c r="C797" s="104" t="s">
        <v>20</v>
      </c>
      <c r="D797" s="104" t="s">
        <v>21</v>
      </c>
      <c r="E797" s="107"/>
      <c r="F797" s="107">
        <v>500</v>
      </c>
      <c r="G797" s="107"/>
      <c r="H797" s="107"/>
      <c r="I797" s="163">
        <f t="shared" si="63"/>
        <v>0.90594480984218451</v>
      </c>
      <c r="J797" s="163">
        <v>551.91</v>
      </c>
      <c r="K797" s="109">
        <f t="shared" si="64"/>
        <v>5090549</v>
      </c>
      <c r="L797" s="108" t="s">
        <v>75</v>
      </c>
      <c r="M797" s="104" t="s">
        <v>23</v>
      </c>
      <c r="N797" s="99" t="s">
        <v>942</v>
      </c>
      <c r="O797" s="104" t="s">
        <v>946</v>
      </c>
      <c r="P797" s="99" t="s">
        <v>35</v>
      </c>
      <c r="Q797" s="85" t="s">
        <v>885</v>
      </c>
      <c r="R797" s="23"/>
    </row>
    <row r="798" spans="1:18">
      <c r="A798" s="103">
        <v>43613</v>
      </c>
      <c r="B798" s="104" t="s">
        <v>430</v>
      </c>
      <c r="C798" s="104" t="s">
        <v>20</v>
      </c>
      <c r="D798" s="104" t="s">
        <v>21</v>
      </c>
      <c r="E798" s="107"/>
      <c r="F798" s="107">
        <v>500</v>
      </c>
      <c r="G798" s="107"/>
      <c r="H798" s="107"/>
      <c r="I798" s="163">
        <f t="shared" si="63"/>
        <v>0.90594480984218451</v>
      </c>
      <c r="J798" s="163">
        <v>551.91</v>
      </c>
      <c r="K798" s="109">
        <f t="shared" si="64"/>
        <v>5090049</v>
      </c>
      <c r="L798" s="108" t="s">
        <v>75</v>
      </c>
      <c r="M798" s="104" t="s">
        <v>23</v>
      </c>
      <c r="N798" s="99" t="s">
        <v>942</v>
      </c>
      <c r="O798" s="104" t="s">
        <v>946</v>
      </c>
      <c r="P798" s="99" t="s">
        <v>35</v>
      </c>
      <c r="Q798" s="85" t="s">
        <v>885</v>
      </c>
      <c r="R798" s="23"/>
    </row>
    <row r="799" spans="1:18" s="79" customFormat="1">
      <c r="A799" s="103">
        <v>43613</v>
      </c>
      <c r="B799" s="104" t="s">
        <v>933</v>
      </c>
      <c r="C799" s="104" t="s">
        <v>20</v>
      </c>
      <c r="D799" s="104" t="s">
        <v>21</v>
      </c>
      <c r="E799" s="107"/>
      <c r="F799" s="107">
        <v>5000</v>
      </c>
      <c r="G799" s="107"/>
      <c r="H799" s="107"/>
      <c r="I799" s="163">
        <f t="shared" si="63"/>
        <v>9.0594480984218446</v>
      </c>
      <c r="J799" s="163">
        <v>551.91</v>
      </c>
      <c r="K799" s="109">
        <f t="shared" si="64"/>
        <v>5085049</v>
      </c>
      <c r="L799" s="108" t="s">
        <v>75</v>
      </c>
      <c r="M799" s="104" t="s">
        <v>26</v>
      </c>
      <c r="N799" s="99" t="s">
        <v>942</v>
      </c>
      <c r="O799" s="104" t="s">
        <v>946</v>
      </c>
      <c r="P799" s="99" t="s">
        <v>35</v>
      </c>
      <c r="Q799" s="85" t="s">
        <v>886</v>
      </c>
      <c r="R799" s="74"/>
    </row>
    <row r="800" spans="1:18">
      <c r="A800" s="103">
        <v>43613</v>
      </c>
      <c r="B800" s="104" t="s">
        <v>431</v>
      </c>
      <c r="C800" s="104" t="s">
        <v>20</v>
      </c>
      <c r="D800" s="104" t="s">
        <v>21</v>
      </c>
      <c r="E800" s="107"/>
      <c r="F800" s="107">
        <v>500</v>
      </c>
      <c r="G800" s="107"/>
      <c r="H800" s="107"/>
      <c r="I800" s="163">
        <f t="shared" si="63"/>
        <v>0.90594480984218451</v>
      </c>
      <c r="J800" s="163">
        <v>551.91</v>
      </c>
      <c r="K800" s="109">
        <f t="shared" si="64"/>
        <v>5084549</v>
      </c>
      <c r="L800" s="108" t="s">
        <v>75</v>
      </c>
      <c r="M800" s="104" t="s">
        <v>23</v>
      </c>
      <c r="N800" s="99" t="s">
        <v>942</v>
      </c>
      <c r="O800" s="104" t="s">
        <v>946</v>
      </c>
      <c r="P800" s="99" t="s">
        <v>35</v>
      </c>
      <c r="Q800" s="85" t="s">
        <v>885</v>
      </c>
      <c r="R800" s="23"/>
    </row>
    <row r="801" spans="1:18" s="79" customFormat="1">
      <c r="A801" s="103">
        <v>43613</v>
      </c>
      <c r="B801" s="104" t="s">
        <v>870</v>
      </c>
      <c r="C801" s="104" t="s">
        <v>57</v>
      </c>
      <c r="D801" s="104" t="s">
        <v>21</v>
      </c>
      <c r="E801" s="107"/>
      <c r="F801" s="107">
        <v>15000</v>
      </c>
      <c r="G801" s="107"/>
      <c r="H801" s="107"/>
      <c r="I801" s="163">
        <f t="shared" si="63"/>
        <v>27.178344295265536</v>
      </c>
      <c r="J801" s="163">
        <v>551.91</v>
      </c>
      <c r="K801" s="109">
        <f t="shared" si="64"/>
        <v>5069549</v>
      </c>
      <c r="L801" s="108" t="s">
        <v>75</v>
      </c>
      <c r="M801" s="104">
        <v>23</v>
      </c>
      <c r="N801" s="99" t="s">
        <v>942</v>
      </c>
      <c r="O801" s="104" t="s">
        <v>946</v>
      </c>
      <c r="P801" s="99" t="s">
        <v>35</v>
      </c>
      <c r="Q801" s="85" t="s">
        <v>886</v>
      </c>
      <c r="R801" s="74"/>
    </row>
    <row r="802" spans="1:18" s="79" customFormat="1">
      <c r="A802" s="103">
        <v>43613</v>
      </c>
      <c r="B802" s="104" t="s">
        <v>925</v>
      </c>
      <c r="C802" s="104" t="s">
        <v>57</v>
      </c>
      <c r="D802" s="104" t="s">
        <v>21</v>
      </c>
      <c r="E802" s="107"/>
      <c r="F802" s="107">
        <v>45000</v>
      </c>
      <c r="G802" s="107"/>
      <c r="H802" s="107"/>
      <c r="I802" s="163">
        <f t="shared" si="63"/>
        <v>81.535032885796596</v>
      </c>
      <c r="J802" s="163">
        <v>551.91</v>
      </c>
      <c r="K802" s="109">
        <f t="shared" si="64"/>
        <v>5024549</v>
      </c>
      <c r="L802" s="108" t="s">
        <v>22</v>
      </c>
      <c r="M802" s="104">
        <v>5</v>
      </c>
      <c r="N802" s="99" t="s">
        <v>942</v>
      </c>
      <c r="O802" s="104" t="s">
        <v>946</v>
      </c>
      <c r="P802" s="99"/>
      <c r="Q802" s="85" t="s">
        <v>886</v>
      </c>
      <c r="R802" s="74"/>
    </row>
    <row r="803" spans="1:18" s="79" customFormat="1">
      <c r="A803" s="103">
        <v>43613</v>
      </c>
      <c r="B803" s="104" t="s">
        <v>928</v>
      </c>
      <c r="C803" s="104" t="s">
        <v>104</v>
      </c>
      <c r="D803" s="104" t="s">
        <v>69</v>
      </c>
      <c r="E803" s="107"/>
      <c r="F803" s="107">
        <v>10000</v>
      </c>
      <c r="G803" s="107"/>
      <c r="H803" s="107"/>
      <c r="I803" s="163">
        <f t="shared" si="63"/>
        <v>17.594513326964119</v>
      </c>
      <c r="J803" s="163">
        <f t="shared" ref="J803" si="65">11367180/20000</f>
        <v>568.35900000000004</v>
      </c>
      <c r="K803" s="109">
        <f t="shared" si="64"/>
        <v>5014549</v>
      </c>
      <c r="L803" s="108" t="s">
        <v>25</v>
      </c>
      <c r="M803" s="104">
        <v>715</v>
      </c>
      <c r="N803" s="99" t="s">
        <v>941</v>
      </c>
      <c r="O803" s="104" t="s">
        <v>946</v>
      </c>
      <c r="P803" s="99"/>
      <c r="Q803" s="85" t="s">
        <v>886</v>
      </c>
      <c r="R803" s="74"/>
    </row>
    <row r="804" spans="1:18">
      <c r="A804" s="103">
        <v>43614</v>
      </c>
      <c r="B804" s="104" t="s">
        <v>526</v>
      </c>
      <c r="C804" s="102" t="s">
        <v>196</v>
      </c>
      <c r="D804" s="99" t="s">
        <v>21</v>
      </c>
      <c r="E804" s="107"/>
      <c r="F804" s="107">
        <v>3000</v>
      </c>
      <c r="G804" s="107"/>
      <c r="H804" s="107"/>
      <c r="I804" s="163">
        <f t="shared" si="63"/>
        <v>5.4356688590531066</v>
      </c>
      <c r="J804" s="163">
        <v>551.91</v>
      </c>
      <c r="K804" s="109">
        <f t="shared" si="64"/>
        <v>5011549</v>
      </c>
      <c r="L804" s="98" t="s">
        <v>22</v>
      </c>
      <c r="M804" s="104" t="s">
        <v>23</v>
      </c>
      <c r="N804" s="99" t="s">
        <v>942</v>
      </c>
      <c r="O804" s="104" t="s">
        <v>946</v>
      </c>
      <c r="P804" s="99" t="s">
        <v>35</v>
      </c>
      <c r="Q804" s="85" t="s">
        <v>885</v>
      </c>
      <c r="R804" s="23"/>
    </row>
    <row r="805" spans="1:18">
      <c r="A805" s="103">
        <v>43614</v>
      </c>
      <c r="B805" s="104" t="s">
        <v>542</v>
      </c>
      <c r="C805" s="104" t="s">
        <v>20</v>
      </c>
      <c r="D805" s="99" t="s">
        <v>21</v>
      </c>
      <c r="E805" s="107"/>
      <c r="F805" s="107">
        <v>2500</v>
      </c>
      <c r="G805" s="107"/>
      <c r="H805" s="107"/>
      <c r="I805" s="163">
        <f t="shared" si="63"/>
        <v>4.5297240492109223</v>
      </c>
      <c r="J805" s="163">
        <v>551.91</v>
      </c>
      <c r="K805" s="109">
        <f t="shared" si="64"/>
        <v>5009049</v>
      </c>
      <c r="L805" s="98" t="s">
        <v>22</v>
      </c>
      <c r="M805" s="104" t="s">
        <v>23</v>
      </c>
      <c r="N805" s="99" t="s">
        <v>942</v>
      </c>
      <c r="O805" s="104" t="s">
        <v>946</v>
      </c>
      <c r="P805" s="99" t="s">
        <v>35</v>
      </c>
      <c r="Q805" s="85" t="s">
        <v>885</v>
      </c>
      <c r="R805" s="23"/>
    </row>
    <row r="806" spans="1:18">
      <c r="A806" s="103">
        <v>43614</v>
      </c>
      <c r="B806" s="104" t="s">
        <v>583</v>
      </c>
      <c r="C806" s="104" t="s">
        <v>20</v>
      </c>
      <c r="D806" s="104" t="s">
        <v>32</v>
      </c>
      <c r="E806" s="107"/>
      <c r="F806" s="107">
        <v>1000</v>
      </c>
      <c r="G806" s="107"/>
      <c r="H806" s="107"/>
      <c r="I806" s="163">
        <f t="shared" si="63"/>
        <v>1.7594513326964119</v>
      </c>
      <c r="J806" s="163">
        <f t="shared" ref="J806:J808" si="66">11367180/20000</f>
        <v>568.35900000000004</v>
      </c>
      <c r="K806" s="109">
        <f t="shared" si="64"/>
        <v>5008049</v>
      </c>
      <c r="L806" s="108" t="s">
        <v>33</v>
      </c>
      <c r="M806" s="104" t="s">
        <v>34</v>
      </c>
      <c r="N806" s="99" t="s">
        <v>941</v>
      </c>
      <c r="O806" s="104" t="s">
        <v>946</v>
      </c>
      <c r="P806" s="99" t="s">
        <v>35</v>
      </c>
      <c r="Q806" s="85" t="s">
        <v>885</v>
      </c>
      <c r="R806" s="23"/>
    </row>
    <row r="807" spans="1:18">
      <c r="A807" s="103">
        <v>43614</v>
      </c>
      <c r="B807" s="104" t="s">
        <v>584</v>
      </c>
      <c r="C807" s="104" t="s">
        <v>20</v>
      </c>
      <c r="D807" s="104" t="s">
        <v>32</v>
      </c>
      <c r="E807" s="107"/>
      <c r="F807" s="107">
        <v>1000</v>
      </c>
      <c r="G807" s="107"/>
      <c r="H807" s="107"/>
      <c r="I807" s="163">
        <f t="shared" si="63"/>
        <v>1.7594513326964119</v>
      </c>
      <c r="J807" s="163">
        <f t="shared" si="66"/>
        <v>568.35900000000004</v>
      </c>
      <c r="K807" s="109">
        <f t="shared" si="64"/>
        <v>5007049</v>
      </c>
      <c r="L807" s="108" t="s">
        <v>33</v>
      </c>
      <c r="M807" s="104" t="s">
        <v>34</v>
      </c>
      <c r="N807" s="99" t="s">
        <v>941</v>
      </c>
      <c r="O807" s="104" t="s">
        <v>946</v>
      </c>
      <c r="P807" s="99" t="s">
        <v>35</v>
      </c>
      <c r="Q807" s="85" t="s">
        <v>885</v>
      </c>
      <c r="R807" s="23"/>
    </row>
    <row r="808" spans="1:18" s="79" customFormat="1">
      <c r="A808" s="103">
        <v>43614</v>
      </c>
      <c r="B808" s="99" t="s">
        <v>122</v>
      </c>
      <c r="C808" s="99" t="s">
        <v>72</v>
      </c>
      <c r="D808" s="99" t="s">
        <v>69</v>
      </c>
      <c r="E808" s="100"/>
      <c r="F808" s="100">
        <v>1100</v>
      </c>
      <c r="G808" s="100"/>
      <c r="H808" s="100"/>
      <c r="I808" s="163">
        <f t="shared" si="63"/>
        <v>1.935396465966053</v>
      </c>
      <c r="J808" s="163">
        <f t="shared" si="66"/>
        <v>568.35900000000004</v>
      </c>
      <c r="K808" s="109">
        <f t="shared" si="64"/>
        <v>5005949</v>
      </c>
      <c r="L808" s="98" t="s">
        <v>25</v>
      </c>
      <c r="M808" s="99" t="s">
        <v>921</v>
      </c>
      <c r="N808" s="99" t="s">
        <v>941</v>
      </c>
      <c r="O808" s="104" t="s">
        <v>946</v>
      </c>
      <c r="P808" s="99" t="s">
        <v>35</v>
      </c>
      <c r="Q808" s="85" t="s">
        <v>886</v>
      </c>
      <c r="R808" s="74"/>
    </row>
    <row r="809" spans="1:18" s="79" customFormat="1">
      <c r="A809" s="103">
        <v>43614</v>
      </c>
      <c r="B809" s="99" t="s">
        <v>119</v>
      </c>
      <c r="C809" s="99" t="s">
        <v>72</v>
      </c>
      <c r="D809" s="99" t="s">
        <v>69</v>
      </c>
      <c r="E809" s="100"/>
      <c r="F809" s="100">
        <v>400</v>
      </c>
      <c r="G809" s="100"/>
      <c r="H809" s="100"/>
      <c r="I809" s="163">
        <f t="shared" si="63"/>
        <v>0.70566650201114944</v>
      </c>
      <c r="J809" s="163">
        <v>566.84</v>
      </c>
      <c r="K809" s="109">
        <f t="shared" si="64"/>
        <v>5005549</v>
      </c>
      <c r="L809" s="98" t="s">
        <v>25</v>
      </c>
      <c r="M809" s="99" t="s">
        <v>922</v>
      </c>
      <c r="N809" s="99" t="s">
        <v>940</v>
      </c>
      <c r="O809" s="104" t="s">
        <v>946</v>
      </c>
      <c r="P809" s="99" t="s">
        <v>35</v>
      </c>
      <c r="Q809" s="85" t="s">
        <v>886</v>
      </c>
      <c r="R809" s="74"/>
    </row>
    <row r="810" spans="1:18" s="79" customFormat="1">
      <c r="A810" s="103">
        <v>43614</v>
      </c>
      <c r="B810" s="99" t="s">
        <v>123</v>
      </c>
      <c r="C810" s="99" t="s">
        <v>72</v>
      </c>
      <c r="D810" s="99" t="s">
        <v>69</v>
      </c>
      <c r="E810" s="100"/>
      <c r="F810" s="100">
        <v>900</v>
      </c>
      <c r="G810" s="100"/>
      <c r="H810" s="100"/>
      <c r="I810" s="163">
        <f t="shared" si="63"/>
        <v>1.5835061994267707</v>
      </c>
      <c r="J810" s="163">
        <f t="shared" ref="J810:J823" si="67">11367180/20000</f>
        <v>568.35900000000004</v>
      </c>
      <c r="K810" s="109">
        <f t="shared" si="64"/>
        <v>5004649</v>
      </c>
      <c r="L810" s="98" t="s">
        <v>25</v>
      </c>
      <c r="M810" s="99" t="s">
        <v>86</v>
      </c>
      <c r="N810" s="99" t="s">
        <v>941</v>
      </c>
      <c r="O810" s="104" t="s">
        <v>946</v>
      </c>
      <c r="P810" s="99" t="s">
        <v>35</v>
      </c>
      <c r="Q810" s="85" t="s">
        <v>886</v>
      </c>
      <c r="R810" s="74"/>
    </row>
    <row r="811" spans="1:18">
      <c r="A811" s="103">
        <v>43614</v>
      </c>
      <c r="B811" s="99" t="s">
        <v>83</v>
      </c>
      <c r="C811" s="104" t="s">
        <v>20</v>
      </c>
      <c r="D811" s="99" t="s">
        <v>61</v>
      </c>
      <c r="E811" s="100"/>
      <c r="F811" s="100">
        <v>2000</v>
      </c>
      <c r="G811" s="100"/>
      <c r="H811" s="100"/>
      <c r="I811" s="163">
        <f t="shared" si="63"/>
        <v>3.5189026653928237</v>
      </c>
      <c r="J811" s="163">
        <f t="shared" si="67"/>
        <v>568.35900000000004</v>
      </c>
      <c r="K811" s="109">
        <f t="shared" si="64"/>
        <v>5002649</v>
      </c>
      <c r="L811" s="98" t="s">
        <v>25</v>
      </c>
      <c r="M811" s="99" t="s">
        <v>34</v>
      </c>
      <c r="N811" s="99" t="s">
        <v>941</v>
      </c>
      <c r="O811" s="104" t="s">
        <v>946</v>
      </c>
      <c r="P811" s="99" t="s">
        <v>35</v>
      </c>
      <c r="Q811" s="85" t="s">
        <v>885</v>
      </c>
      <c r="R811" s="23"/>
    </row>
    <row r="812" spans="1:18">
      <c r="A812" s="103">
        <v>43614</v>
      </c>
      <c r="B812" s="104" t="s">
        <v>642</v>
      </c>
      <c r="C812" s="104" t="s">
        <v>20</v>
      </c>
      <c r="D812" s="104" t="s">
        <v>297</v>
      </c>
      <c r="E812" s="107"/>
      <c r="F812" s="107">
        <v>1000</v>
      </c>
      <c r="G812" s="107"/>
      <c r="H812" s="107"/>
      <c r="I812" s="163">
        <f t="shared" si="63"/>
        <v>1.7594513326964119</v>
      </c>
      <c r="J812" s="163">
        <f t="shared" si="67"/>
        <v>568.35900000000004</v>
      </c>
      <c r="K812" s="109">
        <f t="shared" si="64"/>
        <v>5001649</v>
      </c>
      <c r="L812" s="108" t="s">
        <v>62</v>
      </c>
      <c r="M812" s="104" t="s">
        <v>34</v>
      </c>
      <c r="N812" s="99" t="s">
        <v>941</v>
      </c>
      <c r="O812" s="104" t="s">
        <v>946</v>
      </c>
      <c r="P812" s="99" t="s">
        <v>35</v>
      </c>
      <c r="Q812" s="85" t="s">
        <v>885</v>
      </c>
      <c r="R812" s="23"/>
    </row>
    <row r="813" spans="1:18">
      <c r="A813" s="103">
        <v>43614</v>
      </c>
      <c r="B813" s="104" t="s">
        <v>643</v>
      </c>
      <c r="C813" s="104" t="s">
        <v>20</v>
      </c>
      <c r="D813" s="104" t="s">
        <v>297</v>
      </c>
      <c r="E813" s="107"/>
      <c r="F813" s="107">
        <v>500</v>
      </c>
      <c r="G813" s="107"/>
      <c r="H813" s="107"/>
      <c r="I813" s="163">
        <f t="shared" si="63"/>
        <v>0.87972566634820593</v>
      </c>
      <c r="J813" s="163">
        <f t="shared" si="67"/>
        <v>568.35900000000004</v>
      </c>
      <c r="K813" s="109">
        <f t="shared" si="64"/>
        <v>5001149</v>
      </c>
      <c r="L813" s="108" t="s">
        <v>62</v>
      </c>
      <c r="M813" s="104" t="s">
        <v>34</v>
      </c>
      <c r="N813" s="99" t="s">
        <v>941</v>
      </c>
      <c r="O813" s="104" t="s">
        <v>946</v>
      </c>
      <c r="P813" s="99" t="s">
        <v>35</v>
      </c>
      <c r="Q813" s="85" t="s">
        <v>885</v>
      </c>
      <c r="R813" s="23"/>
    </row>
    <row r="814" spans="1:18">
      <c r="A814" s="103">
        <v>43614</v>
      </c>
      <c r="B814" s="104" t="s">
        <v>644</v>
      </c>
      <c r="C814" s="104" t="s">
        <v>20</v>
      </c>
      <c r="D814" s="104" t="s">
        <v>297</v>
      </c>
      <c r="E814" s="107"/>
      <c r="F814" s="107">
        <v>500</v>
      </c>
      <c r="G814" s="107"/>
      <c r="H814" s="107"/>
      <c r="I814" s="163">
        <f t="shared" si="63"/>
        <v>0.87972566634820593</v>
      </c>
      <c r="J814" s="163">
        <f t="shared" si="67"/>
        <v>568.35900000000004</v>
      </c>
      <c r="K814" s="109">
        <f t="shared" si="64"/>
        <v>5000649</v>
      </c>
      <c r="L814" s="108" t="s">
        <v>62</v>
      </c>
      <c r="M814" s="104" t="s">
        <v>34</v>
      </c>
      <c r="N814" s="99" t="s">
        <v>941</v>
      </c>
      <c r="O814" s="104" t="s">
        <v>946</v>
      </c>
      <c r="P814" s="99" t="s">
        <v>35</v>
      </c>
      <c r="Q814" s="85" t="s">
        <v>885</v>
      </c>
      <c r="R814" s="23"/>
    </row>
    <row r="815" spans="1:18">
      <c r="A815" s="103">
        <v>43614</v>
      </c>
      <c r="B815" s="104" t="s">
        <v>645</v>
      </c>
      <c r="C815" s="104" t="s">
        <v>20</v>
      </c>
      <c r="D815" s="104" t="s">
        <v>297</v>
      </c>
      <c r="E815" s="107"/>
      <c r="F815" s="107">
        <v>500</v>
      </c>
      <c r="G815" s="107"/>
      <c r="H815" s="107"/>
      <c r="I815" s="163">
        <f t="shared" si="63"/>
        <v>0.87972566634820593</v>
      </c>
      <c r="J815" s="163">
        <f t="shared" si="67"/>
        <v>568.35900000000004</v>
      </c>
      <c r="K815" s="109">
        <f t="shared" si="64"/>
        <v>5000149</v>
      </c>
      <c r="L815" s="108" t="s">
        <v>62</v>
      </c>
      <c r="M815" s="104" t="s">
        <v>34</v>
      </c>
      <c r="N815" s="99" t="s">
        <v>941</v>
      </c>
      <c r="O815" s="104" t="s">
        <v>946</v>
      </c>
      <c r="P815" s="99" t="s">
        <v>35</v>
      </c>
      <c r="Q815" s="85" t="s">
        <v>885</v>
      </c>
      <c r="R815" s="23"/>
    </row>
    <row r="816" spans="1:18">
      <c r="A816" s="103">
        <v>43614</v>
      </c>
      <c r="B816" s="104" t="s">
        <v>646</v>
      </c>
      <c r="C816" s="104" t="s">
        <v>20</v>
      </c>
      <c r="D816" s="104" t="s">
        <v>297</v>
      </c>
      <c r="E816" s="107"/>
      <c r="F816" s="107">
        <v>500</v>
      </c>
      <c r="G816" s="107"/>
      <c r="H816" s="107"/>
      <c r="I816" s="163">
        <f t="shared" si="63"/>
        <v>0.87972566634820593</v>
      </c>
      <c r="J816" s="163">
        <f t="shared" si="67"/>
        <v>568.35900000000004</v>
      </c>
      <c r="K816" s="109">
        <f t="shared" si="64"/>
        <v>4999649</v>
      </c>
      <c r="L816" s="108" t="s">
        <v>62</v>
      </c>
      <c r="M816" s="104" t="s">
        <v>34</v>
      </c>
      <c r="N816" s="99" t="s">
        <v>941</v>
      </c>
      <c r="O816" s="104" t="s">
        <v>946</v>
      </c>
      <c r="P816" s="99" t="s">
        <v>35</v>
      </c>
      <c r="Q816" s="85" t="s">
        <v>885</v>
      </c>
      <c r="R816" s="23"/>
    </row>
    <row r="817" spans="1:18">
      <c r="A817" s="103">
        <v>43614</v>
      </c>
      <c r="B817" s="104" t="s">
        <v>647</v>
      </c>
      <c r="C817" s="104" t="s">
        <v>20</v>
      </c>
      <c r="D817" s="104" t="s">
        <v>297</v>
      </c>
      <c r="E817" s="107"/>
      <c r="F817" s="107">
        <v>500</v>
      </c>
      <c r="G817" s="107"/>
      <c r="H817" s="107"/>
      <c r="I817" s="163">
        <f t="shared" si="63"/>
        <v>0.87972566634820593</v>
      </c>
      <c r="J817" s="163">
        <f t="shared" si="67"/>
        <v>568.35900000000004</v>
      </c>
      <c r="K817" s="109">
        <f t="shared" si="64"/>
        <v>4999149</v>
      </c>
      <c r="L817" s="108" t="s">
        <v>62</v>
      </c>
      <c r="M817" s="104" t="s">
        <v>34</v>
      </c>
      <c r="N817" s="99" t="s">
        <v>941</v>
      </c>
      <c r="O817" s="104" t="s">
        <v>946</v>
      </c>
      <c r="P817" s="99" t="s">
        <v>35</v>
      </c>
      <c r="Q817" s="85" t="s">
        <v>885</v>
      </c>
      <c r="R817" s="23"/>
    </row>
    <row r="818" spans="1:18">
      <c r="A818" s="103">
        <v>43614</v>
      </c>
      <c r="B818" s="104" t="s">
        <v>648</v>
      </c>
      <c r="C818" s="104" t="s">
        <v>20</v>
      </c>
      <c r="D818" s="104" t="s">
        <v>297</v>
      </c>
      <c r="E818" s="107"/>
      <c r="F818" s="107">
        <v>500</v>
      </c>
      <c r="G818" s="107"/>
      <c r="H818" s="107"/>
      <c r="I818" s="163">
        <f t="shared" si="63"/>
        <v>0.87972566634820593</v>
      </c>
      <c r="J818" s="163">
        <f t="shared" si="67"/>
        <v>568.35900000000004</v>
      </c>
      <c r="K818" s="109">
        <f t="shared" si="64"/>
        <v>4998649</v>
      </c>
      <c r="L818" s="108" t="s">
        <v>62</v>
      </c>
      <c r="M818" s="104" t="s">
        <v>34</v>
      </c>
      <c r="N818" s="99" t="s">
        <v>941</v>
      </c>
      <c r="O818" s="104" t="s">
        <v>946</v>
      </c>
      <c r="P818" s="99" t="s">
        <v>35</v>
      </c>
      <c r="Q818" s="85" t="s">
        <v>885</v>
      </c>
      <c r="R818" s="23"/>
    </row>
    <row r="819" spans="1:18">
      <c r="A819" s="103">
        <v>43614</v>
      </c>
      <c r="B819" s="104" t="s">
        <v>649</v>
      </c>
      <c r="C819" s="104" t="s">
        <v>20</v>
      </c>
      <c r="D819" s="104" t="s">
        <v>297</v>
      </c>
      <c r="E819" s="107"/>
      <c r="F819" s="107">
        <v>500</v>
      </c>
      <c r="G819" s="107"/>
      <c r="H819" s="107"/>
      <c r="I819" s="163">
        <f t="shared" si="63"/>
        <v>0.87972566634820593</v>
      </c>
      <c r="J819" s="163">
        <f t="shared" si="67"/>
        <v>568.35900000000004</v>
      </c>
      <c r="K819" s="109">
        <f t="shared" si="64"/>
        <v>4998149</v>
      </c>
      <c r="L819" s="108" t="s">
        <v>62</v>
      </c>
      <c r="M819" s="104" t="s">
        <v>34</v>
      </c>
      <c r="N819" s="99" t="s">
        <v>941</v>
      </c>
      <c r="O819" s="104" t="s">
        <v>946</v>
      </c>
      <c r="P819" s="99" t="s">
        <v>35</v>
      </c>
      <c r="Q819" s="85" t="s">
        <v>885</v>
      </c>
      <c r="R819" s="23"/>
    </row>
    <row r="820" spans="1:18">
      <c r="A820" s="103">
        <v>43614</v>
      </c>
      <c r="B820" s="104" t="s">
        <v>650</v>
      </c>
      <c r="C820" s="104" t="s">
        <v>20</v>
      </c>
      <c r="D820" s="104" t="s">
        <v>297</v>
      </c>
      <c r="E820" s="107"/>
      <c r="F820" s="107">
        <v>500</v>
      </c>
      <c r="G820" s="107"/>
      <c r="H820" s="107"/>
      <c r="I820" s="163">
        <f t="shared" si="63"/>
        <v>0.87972566634820593</v>
      </c>
      <c r="J820" s="163">
        <f t="shared" si="67"/>
        <v>568.35900000000004</v>
      </c>
      <c r="K820" s="109">
        <f t="shared" si="64"/>
        <v>4997649</v>
      </c>
      <c r="L820" s="108" t="s">
        <v>62</v>
      </c>
      <c r="M820" s="104" t="s">
        <v>34</v>
      </c>
      <c r="N820" s="99" t="s">
        <v>941</v>
      </c>
      <c r="O820" s="104" t="s">
        <v>946</v>
      </c>
      <c r="P820" s="99" t="s">
        <v>35</v>
      </c>
      <c r="Q820" s="85" t="s">
        <v>885</v>
      </c>
      <c r="R820" s="23"/>
    </row>
    <row r="821" spans="1:18">
      <c r="A821" s="103">
        <v>43614</v>
      </c>
      <c r="B821" s="104" t="s">
        <v>647</v>
      </c>
      <c r="C821" s="104" t="s">
        <v>20</v>
      </c>
      <c r="D821" s="104" t="s">
        <v>297</v>
      </c>
      <c r="E821" s="107"/>
      <c r="F821" s="107">
        <v>500</v>
      </c>
      <c r="G821" s="107"/>
      <c r="H821" s="107"/>
      <c r="I821" s="163">
        <f t="shared" si="63"/>
        <v>0.87972566634820593</v>
      </c>
      <c r="J821" s="163">
        <f t="shared" si="67"/>
        <v>568.35900000000004</v>
      </c>
      <c r="K821" s="109">
        <f t="shared" si="64"/>
        <v>4997149</v>
      </c>
      <c r="L821" s="108" t="s">
        <v>62</v>
      </c>
      <c r="M821" s="104" t="s">
        <v>34</v>
      </c>
      <c r="N821" s="99" t="s">
        <v>941</v>
      </c>
      <c r="O821" s="104" t="s">
        <v>946</v>
      </c>
      <c r="P821" s="99" t="s">
        <v>35</v>
      </c>
      <c r="Q821" s="85" t="s">
        <v>885</v>
      </c>
      <c r="R821" s="23"/>
    </row>
    <row r="822" spans="1:18">
      <c r="A822" s="103">
        <v>43614</v>
      </c>
      <c r="B822" s="99" t="s">
        <v>148</v>
      </c>
      <c r="C822" s="104" t="s">
        <v>20</v>
      </c>
      <c r="D822" s="99" t="s">
        <v>85</v>
      </c>
      <c r="E822" s="100"/>
      <c r="F822" s="100">
        <v>1000</v>
      </c>
      <c r="G822" s="100"/>
      <c r="H822" s="100"/>
      <c r="I822" s="163">
        <f t="shared" si="63"/>
        <v>1.7594513326964119</v>
      </c>
      <c r="J822" s="163">
        <f t="shared" si="67"/>
        <v>568.35900000000004</v>
      </c>
      <c r="K822" s="109">
        <f t="shared" si="64"/>
        <v>4996149</v>
      </c>
      <c r="L822" s="98" t="s">
        <v>84</v>
      </c>
      <c r="M822" s="99" t="s">
        <v>34</v>
      </c>
      <c r="N822" s="99" t="s">
        <v>941</v>
      </c>
      <c r="O822" s="104" t="s">
        <v>946</v>
      </c>
      <c r="P822" s="99" t="s">
        <v>35</v>
      </c>
      <c r="Q822" s="85" t="s">
        <v>885</v>
      </c>
      <c r="R822" s="23"/>
    </row>
    <row r="823" spans="1:18">
      <c r="A823" s="103">
        <v>43614</v>
      </c>
      <c r="B823" s="99" t="s">
        <v>188</v>
      </c>
      <c r="C823" s="104" t="s">
        <v>20</v>
      </c>
      <c r="D823" s="99" t="s">
        <v>85</v>
      </c>
      <c r="E823" s="100"/>
      <c r="F823" s="100">
        <v>1000</v>
      </c>
      <c r="G823" s="100"/>
      <c r="H823" s="100"/>
      <c r="I823" s="163">
        <f t="shared" si="63"/>
        <v>1.7594513326964119</v>
      </c>
      <c r="J823" s="163">
        <f t="shared" si="67"/>
        <v>568.35900000000004</v>
      </c>
      <c r="K823" s="109">
        <f t="shared" si="64"/>
        <v>4995149</v>
      </c>
      <c r="L823" s="98" t="s">
        <v>84</v>
      </c>
      <c r="M823" s="99" t="s">
        <v>34</v>
      </c>
      <c r="N823" s="99" t="s">
        <v>941</v>
      </c>
      <c r="O823" s="104" t="s">
        <v>946</v>
      </c>
      <c r="P823" s="99" t="s">
        <v>35</v>
      </c>
      <c r="Q823" s="85" t="s">
        <v>885</v>
      </c>
      <c r="R823" s="23"/>
    </row>
    <row r="824" spans="1:18">
      <c r="A824" s="103">
        <v>43614</v>
      </c>
      <c r="B824" s="102" t="s">
        <v>270</v>
      </c>
      <c r="C824" s="104" t="s">
        <v>20</v>
      </c>
      <c r="D824" s="45" t="s">
        <v>21</v>
      </c>
      <c r="E824" s="107"/>
      <c r="F824" s="107">
        <v>1500</v>
      </c>
      <c r="G824" s="107"/>
      <c r="H824" s="107"/>
      <c r="I824" s="163">
        <f t="shared" si="63"/>
        <v>2.7178344295265533</v>
      </c>
      <c r="J824" s="163">
        <v>551.91</v>
      </c>
      <c r="K824" s="109">
        <f t="shared" si="64"/>
        <v>4993649</v>
      </c>
      <c r="L824" s="98" t="s">
        <v>99</v>
      </c>
      <c r="M824" s="104" t="s">
        <v>34</v>
      </c>
      <c r="N824" s="99" t="s">
        <v>942</v>
      </c>
      <c r="O824" s="104" t="s">
        <v>946</v>
      </c>
      <c r="P824" s="99" t="s">
        <v>35</v>
      </c>
      <c r="Q824" s="85" t="s">
        <v>885</v>
      </c>
      <c r="R824" s="23"/>
    </row>
    <row r="825" spans="1:18">
      <c r="A825" s="103">
        <v>43614</v>
      </c>
      <c r="B825" s="102" t="s">
        <v>271</v>
      </c>
      <c r="C825" s="104" t="s">
        <v>20</v>
      </c>
      <c r="D825" s="45" t="s">
        <v>21</v>
      </c>
      <c r="E825" s="107"/>
      <c r="F825" s="107">
        <v>1000</v>
      </c>
      <c r="G825" s="107"/>
      <c r="H825" s="107"/>
      <c r="I825" s="163">
        <f t="shared" si="63"/>
        <v>1.811889619684369</v>
      </c>
      <c r="J825" s="163">
        <v>551.91</v>
      </c>
      <c r="K825" s="109">
        <f t="shared" si="64"/>
        <v>4992649</v>
      </c>
      <c r="L825" s="98" t="s">
        <v>99</v>
      </c>
      <c r="M825" s="104" t="s">
        <v>34</v>
      </c>
      <c r="N825" s="99" t="s">
        <v>942</v>
      </c>
      <c r="O825" s="104" t="s">
        <v>946</v>
      </c>
      <c r="P825" s="99" t="s">
        <v>35</v>
      </c>
      <c r="Q825" s="85" t="s">
        <v>885</v>
      </c>
      <c r="R825" s="23"/>
    </row>
    <row r="826" spans="1:18">
      <c r="A826" s="103">
        <v>43614</v>
      </c>
      <c r="B826" s="102" t="s">
        <v>272</v>
      </c>
      <c r="C826" s="104" t="s">
        <v>20</v>
      </c>
      <c r="D826" s="45" t="s">
        <v>21</v>
      </c>
      <c r="E826" s="107"/>
      <c r="F826" s="107">
        <v>1000</v>
      </c>
      <c r="G826" s="107"/>
      <c r="H826" s="107"/>
      <c r="I826" s="163">
        <f t="shared" si="63"/>
        <v>1.811889619684369</v>
      </c>
      <c r="J826" s="163">
        <v>551.91</v>
      </c>
      <c r="K826" s="109">
        <f t="shared" si="64"/>
        <v>4991649</v>
      </c>
      <c r="L826" s="98" t="s">
        <v>99</v>
      </c>
      <c r="M826" s="104" t="s">
        <v>34</v>
      </c>
      <c r="N826" s="99" t="s">
        <v>942</v>
      </c>
      <c r="O826" s="104" t="s">
        <v>946</v>
      </c>
      <c r="P826" s="99" t="s">
        <v>35</v>
      </c>
      <c r="Q826" s="85" t="s">
        <v>885</v>
      </c>
      <c r="R826" s="23"/>
    </row>
    <row r="827" spans="1:18">
      <c r="A827" s="103">
        <v>43614</v>
      </c>
      <c r="B827" s="104" t="s">
        <v>765</v>
      </c>
      <c r="C827" s="104" t="s">
        <v>20</v>
      </c>
      <c r="D827" s="102" t="s">
        <v>32</v>
      </c>
      <c r="E827" s="105"/>
      <c r="F827" s="105">
        <v>1000</v>
      </c>
      <c r="G827" s="105"/>
      <c r="H827" s="105"/>
      <c r="I827" s="163">
        <f t="shared" si="63"/>
        <v>1.7594513326964119</v>
      </c>
      <c r="J827" s="163">
        <f t="shared" ref="J827:J849" si="68">11367180/20000</f>
        <v>568.35900000000004</v>
      </c>
      <c r="K827" s="109">
        <f t="shared" si="64"/>
        <v>4990649</v>
      </c>
      <c r="L827" s="98" t="s">
        <v>280</v>
      </c>
      <c r="M827" s="102" t="s">
        <v>34</v>
      </c>
      <c r="N827" s="99" t="s">
        <v>941</v>
      </c>
      <c r="O827" s="104" t="s">
        <v>946</v>
      </c>
      <c r="P827" s="99" t="s">
        <v>35</v>
      </c>
      <c r="Q827" s="85" t="s">
        <v>885</v>
      </c>
      <c r="R827" s="23"/>
    </row>
    <row r="828" spans="1:18">
      <c r="A828" s="103">
        <v>43614</v>
      </c>
      <c r="B828" s="104" t="s">
        <v>296</v>
      </c>
      <c r="C828" s="104" t="s">
        <v>20</v>
      </c>
      <c r="D828" s="102" t="s">
        <v>32</v>
      </c>
      <c r="E828" s="105"/>
      <c r="F828" s="105">
        <v>1000</v>
      </c>
      <c r="G828" s="105"/>
      <c r="H828" s="105"/>
      <c r="I828" s="163">
        <f t="shared" si="63"/>
        <v>1.7594513326964119</v>
      </c>
      <c r="J828" s="163">
        <f t="shared" si="68"/>
        <v>568.35900000000004</v>
      </c>
      <c r="K828" s="109">
        <f t="shared" si="64"/>
        <v>4989649</v>
      </c>
      <c r="L828" s="98" t="s">
        <v>280</v>
      </c>
      <c r="M828" s="102" t="s">
        <v>34</v>
      </c>
      <c r="N828" s="99" t="s">
        <v>941</v>
      </c>
      <c r="O828" s="104" t="s">
        <v>946</v>
      </c>
      <c r="P828" s="99" t="s">
        <v>35</v>
      </c>
      <c r="Q828" s="85" t="s">
        <v>885</v>
      </c>
      <c r="R828" s="23"/>
    </row>
    <row r="829" spans="1:18">
      <c r="A829" s="103">
        <v>43614</v>
      </c>
      <c r="B829" s="104" t="s">
        <v>772</v>
      </c>
      <c r="C829" s="104" t="s">
        <v>20</v>
      </c>
      <c r="D829" s="104" t="s">
        <v>32</v>
      </c>
      <c r="E829" s="107"/>
      <c r="F829" s="107">
        <v>500</v>
      </c>
      <c r="G829" s="107"/>
      <c r="H829" s="107"/>
      <c r="I829" s="163">
        <f t="shared" si="63"/>
        <v>0.87972566634820593</v>
      </c>
      <c r="J829" s="163">
        <f t="shared" si="68"/>
        <v>568.35900000000004</v>
      </c>
      <c r="K829" s="109">
        <f t="shared" si="64"/>
        <v>4989149</v>
      </c>
      <c r="L829" s="98" t="s">
        <v>114</v>
      </c>
      <c r="M829" s="104" t="s">
        <v>34</v>
      </c>
      <c r="N829" s="99" t="s">
        <v>941</v>
      </c>
      <c r="O829" s="104" t="s">
        <v>946</v>
      </c>
      <c r="P829" s="99" t="s">
        <v>35</v>
      </c>
      <c r="Q829" s="85" t="s">
        <v>885</v>
      </c>
      <c r="R829" s="23"/>
    </row>
    <row r="830" spans="1:18">
      <c r="A830" s="103">
        <v>43614</v>
      </c>
      <c r="B830" s="104" t="s">
        <v>308</v>
      </c>
      <c r="C830" s="104" t="s">
        <v>20</v>
      </c>
      <c r="D830" s="104" t="s">
        <v>32</v>
      </c>
      <c r="E830" s="107"/>
      <c r="F830" s="107">
        <v>4000</v>
      </c>
      <c r="G830" s="107"/>
      <c r="H830" s="107"/>
      <c r="I830" s="163">
        <f t="shared" si="63"/>
        <v>7.0378053307856474</v>
      </c>
      <c r="J830" s="163">
        <f t="shared" si="68"/>
        <v>568.35900000000004</v>
      </c>
      <c r="K830" s="109">
        <f t="shared" si="64"/>
        <v>4985149</v>
      </c>
      <c r="L830" s="98" t="s">
        <v>114</v>
      </c>
      <c r="M830" s="104" t="s">
        <v>34</v>
      </c>
      <c r="N830" s="99" t="s">
        <v>941</v>
      </c>
      <c r="O830" s="104" t="s">
        <v>946</v>
      </c>
      <c r="P830" s="99" t="s">
        <v>35</v>
      </c>
      <c r="Q830" s="85" t="s">
        <v>885</v>
      </c>
      <c r="R830" s="23"/>
    </row>
    <row r="831" spans="1:18">
      <c r="A831" s="103">
        <v>43614</v>
      </c>
      <c r="B831" s="104" t="s">
        <v>309</v>
      </c>
      <c r="C831" s="104" t="s">
        <v>20</v>
      </c>
      <c r="D831" s="104" t="s">
        <v>32</v>
      </c>
      <c r="E831" s="107"/>
      <c r="F831" s="107">
        <v>300</v>
      </c>
      <c r="G831" s="107"/>
      <c r="H831" s="107"/>
      <c r="I831" s="163">
        <f t="shared" si="63"/>
        <v>0.52783539980892358</v>
      </c>
      <c r="J831" s="163">
        <f t="shared" si="68"/>
        <v>568.35900000000004</v>
      </c>
      <c r="K831" s="109">
        <f t="shared" si="64"/>
        <v>4984849</v>
      </c>
      <c r="L831" s="98" t="s">
        <v>114</v>
      </c>
      <c r="M831" s="104" t="s">
        <v>34</v>
      </c>
      <c r="N831" s="99" t="s">
        <v>941</v>
      </c>
      <c r="O831" s="104" t="s">
        <v>946</v>
      </c>
      <c r="P831" s="99" t="s">
        <v>35</v>
      </c>
      <c r="Q831" s="85" t="s">
        <v>885</v>
      </c>
      <c r="R831" s="23"/>
    </row>
    <row r="832" spans="1:18">
      <c r="A832" s="103">
        <v>43614</v>
      </c>
      <c r="B832" s="104" t="s">
        <v>310</v>
      </c>
      <c r="C832" s="104" t="s">
        <v>20</v>
      </c>
      <c r="D832" s="104" t="s">
        <v>32</v>
      </c>
      <c r="E832" s="107"/>
      <c r="F832" s="107">
        <v>300</v>
      </c>
      <c r="G832" s="107"/>
      <c r="H832" s="107"/>
      <c r="I832" s="163">
        <f t="shared" si="63"/>
        <v>0.52783539980892358</v>
      </c>
      <c r="J832" s="163">
        <f t="shared" si="68"/>
        <v>568.35900000000004</v>
      </c>
      <c r="K832" s="109">
        <f t="shared" si="64"/>
        <v>4984549</v>
      </c>
      <c r="L832" s="98" t="s">
        <v>114</v>
      </c>
      <c r="M832" s="104" t="s">
        <v>34</v>
      </c>
      <c r="N832" s="99" t="s">
        <v>941</v>
      </c>
      <c r="O832" s="104" t="s">
        <v>946</v>
      </c>
      <c r="P832" s="99" t="s">
        <v>35</v>
      </c>
      <c r="Q832" s="85" t="s">
        <v>885</v>
      </c>
      <c r="R832" s="23"/>
    </row>
    <row r="833" spans="1:18">
      <c r="A833" s="103">
        <v>43614</v>
      </c>
      <c r="B833" s="104" t="s">
        <v>311</v>
      </c>
      <c r="C833" s="104" t="s">
        <v>20</v>
      </c>
      <c r="D833" s="104" t="s">
        <v>32</v>
      </c>
      <c r="E833" s="107"/>
      <c r="F833" s="107">
        <v>300</v>
      </c>
      <c r="G833" s="107"/>
      <c r="H833" s="107"/>
      <c r="I833" s="163">
        <f t="shared" si="63"/>
        <v>0.52783539980892358</v>
      </c>
      <c r="J833" s="163">
        <f t="shared" si="68"/>
        <v>568.35900000000004</v>
      </c>
      <c r="K833" s="109">
        <f t="shared" si="64"/>
        <v>4984249</v>
      </c>
      <c r="L833" s="98" t="s">
        <v>114</v>
      </c>
      <c r="M833" s="104" t="s">
        <v>34</v>
      </c>
      <c r="N833" s="99" t="s">
        <v>941</v>
      </c>
      <c r="O833" s="104" t="s">
        <v>946</v>
      </c>
      <c r="P833" s="99" t="s">
        <v>35</v>
      </c>
      <c r="Q833" s="85" t="s">
        <v>885</v>
      </c>
      <c r="R833" s="23"/>
    </row>
    <row r="834" spans="1:18">
      <c r="A834" s="103">
        <v>43614</v>
      </c>
      <c r="B834" s="104" t="s">
        <v>312</v>
      </c>
      <c r="C834" s="104" t="s">
        <v>20</v>
      </c>
      <c r="D834" s="104" t="s">
        <v>32</v>
      </c>
      <c r="E834" s="107"/>
      <c r="F834" s="107">
        <v>300</v>
      </c>
      <c r="G834" s="107"/>
      <c r="H834" s="107"/>
      <c r="I834" s="163">
        <f t="shared" si="63"/>
        <v>0.52783539980892358</v>
      </c>
      <c r="J834" s="163">
        <f t="shared" si="68"/>
        <v>568.35900000000004</v>
      </c>
      <c r="K834" s="109">
        <f t="shared" si="64"/>
        <v>4983949</v>
      </c>
      <c r="L834" s="98" t="s">
        <v>114</v>
      </c>
      <c r="M834" s="104" t="s">
        <v>34</v>
      </c>
      <c r="N834" s="99" t="s">
        <v>941</v>
      </c>
      <c r="O834" s="104" t="s">
        <v>946</v>
      </c>
      <c r="P834" s="99" t="s">
        <v>35</v>
      </c>
      <c r="Q834" s="85" t="s">
        <v>885</v>
      </c>
      <c r="R834" s="23"/>
    </row>
    <row r="835" spans="1:18">
      <c r="A835" s="103">
        <v>43614</v>
      </c>
      <c r="B835" s="104" t="s">
        <v>313</v>
      </c>
      <c r="C835" s="104" t="s">
        <v>20</v>
      </c>
      <c r="D835" s="104" t="s">
        <v>32</v>
      </c>
      <c r="E835" s="107"/>
      <c r="F835" s="107">
        <v>300</v>
      </c>
      <c r="G835" s="107"/>
      <c r="H835" s="107"/>
      <c r="I835" s="163">
        <f t="shared" si="63"/>
        <v>0.52783539980892358</v>
      </c>
      <c r="J835" s="163">
        <f t="shared" si="68"/>
        <v>568.35900000000004</v>
      </c>
      <c r="K835" s="109">
        <f t="shared" si="64"/>
        <v>4983649</v>
      </c>
      <c r="L835" s="98" t="s">
        <v>114</v>
      </c>
      <c r="M835" s="104" t="s">
        <v>34</v>
      </c>
      <c r="N835" s="99" t="s">
        <v>941</v>
      </c>
      <c r="O835" s="104" t="s">
        <v>946</v>
      </c>
      <c r="P835" s="99" t="s">
        <v>35</v>
      </c>
      <c r="Q835" s="85" t="s">
        <v>885</v>
      </c>
      <c r="R835" s="23"/>
    </row>
    <row r="836" spans="1:18">
      <c r="A836" s="103">
        <v>43614</v>
      </c>
      <c r="B836" s="104" t="s">
        <v>314</v>
      </c>
      <c r="C836" s="104" t="s">
        <v>20</v>
      </c>
      <c r="D836" s="104" t="s">
        <v>32</v>
      </c>
      <c r="E836" s="107"/>
      <c r="F836" s="107">
        <v>300</v>
      </c>
      <c r="G836" s="107"/>
      <c r="H836" s="107"/>
      <c r="I836" s="163">
        <f t="shared" si="63"/>
        <v>0.52783539980892358</v>
      </c>
      <c r="J836" s="163">
        <f t="shared" si="68"/>
        <v>568.35900000000004</v>
      </c>
      <c r="K836" s="109">
        <f t="shared" si="64"/>
        <v>4983349</v>
      </c>
      <c r="L836" s="98" t="s">
        <v>114</v>
      </c>
      <c r="M836" s="104" t="s">
        <v>34</v>
      </c>
      <c r="N836" s="99" t="s">
        <v>941</v>
      </c>
      <c r="O836" s="104" t="s">
        <v>946</v>
      </c>
      <c r="P836" s="99" t="s">
        <v>35</v>
      </c>
      <c r="Q836" s="85" t="s">
        <v>885</v>
      </c>
      <c r="R836" s="23"/>
    </row>
    <row r="837" spans="1:18">
      <c r="A837" s="103">
        <v>43614</v>
      </c>
      <c r="B837" s="104" t="s">
        <v>315</v>
      </c>
      <c r="C837" s="104" t="s">
        <v>20</v>
      </c>
      <c r="D837" s="104" t="s">
        <v>32</v>
      </c>
      <c r="E837" s="107"/>
      <c r="F837" s="107">
        <v>300</v>
      </c>
      <c r="G837" s="107"/>
      <c r="H837" s="107"/>
      <c r="I837" s="163">
        <f t="shared" si="63"/>
        <v>0.52783539980892358</v>
      </c>
      <c r="J837" s="163">
        <f t="shared" si="68"/>
        <v>568.35900000000004</v>
      </c>
      <c r="K837" s="109">
        <f t="shared" si="64"/>
        <v>4983049</v>
      </c>
      <c r="L837" s="98" t="s">
        <v>114</v>
      </c>
      <c r="M837" s="104" t="s">
        <v>34</v>
      </c>
      <c r="N837" s="99" t="s">
        <v>941</v>
      </c>
      <c r="O837" s="104" t="s">
        <v>946</v>
      </c>
      <c r="P837" s="99" t="s">
        <v>35</v>
      </c>
      <c r="Q837" s="85" t="s">
        <v>885</v>
      </c>
      <c r="R837" s="23"/>
    </row>
    <row r="838" spans="1:18">
      <c r="A838" s="103">
        <v>43614</v>
      </c>
      <c r="B838" s="104" t="s">
        <v>773</v>
      </c>
      <c r="C838" s="104" t="s">
        <v>20</v>
      </c>
      <c r="D838" s="104" t="s">
        <v>297</v>
      </c>
      <c r="E838" s="107"/>
      <c r="F838" s="107">
        <v>300</v>
      </c>
      <c r="G838" s="107"/>
      <c r="H838" s="107"/>
      <c r="I838" s="163">
        <f t="shared" si="63"/>
        <v>0.52783539980892358</v>
      </c>
      <c r="J838" s="163">
        <f t="shared" si="68"/>
        <v>568.35900000000004</v>
      </c>
      <c r="K838" s="109">
        <f t="shared" si="64"/>
        <v>4982749</v>
      </c>
      <c r="L838" s="98" t="s">
        <v>114</v>
      </c>
      <c r="M838" s="104" t="s">
        <v>34</v>
      </c>
      <c r="N838" s="99" t="s">
        <v>941</v>
      </c>
      <c r="O838" s="104" t="s">
        <v>946</v>
      </c>
      <c r="P838" s="99" t="s">
        <v>35</v>
      </c>
      <c r="Q838" s="85" t="s">
        <v>885</v>
      </c>
      <c r="R838" s="23"/>
    </row>
    <row r="839" spans="1:18">
      <c r="A839" s="103">
        <v>43614</v>
      </c>
      <c r="B839" s="104" t="s">
        <v>774</v>
      </c>
      <c r="C839" s="104" t="s">
        <v>20</v>
      </c>
      <c r="D839" s="104" t="s">
        <v>32</v>
      </c>
      <c r="E839" s="107"/>
      <c r="F839" s="107">
        <v>300</v>
      </c>
      <c r="G839" s="107"/>
      <c r="H839" s="107"/>
      <c r="I839" s="163">
        <f t="shared" si="63"/>
        <v>0.52783539980892358</v>
      </c>
      <c r="J839" s="163">
        <f t="shared" si="68"/>
        <v>568.35900000000004</v>
      </c>
      <c r="K839" s="109">
        <f t="shared" si="64"/>
        <v>4982449</v>
      </c>
      <c r="L839" s="98" t="s">
        <v>114</v>
      </c>
      <c r="M839" s="104" t="s">
        <v>34</v>
      </c>
      <c r="N839" s="99" t="s">
        <v>941</v>
      </c>
      <c r="O839" s="104" t="s">
        <v>946</v>
      </c>
      <c r="P839" s="99" t="s">
        <v>35</v>
      </c>
      <c r="Q839" s="85" t="s">
        <v>885</v>
      </c>
      <c r="R839" s="23"/>
    </row>
    <row r="840" spans="1:18">
      <c r="A840" s="103">
        <v>43614</v>
      </c>
      <c r="B840" s="104" t="s">
        <v>810</v>
      </c>
      <c r="C840" s="104" t="s">
        <v>20</v>
      </c>
      <c r="D840" s="99" t="s">
        <v>32</v>
      </c>
      <c r="E840" s="100"/>
      <c r="F840" s="100">
        <v>700</v>
      </c>
      <c r="G840" s="100"/>
      <c r="H840" s="100"/>
      <c r="I840" s="163">
        <f t="shared" si="63"/>
        <v>1.2316159328874883</v>
      </c>
      <c r="J840" s="163">
        <f t="shared" si="68"/>
        <v>568.35900000000004</v>
      </c>
      <c r="K840" s="109">
        <f t="shared" si="64"/>
        <v>4981749</v>
      </c>
      <c r="L840" s="98" t="s">
        <v>78</v>
      </c>
      <c r="M840" s="104" t="s">
        <v>34</v>
      </c>
      <c r="N840" s="99" t="s">
        <v>941</v>
      </c>
      <c r="O840" s="104" t="s">
        <v>946</v>
      </c>
      <c r="P840" s="99" t="s">
        <v>35</v>
      </c>
      <c r="Q840" s="85" t="s">
        <v>885</v>
      </c>
      <c r="R840" s="23"/>
    </row>
    <row r="841" spans="1:18">
      <c r="A841" s="103">
        <v>43614</v>
      </c>
      <c r="B841" s="104" t="s">
        <v>336</v>
      </c>
      <c r="C841" s="104" t="s">
        <v>20</v>
      </c>
      <c r="D841" s="99" t="s">
        <v>32</v>
      </c>
      <c r="E841" s="100"/>
      <c r="F841" s="100">
        <v>700</v>
      </c>
      <c r="G841" s="100"/>
      <c r="H841" s="100"/>
      <c r="I841" s="163">
        <f t="shared" si="63"/>
        <v>1.2316159328874883</v>
      </c>
      <c r="J841" s="163">
        <f t="shared" si="68"/>
        <v>568.35900000000004</v>
      </c>
      <c r="K841" s="109">
        <f t="shared" si="64"/>
        <v>4981049</v>
      </c>
      <c r="L841" s="98" t="s">
        <v>78</v>
      </c>
      <c r="M841" s="104" t="s">
        <v>34</v>
      </c>
      <c r="N841" s="99" t="s">
        <v>941</v>
      </c>
      <c r="O841" s="104" t="s">
        <v>946</v>
      </c>
      <c r="P841" s="99" t="s">
        <v>35</v>
      </c>
      <c r="Q841" s="85" t="s">
        <v>885</v>
      </c>
      <c r="R841" s="23"/>
    </row>
    <row r="842" spans="1:18">
      <c r="A842" s="103">
        <v>43614</v>
      </c>
      <c r="B842" s="104" t="s">
        <v>337</v>
      </c>
      <c r="C842" s="104" t="s">
        <v>20</v>
      </c>
      <c r="D842" s="99" t="s">
        <v>32</v>
      </c>
      <c r="E842" s="100"/>
      <c r="F842" s="100">
        <v>700</v>
      </c>
      <c r="G842" s="100"/>
      <c r="H842" s="100"/>
      <c r="I842" s="163">
        <f t="shared" si="63"/>
        <v>1.2316159328874883</v>
      </c>
      <c r="J842" s="163">
        <f t="shared" si="68"/>
        <v>568.35900000000004</v>
      </c>
      <c r="K842" s="109">
        <f t="shared" si="64"/>
        <v>4980349</v>
      </c>
      <c r="L842" s="98" t="s">
        <v>78</v>
      </c>
      <c r="M842" s="104" t="s">
        <v>34</v>
      </c>
      <c r="N842" s="99" t="s">
        <v>941</v>
      </c>
      <c r="O842" s="104" t="s">
        <v>946</v>
      </c>
      <c r="P842" s="99" t="s">
        <v>35</v>
      </c>
      <c r="Q842" s="85" t="s">
        <v>885</v>
      </c>
      <c r="R842" s="23"/>
    </row>
    <row r="843" spans="1:18">
      <c r="A843" s="103">
        <v>43614</v>
      </c>
      <c r="B843" s="104" t="s">
        <v>336</v>
      </c>
      <c r="C843" s="104" t="s">
        <v>20</v>
      </c>
      <c r="D843" s="99" t="s">
        <v>32</v>
      </c>
      <c r="E843" s="100"/>
      <c r="F843" s="100">
        <v>700</v>
      </c>
      <c r="G843" s="100"/>
      <c r="H843" s="100"/>
      <c r="I843" s="163">
        <f t="shared" si="63"/>
        <v>1.2316159328874883</v>
      </c>
      <c r="J843" s="163">
        <f t="shared" si="68"/>
        <v>568.35900000000004</v>
      </c>
      <c r="K843" s="109">
        <f t="shared" si="64"/>
        <v>4979649</v>
      </c>
      <c r="L843" s="98" t="s">
        <v>78</v>
      </c>
      <c r="M843" s="104" t="s">
        <v>34</v>
      </c>
      <c r="N843" s="99" t="s">
        <v>941</v>
      </c>
      <c r="O843" s="104" t="s">
        <v>946</v>
      </c>
      <c r="P843" s="99" t="s">
        <v>35</v>
      </c>
      <c r="Q843" s="85" t="s">
        <v>885</v>
      </c>
      <c r="R843" s="23"/>
    </row>
    <row r="844" spans="1:18" s="79" customFormat="1">
      <c r="A844" s="103">
        <v>43614</v>
      </c>
      <c r="B844" s="104" t="s">
        <v>814</v>
      </c>
      <c r="C844" s="104" t="s">
        <v>944</v>
      </c>
      <c r="D844" s="99" t="s">
        <v>32</v>
      </c>
      <c r="E844" s="100"/>
      <c r="F844" s="100">
        <v>30000</v>
      </c>
      <c r="G844" s="100"/>
      <c r="H844" s="100"/>
      <c r="I844" s="163">
        <f t="shared" si="63"/>
        <v>52.783539980892357</v>
      </c>
      <c r="J844" s="163">
        <f t="shared" si="68"/>
        <v>568.35900000000004</v>
      </c>
      <c r="K844" s="109">
        <f t="shared" si="64"/>
        <v>4949649</v>
      </c>
      <c r="L844" s="98" t="s">
        <v>78</v>
      </c>
      <c r="M844" s="104" t="s">
        <v>40</v>
      </c>
      <c r="N844" s="99" t="s">
        <v>941</v>
      </c>
      <c r="O844" s="104" t="s">
        <v>946</v>
      </c>
      <c r="P844" s="99" t="s">
        <v>35</v>
      </c>
      <c r="Q844" s="85" t="s">
        <v>886</v>
      </c>
      <c r="R844" s="74"/>
    </row>
    <row r="845" spans="1:18">
      <c r="A845" s="103">
        <v>43614</v>
      </c>
      <c r="B845" s="104" t="s">
        <v>337</v>
      </c>
      <c r="C845" s="104" t="s">
        <v>20</v>
      </c>
      <c r="D845" s="99" t="s">
        <v>32</v>
      </c>
      <c r="E845" s="100"/>
      <c r="F845" s="100">
        <v>700</v>
      </c>
      <c r="G845" s="100"/>
      <c r="H845" s="100"/>
      <c r="I845" s="163">
        <f t="shared" ref="I845:I908" si="69">+F845/J845</f>
        <v>1.2316159328874883</v>
      </c>
      <c r="J845" s="163">
        <f t="shared" si="68"/>
        <v>568.35900000000004</v>
      </c>
      <c r="K845" s="109">
        <f t="shared" ref="K845:K908" si="70">K844+E845-F845</f>
        <v>4948949</v>
      </c>
      <c r="L845" s="98" t="s">
        <v>78</v>
      </c>
      <c r="M845" s="104" t="s">
        <v>34</v>
      </c>
      <c r="N845" s="99" t="s">
        <v>941</v>
      </c>
      <c r="O845" s="104" t="s">
        <v>946</v>
      </c>
      <c r="P845" s="99" t="s">
        <v>35</v>
      </c>
      <c r="Q845" s="85" t="s">
        <v>885</v>
      </c>
      <c r="R845" s="23"/>
    </row>
    <row r="846" spans="1:18">
      <c r="A846" s="103">
        <v>43614</v>
      </c>
      <c r="B846" s="104" t="s">
        <v>815</v>
      </c>
      <c r="C846" s="104" t="s">
        <v>20</v>
      </c>
      <c r="D846" s="99" t="s">
        <v>32</v>
      </c>
      <c r="E846" s="100"/>
      <c r="F846" s="100">
        <v>700</v>
      </c>
      <c r="G846" s="100"/>
      <c r="H846" s="100"/>
      <c r="I846" s="163">
        <f t="shared" si="69"/>
        <v>1.2316159328874883</v>
      </c>
      <c r="J846" s="163">
        <f t="shared" si="68"/>
        <v>568.35900000000004</v>
      </c>
      <c r="K846" s="109">
        <f t="shared" si="70"/>
        <v>4948249</v>
      </c>
      <c r="L846" s="98" t="s">
        <v>78</v>
      </c>
      <c r="M846" s="104" t="s">
        <v>34</v>
      </c>
      <c r="N846" s="99" t="s">
        <v>941</v>
      </c>
      <c r="O846" s="104" t="s">
        <v>946</v>
      </c>
      <c r="P846" s="99" t="s">
        <v>35</v>
      </c>
      <c r="Q846" s="85" t="s">
        <v>885</v>
      </c>
      <c r="R846" s="23"/>
    </row>
    <row r="847" spans="1:18">
      <c r="A847" s="103">
        <v>43614</v>
      </c>
      <c r="B847" s="104" t="s">
        <v>816</v>
      </c>
      <c r="C847" s="104" t="s">
        <v>20</v>
      </c>
      <c r="D847" s="99" t="s">
        <v>32</v>
      </c>
      <c r="E847" s="100"/>
      <c r="F847" s="100">
        <v>700</v>
      </c>
      <c r="G847" s="100"/>
      <c r="H847" s="100"/>
      <c r="I847" s="163">
        <f t="shared" si="69"/>
        <v>1.2316159328874883</v>
      </c>
      <c r="J847" s="163">
        <f t="shared" si="68"/>
        <v>568.35900000000004</v>
      </c>
      <c r="K847" s="109">
        <f t="shared" si="70"/>
        <v>4947549</v>
      </c>
      <c r="L847" s="98" t="s">
        <v>78</v>
      </c>
      <c r="M847" s="104" t="s">
        <v>34</v>
      </c>
      <c r="N847" s="99" t="s">
        <v>941</v>
      </c>
      <c r="O847" s="104" t="s">
        <v>946</v>
      </c>
      <c r="P847" s="99" t="s">
        <v>35</v>
      </c>
      <c r="Q847" s="85" t="s">
        <v>885</v>
      </c>
      <c r="R847" s="23"/>
    </row>
    <row r="848" spans="1:18">
      <c r="A848" s="103">
        <v>43614</v>
      </c>
      <c r="B848" s="104" t="s">
        <v>812</v>
      </c>
      <c r="C848" s="104" t="s">
        <v>20</v>
      </c>
      <c r="D848" s="99" t="s">
        <v>32</v>
      </c>
      <c r="E848" s="100"/>
      <c r="F848" s="100">
        <v>700</v>
      </c>
      <c r="G848" s="100"/>
      <c r="H848" s="100"/>
      <c r="I848" s="163">
        <f t="shared" si="69"/>
        <v>1.2316159328874883</v>
      </c>
      <c r="J848" s="163">
        <f t="shared" si="68"/>
        <v>568.35900000000004</v>
      </c>
      <c r="K848" s="109">
        <f t="shared" si="70"/>
        <v>4946849</v>
      </c>
      <c r="L848" s="98" t="s">
        <v>78</v>
      </c>
      <c r="M848" s="104" t="s">
        <v>34</v>
      </c>
      <c r="N848" s="99" t="s">
        <v>941</v>
      </c>
      <c r="O848" s="104" t="s">
        <v>946</v>
      </c>
      <c r="P848" s="99" t="s">
        <v>35</v>
      </c>
      <c r="Q848" s="85" t="s">
        <v>885</v>
      </c>
      <c r="R848" s="23"/>
    </row>
    <row r="849" spans="1:18">
      <c r="A849" s="103">
        <v>43614</v>
      </c>
      <c r="B849" s="104" t="s">
        <v>813</v>
      </c>
      <c r="C849" s="104" t="s">
        <v>20</v>
      </c>
      <c r="D849" s="99" t="s">
        <v>32</v>
      </c>
      <c r="E849" s="100"/>
      <c r="F849" s="100">
        <v>700</v>
      </c>
      <c r="G849" s="100"/>
      <c r="H849" s="100"/>
      <c r="I849" s="163">
        <f t="shared" si="69"/>
        <v>1.2316159328874883</v>
      </c>
      <c r="J849" s="163">
        <f t="shared" si="68"/>
        <v>568.35900000000004</v>
      </c>
      <c r="K849" s="109">
        <f t="shared" si="70"/>
        <v>4946149</v>
      </c>
      <c r="L849" s="98" t="s">
        <v>78</v>
      </c>
      <c r="M849" s="104" t="s">
        <v>34</v>
      </c>
      <c r="N849" s="99" t="s">
        <v>941</v>
      </c>
      <c r="O849" s="104" t="s">
        <v>946</v>
      </c>
      <c r="P849" s="99" t="s">
        <v>35</v>
      </c>
      <c r="Q849" s="85" t="s">
        <v>885</v>
      </c>
      <c r="R849" s="23"/>
    </row>
    <row r="850" spans="1:18">
      <c r="A850" s="103">
        <v>43614</v>
      </c>
      <c r="B850" s="104" t="s">
        <v>432</v>
      </c>
      <c r="C850" s="104" t="s">
        <v>20</v>
      </c>
      <c r="D850" s="104" t="s">
        <v>21</v>
      </c>
      <c r="E850" s="107"/>
      <c r="F850" s="107">
        <v>500</v>
      </c>
      <c r="G850" s="107"/>
      <c r="H850" s="107"/>
      <c r="I850" s="163">
        <f t="shared" si="69"/>
        <v>0.90594480984218451</v>
      </c>
      <c r="J850" s="163">
        <v>551.91</v>
      </c>
      <c r="K850" s="109">
        <f t="shared" si="70"/>
        <v>4945649</v>
      </c>
      <c r="L850" s="108" t="s">
        <v>75</v>
      </c>
      <c r="M850" s="104" t="s">
        <v>23</v>
      </c>
      <c r="N850" s="99" t="s">
        <v>942</v>
      </c>
      <c r="O850" s="104" t="s">
        <v>946</v>
      </c>
      <c r="P850" s="99" t="s">
        <v>35</v>
      </c>
      <c r="Q850" s="85" t="s">
        <v>885</v>
      </c>
      <c r="R850" s="23"/>
    </row>
    <row r="851" spans="1:18">
      <c r="A851" s="103">
        <v>43614</v>
      </c>
      <c r="B851" s="104" t="s">
        <v>433</v>
      </c>
      <c r="C851" s="104" t="s">
        <v>20</v>
      </c>
      <c r="D851" s="104" t="s">
        <v>21</v>
      </c>
      <c r="E851" s="107"/>
      <c r="F851" s="107">
        <v>500</v>
      </c>
      <c r="G851" s="107"/>
      <c r="H851" s="107"/>
      <c r="I851" s="163">
        <f t="shared" si="69"/>
        <v>0.90594480984218451</v>
      </c>
      <c r="J851" s="163">
        <v>551.91</v>
      </c>
      <c r="K851" s="109">
        <f t="shared" si="70"/>
        <v>4945149</v>
      </c>
      <c r="L851" s="108" t="s">
        <v>75</v>
      </c>
      <c r="M851" s="104" t="s">
        <v>23</v>
      </c>
      <c r="N851" s="99" t="s">
        <v>942</v>
      </c>
      <c r="O851" s="104" t="s">
        <v>946</v>
      </c>
      <c r="P851" s="99" t="s">
        <v>35</v>
      </c>
      <c r="Q851" s="85" t="s">
        <v>885</v>
      </c>
      <c r="R851" s="23"/>
    </row>
    <row r="852" spans="1:18">
      <c r="A852" s="103">
        <v>43614</v>
      </c>
      <c r="B852" s="104" t="s">
        <v>434</v>
      </c>
      <c r="C852" s="104" t="s">
        <v>20</v>
      </c>
      <c r="D852" s="104" t="s">
        <v>21</v>
      </c>
      <c r="E852" s="107"/>
      <c r="F852" s="107">
        <v>500</v>
      </c>
      <c r="G852" s="107"/>
      <c r="H852" s="107"/>
      <c r="I852" s="163">
        <f t="shared" si="69"/>
        <v>0.90594480984218451</v>
      </c>
      <c r="J852" s="163">
        <v>551.91</v>
      </c>
      <c r="K852" s="109">
        <f t="shared" si="70"/>
        <v>4944649</v>
      </c>
      <c r="L852" s="108" t="s">
        <v>75</v>
      </c>
      <c r="M852" s="104" t="s">
        <v>23</v>
      </c>
      <c r="N852" s="99" t="s">
        <v>942</v>
      </c>
      <c r="O852" s="104" t="s">
        <v>946</v>
      </c>
      <c r="P852" s="99" t="s">
        <v>35</v>
      </c>
      <c r="Q852" s="85" t="s">
        <v>885</v>
      </c>
      <c r="R852" s="23"/>
    </row>
    <row r="853" spans="1:18">
      <c r="A853" s="103">
        <v>43614</v>
      </c>
      <c r="B853" s="104" t="s">
        <v>435</v>
      </c>
      <c r="C853" s="104" t="s">
        <v>20</v>
      </c>
      <c r="D853" s="104" t="s">
        <v>21</v>
      </c>
      <c r="E853" s="107"/>
      <c r="F853" s="107">
        <v>1000</v>
      </c>
      <c r="G853" s="107"/>
      <c r="H853" s="107"/>
      <c r="I853" s="163">
        <f t="shared" si="69"/>
        <v>1.811889619684369</v>
      </c>
      <c r="J853" s="163">
        <v>551.91</v>
      </c>
      <c r="K853" s="109">
        <f t="shared" si="70"/>
        <v>4943649</v>
      </c>
      <c r="L853" s="108" t="s">
        <v>75</v>
      </c>
      <c r="M853" s="104" t="s">
        <v>23</v>
      </c>
      <c r="N853" s="99" t="s">
        <v>942</v>
      </c>
      <c r="O853" s="104" t="s">
        <v>946</v>
      </c>
      <c r="P853" s="99" t="s">
        <v>35</v>
      </c>
      <c r="Q853" s="85" t="s">
        <v>885</v>
      </c>
      <c r="R853" s="23"/>
    </row>
    <row r="854" spans="1:18">
      <c r="A854" s="103">
        <v>43614</v>
      </c>
      <c r="B854" s="104" t="s">
        <v>871</v>
      </c>
      <c r="C854" s="104" t="s">
        <v>20</v>
      </c>
      <c r="D854" s="104" t="s">
        <v>21</v>
      </c>
      <c r="E854" s="107"/>
      <c r="F854" s="107">
        <v>1000</v>
      </c>
      <c r="G854" s="107"/>
      <c r="H854" s="107"/>
      <c r="I854" s="163">
        <f t="shared" si="69"/>
        <v>1.811889619684369</v>
      </c>
      <c r="J854" s="163">
        <v>551.91</v>
      </c>
      <c r="K854" s="109">
        <f t="shared" si="70"/>
        <v>4942649</v>
      </c>
      <c r="L854" s="108" t="s">
        <v>75</v>
      </c>
      <c r="M854" s="104" t="s">
        <v>23</v>
      </c>
      <c r="N854" s="99" t="s">
        <v>942</v>
      </c>
      <c r="O854" s="104" t="s">
        <v>946</v>
      </c>
      <c r="P854" s="99" t="s">
        <v>35</v>
      </c>
      <c r="Q854" s="85" t="s">
        <v>885</v>
      </c>
      <c r="R854" s="23"/>
    </row>
    <row r="855" spans="1:18">
      <c r="A855" s="103">
        <v>43614</v>
      </c>
      <c r="B855" s="104" t="s">
        <v>872</v>
      </c>
      <c r="C855" s="102" t="s">
        <v>196</v>
      </c>
      <c r="D855" s="104" t="s">
        <v>21</v>
      </c>
      <c r="E855" s="107"/>
      <c r="F855" s="107">
        <v>5000</v>
      </c>
      <c r="G855" s="107"/>
      <c r="H855" s="107"/>
      <c r="I855" s="163">
        <f t="shared" si="69"/>
        <v>9.0594480984218446</v>
      </c>
      <c r="J855" s="163">
        <v>551.91</v>
      </c>
      <c r="K855" s="109">
        <f t="shared" si="70"/>
        <v>4937649</v>
      </c>
      <c r="L855" s="108" t="s">
        <v>75</v>
      </c>
      <c r="M855" s="104" t="s">
        <v>23</v>
      </c>
      <c r="N855" s="99" t="s">
        <v>942</v>
      </c>
      <c r="O855" s="104" t="s">
        <v>946</v>
      </c>
      <c r="P855" s="99" t="s">
        <v>35</v>
      </c>
      <c r="Q855" s="85" t="s">
        <v>885</v>
      </c>
      <c r="R855" s="23"/>
    </row>
    <row r="856" spans="1:18">
      <c r="A856" s="103">
        <v>43614</v>
      </c>
      <c r="B856" s="104" t="s">
        <v>873</v>
      </c>
      <c r="C856" s="104" t="s">
        <v>20</v>
      </c>
      <c r="D856" s="104" t="s">
        <v>21</v>
      </c>
      <c r="E856" s="107"/>
      <c r="F856" s="107">
        <v>500</v>
      </c>
      <c r="G856" s="107"/>
      <c r="H856" s="107"/>
      <c r="I856" s="163">
        <f t="shared" si="69"/>
        <v>0.90594480984218451</v>
      </c>
      <c r="J856" s="163">
        <v>551.91</v>
      </c>
      <c r="K856" s="109">
        <f t="shared" si="70"/>
        <v>4937149</v>
      </c>
      <c r="L856" s="108" t="s">
        <v>75</v>
      </c>
      <c r="M856" s="104" t="s">
        <v>23</v>
      </c>
      <c r="N856" s="99" t="s">
        <v>942</v>
      </c>
      <c r="O856" s="104" t="s">
        <v>946</v>
      </c>
      <c r="P856" s="99" t="s">
        <v>35</v>
      </c>
      <c r="Q856" s="85" t="s">
        <v>885</v>
      </c>
      <c r="R856" s="23"/>
    </row>
    <row r="857" spans="1:18" s="79" customFormat="1">
      <c r="A857" s="103">
        <v>43614</v>
      </c>
      <c r="B857" s="99" t="s">
        <v>476</v>
      </c>
      <c r="C857" s="104" t="s">
        <v>79</v>
      </c>
      <c r="D857" s="99" t="s">
        <v>32</v>
      </c>
      <c r="E857" s="106"/>
      <c r="F857" s="100">
        <v>470000</v>
      </c>
      <c r="G857" s="100"/>
      <c r="H857" s="100"/>
      <c r="I857" s="163">
        <f t="shared" si="69"/>
        <v>842.95338943038678</v>
      </c>
      <c r="J857" s="163">
        <f t="shared" ref="J857:J864" si="71">11151269/20000</f>
        <v>557.56344999999999</v>
      </c>
      <c r="K857" s="109">
        <f t="shared" si="70"/>
        <v>4467149</v>
      </c>
      <c r="L857" s="98" t="s">
        <v>82</v>
      </c>
      <c r="M857" s="99" t="s">
        <v>451</v>
      </c>
      <c r="N857" s="99" t="s">
        <v>943</v>
      </c>
      <c r="O857" s="99" t="s">
        <v>945</v>
      </c>
      <c r="P857" s="99" t="s">
        <v>35</v>
      </c>
      <c r="Q857" s="85" t="s">
        <v>886</v>
      </c>
      <c r="R857" s="74"/>
    </row>
    <row r="858" spans="1:18" s="79" customFormat="1">
      <c r="A858" s="103">
        <v>43614</v>
      </c>
      <c r="B858" s="99" t="s">
        <v>477</v>
      </c>
      <c r="C858" s="104" t="s">
        <v>79</v>
      </c>
      <c r="D858" s="99" t="s">
        <v>85</v>
      </c>
      <c r="E858" s="61"/>
      <c r="F858" s="100">
        <v>140000</v>
      </c>
      <c r="G858" s="100"/>
      <c r="H858" s="100"/>
      <c r="I858" s="163">
        <f t="shared" si="69"/>
        <v>251.09249897926415</v>
      </c>
      <c r="J858" s="163">
        <f t="shared" si="71"/>
        <v>557.56344999999999</v>
      </c>
      <c r="K858" s="109">
        <f t="shared" si="70"/>
        <v>4327149</v>
      </c>
      <c r="L858" s="98" t="s">
        <v>82</v>
      </c>
      <c r="M858" s="99" t="s">
        <v>451</v>
      </c>
      <c r="N858" s="99" t="s">
        <v>943</v>
      </c>
      <c r="O858" s="99" t="s">
        <v>945</v>
      </c>
      <c r="P858" s="99" t="s">
        <v>35</v>
      </c>
      <c r="Q858" s="85" t="s">
        <v>886</v>
      </c>
      <c r="R858" s="74"/>
    </row>
    <row r="859" spans="1:18" s="79" customFormat="1">
      <c r="A859" s="103">
        <v>43614</v>
      </c>
      <c r="B859" s="99" t="s">
        <v>478</v>
      </c>
      <c r="C859" s="104" t="s">
        <v>79</v>
      </c>
      <c r="D859" s="99" t="s">
        <v>32</v>
      </c>
      <c r="E859" s="106"/>
      <c r="F859" s="100">
        <v>193600</v>
      </c>
      <c r="G859" s="100"/>
      <c r="H859" s="100"/>
      <c r="I859" s="163">
        <f t="shared" si="69"/>
        <v>347.22505573132531</v>
      </c>
      <c r="J859" s="163">
        <f t="shared" si="71"/>
        <v>557.56344999999999</v>
      </c>
      <c r="K859" s="109">
        <f t="shared" si="70"/>
        <v>4133549</v>
      </c>
      <c r="L859" s="98" t="s">
        <v>82</v>
      </c>
      <c r="M859" s="99" t="s">
        <v>451</v>
      </c>
      <c r="N859" s="99" t="s">
        <v>943</v>
      </c>
      <c r="O859" s="99" t="s">
        <v>945</v>
      </c>
      <c r="P859" s="99" t="s">
        <v>35</v>
      </c>
      <c r="Q859" s="85" t="s">
        <v>886</v>
      </c>
      <c r="R859" s="74"/>
    </row>
    <row r="860" spans="1:18" s="79" customFormat="1">
      <c r="A860" s="103">
        <v>43614</v>
      </c>
      <c r="B860" s="99" t="s">
        <v>479</v>
      </c>
      <c r="C860" s="104" t="s">
        <v>79</v>
      </c>
      <c r="D860" s="99" t="s">
        <v>32</v>
      </c>
      <c r="E860" s="106"/>
      <c r="F860" s="100">
        <v>250000</v>
      </c>
      <c r="G860" s="100"/>
      <c r="H860" s="100"/>
      <c r="I860" s="163">
        <f t="shared" si="69"/>
        <v>448.37946246297173</v>
      </c>
      <c r="J860" s="163">
        <f t="shared" si="71"/>
        <v>557.56344999999999</v>
      </c>
      <c r="K860" s="109">
        <f t="shared" si="70"/>
        <v>3883549</v>
      </c>
      <c r="L860" s="98" t="s">
        <v>82</v>
      </c>
      <c r="M860" s="99" t="s">
        <v>451</v>
      </c>
      <c r="N860" s="99" t="s">
        <v>943</v>
      </c>
      <c r="O860" s="99" t="s">
        <v>945</v>
      </c>
      <c r="P860" s="99" t="s">
        <v>35</v>
      </c>
      <c r="Q860" s="85" t="s">
        <v>886</v>
      </c>
      <c r="R860" s="74"/>
    </row>
    <row r="861" spans="1:18" s="79" customFormat="1">
      <c r="A861" s="103">
        <v>43614</v>
      </c>
      <c r="B861" s="99" t="s">
        <v>480</v>
      </c>
      <c r="C861" s="104" t="s">
        <v>79</v>
      </c>
      <c r="D861" s="99" t="s">
        <v>32</v>
      </c>
      <c r="E861" s="106"/>
      <c r="F861" s="100">
        <v>230000</v>
      </c>
      <c r="G861" s="100"/>
      <c r="H861" s="100"/>
      <c r="I861" s="163">
        <f t="shared" si="69"/>
        <v>412.509105465934</v>
      </c>
      <c r="J861" s="163">
        <f t="shared" si="71"/>
        <v>557.56344999999999</v>
      </c>
      <c r="K861" s="109">
        <f t="shared" si="70"/>
        <v>3653549</v>
      </c>
      <c r="L861" s="98" t="s">
        <v>82</v>
      </c>
      <c r="M861" s="99" t="s">
        <v>451</v>
      </c>
      <c r="N861" s="99" t="s">
        <v>943</v>
      </c>
      <c r="O861" s="99" t="s">
        <v>945</v>
      </c>
      <c r="P861" s="99" t="s">
        <v>35</v>
      </c>
      <c r="Q861" s="85" t="s">
        <v>886</v>
      </c>
      <c r="R861" s="74"/>
    </row>
    <row r="862" spans="1:18" s="79" customFormat="1">
      <c r="A862" s="103">
        <v>43614</v>
      </c>
      <c r="B862" s="99" t="s">
        <v>481</v>
      </c>
      <c r="C862" s="104" t="s">
        <v>79</v>
      </c>
      <c r="D862" s="99" t="s">
        <v>32</v>
      </c>
      <c r="E862" s="106"/>
      <c r="F862" s="100">
        <v>193600</v>
      </c>
      <c r="G862" s="100"/>
      <c r="H862" s="100"/>
      <c r="I862" s="163">
        <f t="shared" si="69"/>
        <v>347.22505573132531</v>
      </c>
      <c r="J862" s="163">
        <f t="shared" si="71"/>
        <v>557.56344999999999</v>
      </c>
      <c r="K862" s="109">
        <f t="shared" si="70"/>
        <v>3459949</v>
      </c>
      <c r="L862" s="98" t="s">
        <v>82</v>
      </c>
      <c r="M862" s="99" t="s">
        <v>451</v>
      </c>
      <c r="N862" s="99" t="s">
        <v>943</v>
      </c>
      <c r="O862" s="99" t="s">
        <v>945</v>
      </c>
      <c r="P862" s="99" t="s">
        <v>35</v>
      </c>
      <c r="Q862" s="85" t="s">
        <v>886</v>
      </c>
      <c r="R862" s="74"/>
    </row>
    <row r="863" spans="1:18" s="79" customFormat="1">
      <c r="A863" s="103">
        <v>43614</v>
      </c>
      <c r="B863" s="99" t="s">
        <v>482</v>
      </c>
      <c r="C863" s="104" t="s">
        <v>79</v>
      </c>
      <c r="D863" s="99" t="s">
        <v>32</v>
      </c>
      <c r="E863" s="106"/>
      <c r="F863" s="100">
        <v>230000</v>
      </c>
      <c r="G863" s="100"/>
      <c r="H863" s="100"/>
      <c r="I863" s="163">
        <f t="shared" si="69"/>
        <v>412.509105465934</v>
      </c>
      <c r="J863" s="163">
        <f t="shared" si="71"/>
        <v>557.56344999999999</v>
      </c>
      <c r="K863" s="109">
        <f t="shared" si="70"/>
        <v>3229949</v>
      </c>
      <c r="L863" s="98" t="s">
        <v>82</v>
      </c>
      <c r="M863" s="99" t="s">
        <v>451</v>
      </c>
      <c r="N863" s="99" t="s">
        <v>943</v>
      </c>
      <c r="O863" s="99" t="s">
        <v>945</v>
      </c>
      <c r="P863" s="99" t="s">
        <v>35</v>
      </c>
      <c r="Q863" s="85" t="s">
        <v>886</v>
      </c>
      <c r="R863" s="74"/>
    </row>
    <row r="864" spans="1:18" s="79" customFormat="1">
      <c r="A864" s="103">
        <v>43614</v>
      </c>
      <c r="B864" s="99" t="s">
        <v>483</v>
      </c>
      <c r="C864" s="104" t="s">
        <v>79</v>
      </c>
      <c r="D864" s="99" t="s">
        <v>61</v>
      </c>
      <c r="E864" s="106"/>
      <c r="F864" s="100">
        <v>385939</v>
      </c>
      <c r="G864" s="100"/>
      <c r="H864" s="100"/>
      <c r="I864" s="163">
        <f t="shared" si="69"/>
        <v>692.18848545398737</v>
      </c>
      <c r="J864" s="163">
        <f t="shared" si="71"/>
        <v>557.56344999999999</v>
      </c>
      <c r="K864" s="109">
        <f t="shared" si="70"/>
        <v>2844010</v>
      </c>
      <c r="L864" s="98" t="s">
        <v>82</v>
      </c>
      <c r="M864" s="99" t="s">
        <v>451</v>
      </c>
      <c r="N864" s="99" t="s">
        <v>943</v>
      </c>
      <c r="O864" s="99" t="s">
        <v>945</v>
      </c>
      <c r="P864" s="99" t="s">
        <v>35</v>
      </c>
      <c r="Q864" s="85" t="s">
        <v>886</v>
      </c>
      <c r="R864" s="74"/>
    </row>
    <row r="865" spans="1:18" s="79" customFormat="1">
      <c r="A865" s="103">
        <v>43614</v>
      </c>
      <c r="B865" s="99" t="s">
        <v>484</v>
      </c>
      <c r="C865" s="99" t="s">
        <v>878</v>
      </c>
      <c r="D865" s="99" t="s">
        <v>69</v>
      </c>
      <c r="E865" s="106"/>
      <c r="F865" s="100">
        <v>9964</v>
      </c>
      <c r="G865" s="100"/>
      <c r="H865" s="100"/>
      <c r="I865" s="163">
        <f t="shared" si="69"/>
        <v>17.531173078987049</v>
      </c>
      <c r="J865" s="163">
        <f t="shared" ref="J865:J870" si="72">11367180/20000</f>
        <v>568.35900000000004</v>
      </c>
      <c r="K865" s="109">
        <f t="shared" si="70"/>
        <v>2834046</v>
      </c>
      <c r="L865" s="98" t="s">
        <v>82</v>
      </c>
      <c r="M865" s="99" t="s">
        <v>445</v>
      </c>
      <c r="N865" s="99" t="s">
        <v>941</v>
      </c>
      <c r="O865" s="104" t="s">
        <v>946</v>
      </c>
      <c r="P865" s="99" t="s">
        <v>35</v>
      </c>
      <c r="Q865" s="85" t="s">
        <v>886</v>
      </c>
      <c r="R865" s="74"/>
    </row>
    <row r="866" spans="1:18" s="79" customFormat="1">
      <c r="A866" s="103">
        <v>43614</v>
      </c>
      <c r="B866" s="99" t="s">
        <v>485</v>
      </c>
      <c r="C866" s="99" t="s">
        <v>879</v>
      </c>
      <c r="D866" s="99" t="s">
        <v>69</v>
      </c>
      <c r="E866" s="106"/>
      <c r="F866" s="100">
        <v>209000</v>
      </c>
      <c r="G866" s="100"/>
      <c r="H866" s="100"/>
      <c r="I866" s="163">
        <f t="shared" si="69"/>
        <v>367.72532853355005</v>
      </c>
      <c r="J866" s="163">
        <f t="shared" si="72"/>
        <v>568.35900000000004</v>
      </c>
      <c r="K866" s="109">
        <f t="shared" si="70"/>
        <v>2625046</v>
      </c>
      <c r="L866" s="98" t="s">
        <v>82</v>
      </c>
      <c r="M866" s="99">
        <v>3635131</v>
      </c>
      <c r="N866" s="99" t="s">
        <v>941</v>
      </c>
      <c r="O866" s="104" t="s">
        <v>946</v>
      </c>
      <c r="P866" s="99" t="s">
        <v>35</v>
      </c>
      <c r="Q866" s="85" t="s">
        <v>886</v>
      </c>
      <c r="R866" s="74"/>
    </row>
    <row r="867" spans="1:18" s="79" customFormat="1">
      <c r="A867" s="103">
        <v>43614</v>
      </c>
      <c r="B867" s="99" t="s">
        <v>486</v>
      </c>
      <c r="C867" s="99" t="s">
        <v>878</v>
      </c>
      <c r="D867" s="99" t="s">
        <v>69</v>
      </c>
      <c r="E867" s="106"/>
      <c r="F867" s="100">
        <v>3484</v>
      </c>
      <c r="G867" s="100"/>
      <c r="H867" s="100"/>
      <c r="I867" s="163">
        <f t="shared" si="69"/>
        <v>6.1299284431142986</v>
      </c>
      <c r="J867" s="163">
        <f t="shared" si="72"/>
        <v>568.35900000000004</v>
      </c>
      <c r="K867" s="109">
        <f t="shared" si="70"/>
        <v>2621562</v>
      </c>
      <c r="L867" s="98" t="s">
        <v>82</v>
      </c>
      <c r="M867" s="99">
        <v>3635131</v>
      </c>
      <c r="N867" s="99" t="s">
        <v>941</v>
      </c>
      <c r="O867" s="104" t="s">
        <v>946</v>
      </c>
      <c r="P867" s="99" t="s">
        <v>35</v>
      </c>
      <c r="Q867" s="85" t="s">
        <v>886</v>
      </c>
      <c r="R867" s="74"/>
    </row>
    <row r="868" spans="1:18" s="79" customFormat="1">
      <c r="A868" s="103">
        <v>43614</v>
      </c>
      <c r="B868" s="99" t="s">
        <v>487</v>
      </c>
      <c r="C868" s="99" t="s">
        <v>879</v>
      </c>
      <c r="D868" s="99" t="s">
        <v>69</v>
      </c>
      <c r="E868" s="106"/>
      <c r="F868" s="100">
        <v>295000</v>
      </c>
      <c r="G868" s="100"/>
      <c r="H868" s="100"/>
      <c r="I868" s="163">
        <f t="shared" si="69"/>
        <v>519.0381431454415</v>
      </c>
      <c r="J868" s="163">
        <f t="shared" si="72"/>
        <v>568.35900000000004</v>
      </c>
      <c r="K868" s="109">
        <f t="shared" si="70"/>
        <v>2326562</v>
      </c>
      <c r="L868" s="98" t="s">
        <v>82</v>
      </c>
      <c r="M868" s="99">
        <v>3635130</v>
      </c>
      <c r="N868" s="99" t="s">
        <v>941</v>
      </c>
      <c r="O868" s="104" t="s">
        <v>946</v>
      </c>
      <c r="P868" s="99" t="s">
        <v>35</v>
      </c>
      <c r="Q868" s="85" t="s">
        <v>886</v>
      </c>
      <c r="R868" s="74"/>
    </row>
    <row r="869" spans="1:18" s="79" customFormat="1">
      <c r="A869" s="103">
        <v>43614</v>
      </c>
      <c r="B869" s="99" t="s">
        <v>488</v>
      </c>
      <c r="C869" s="99" t="s">
        <v>88</v>
      </c>
      <c r="D869" s="99" t="s">
        <v>85</v>
      </c>
      <c r="E869" s="100"/>
      <c r="F869" s="100">
        <v>270000</v>
      </c>
      <c r="G869" s="100"/>
      <c r="H869" s="100"/>
      <c r="I869" s="163">
        <f t="shared" si="69"/>
        <v>475.05185982803118</v>
      </c>
      <c r="J869" s="163">
        <f t="shared" si="72"/>
        <v>568.35900000000004</v>
      </c>
      <c r="K869" s="109">
        <f t="shared" si="70"/>
        <v>2056562</v>
      </c>
      <c r="L869" s="98" t="s">
        <v>82</v>
      </c>
      <c r="M869" s="99">
        <v>3635132</v>
      </c>
      <c r="N869" s="99" t="s">
        <v>941</v>
      </c>
      <c r="O869" s="104" t="s">
        <v>946</v>
      </c>
      <c r="P869" s="99" t="s">
        <v>35</v>
      </c>
      <c r="Q869" s="85" t="s">
        <v>886</v>
      </c>
      <c r="R869" s="74"/>
    </row>
    <row r="870" spans="1:18" s="79" customFormat="1">
      <c r="A870" s="103">
        <v>43614</v>
      </c>
      <c r="B870" s="99" t="s">
        <v>489</v>
      </c>
      <c r="C870" s="99" t="s">
        <v>878</v>
      </c>
      <c r="D870" s="99" t="s">
        <v>69</v>
      </c>
      <c r="E870" s="106"/>
      <c r="F870" s="100">
        <v>3484</v>
      </c>
      <c r="G870" s="100"/>
      <c r="H870" s="100"/>
      <c r="I870" s="163">
        <f t="shared" si="69"/>
        <v>6.1299284431142986</v>
      </c>
      <c r="J870" s="163">
        <f t="shared" si="72"/>
        <v>568.35900000000004</v>
      </c>
      <c r="K870" s="109">
        <f t="shared" si="70"/>
        <v>2053078</v>
      </c>
      <c r="L870" s="98" t="s">
        <v>82</v>
      </c>
      <c r="M870" s="99">
        <v>3635132</v>
      </c>
      <c r="N870" s="99" t="s">
        <v>941</v>
      </c>
      <c r="O870" s="104" t="s">
        <v>946</v>
      </c>
      <c r="P870" s="99" t="s">
        <v>35</v>
      </c>
      <c r="Q870" s="85" t="s">
        <v>886</v>
      </c>
      <c r="R870" s="74"/>
    </row>
    <row r="871" spans="1:18">
      <c r="A871" s="103">
        <v>43615</v>
      </c>
      <c r="B871" s="104" t="s">
        <v>543</v>
      </c>
      <c r="C871" s="104" t="s">
        <v>20</v>
      </c>
      <c r="D871" s="99" t="s">
        <v>21</v>
      </c>
      <c r="E871" s="107"/>
      <c r="F871" s="107">
        <v>500</v>
      </c>
      <c r="G871" s="107"/>
      <c r="H871" s="107"/>
      <c r="I871" s="163">
        <f t="shared" si="69"/>
        <v>0.90594480984218451</v>
      </c>
      <c r="J871" s="163">
        <v>551.91</v>
      </c>
      <c r="K871" s="109">
        <f t="shared" si="70"/>
        <v>2052578</v>
      </c>
      <c r="L871" s="98" t="s">
        <v>22</v>
      </c>
      <c r="M871" s="104" t="s">
        <v>23</v>
      </c>
      <c r="N871" s="99" t="s">
        <v>942</v>
      </c>
      <c r="O871" s="104" t="s">
        <v>946</v>
      </c>
      <c r="P871" s="99" t="s">
        <v>35</v>
      </c>
      <c r="Q871" s="85" t="s">
        <v>885</v>
      </c>
      <c r="R871" s="23"/>
    </row>
    <row r="872" spans="1:18">
      <c r="A872" s="103">
        <v>43615</v>
      </c>
      <c r="B872" s="104" t="s">
        <v>544</v>
      </c>
      <c r="C872" s="104" t="s">
        <v>20</v>
      </c>
      <c r="D872" s="99" t="s">
        <v>21</v>
      </c>
      <c r="E872" s="107"/>
      <c r="F872" s="107">
        <v>4000</v>
      </c>
      <c r="G872" s="107"/>
      <c r="H872" s="107"/>
      <c r="I872" s="163">
        <f t="shared" si="69"/>
        <v>7.2475584787374761</v>
      </c>
      <c r="J872" s="163">
        <v>551.91</v>
      </c>
      <c r="K872" s="109">
        <f t="shared" si="70"/>
        <v>2048578</v>
      </c>
      <c r="L872" s="98" t="s">
        <v>22</v>
      </c>
      <c r="M872" s="104" t="s">
        <v>23</v>
      </c>
      <c r="N872" s="99" t="s">
        <v>942</v>
      </c>
      <c r="O872" s="104" t="s">
        <v>946</v>
      </c>
      <c r="P872" s="99" t="s">
        <v>35</v>
      </c>
      <c r="Q872" s="85" t="s">
        <v>885</v>
      </c>
      <c r="R872" s="23"/>
    </row>
    <row r="873" spans="1:18">
      <c r="A873" s="103">
        <v>43615</v>
      </c>
      <c r="B873" s="104" t="s">
        <v>545</v>
      </c>
      <c r="C873" s="104" t="s">
        <v>20</v>
      </c>
      <c r="D873" s="99" t="s">
        <v>21</v>
      </c>
      <c r="E873" s="107"/>
      <c r="F873" s="107">
        <v>300</v>
      </c>
      <c r="G873" s="107"/>
      <c r="H873" s="107"/>
      <c r="I873" s="163">
        <f t="shared" si="69"/>
        <v>0.54356688590531066</v>
      </c>
      <c r="J873" s="163">
        <v>551.91</v>
      </c>
      <c r="K873" s="109">
        <f t="shared" si="70"/>
        <v>2048278</v>
      </c>
      <c r="L873" s="98" t="s">
        <v>22</v>
      </c>
      <c r="M873" s="104" t="s">
        <v>23</v>
      </c>
      <c r="N873" s="99" t="s">
        <v>942</v>
      </c>
      <c r="O873" s="104" t="s">
        <v>946</v>
      </c>
      <c r="P873" s="99" t="s">
        <v>35</v>
      </c>
      <c r="Q873" s="85" t="s">
        <v>885</v>
      </c>
      <c r="R873" s="23"/>
    </row>
    <row r="874" spans="1:18">
      <c r="A874" s="103">
        <v>43615</v>
      </c>
      <c r="B874" s="104" t="s">
        <v>651</v>
      </c>
      <c r="C874" s="104" t="s">
        <v>20</v>
      </c>
      <c r="D874" s="104" t="s">
        <v>297</v>
      </c>
      <c r="E874" s="107"/>
      <c r="F874" s="107">
        <v>500</v>
      </c>
      <c r="G874" s="107"/>
      <c r="H874" s="107"/>
      <c r="I874" s="163">
        <f t="shared" si="69"/>
        <v>0.87972566634820593</v>
      </c>
      <c r="J874" s="163">
        <f t="shared" ref="J874:J879" si="73">11367180/20000</f>
        <v>568.35900000000004</v>
      </c>
      <c r="K874" s="109">
        <f t="shared" si="70"/>
        <v>2047778</v>
      </c>
      <c r="L874" s="108" t="s">
        <v>62</v>
      </c>
      <c r="M874" s="104" t="s">
        <v>34</v>
      </c>
      <c r="N874" s="99" t="s">
        <v>941</v>
      </c>
      <c r="O874" s="104" t="s">
        <v>946</v>
      </c>
      <c r="P874" s="99" t="s">
        <v>35</v>
      </c>
      <c r="Q874" s="85" t="s">
        <v>885</v>
      </c>
      <c r="R874" s="23"/>
    </row>
    <row r="875" spans="1:18">
      <c r="A875" s="103">
        <v>43615</v>
      </c>
      <c r="B875" s="104" t="s">
        <v>652</v>
      </c>
      <c r="C875" s="104" t="s">
        <v>20</v>
      </c>
      <c r="D875" s="104" t="s">
        <v>297</v>
      </c>
      <c r="E875" s="107"/>
      <c r="F875" s="107">
        <v>500</v>
      </c>
      <c r="G875" s="107"/>
      <c r="H875" s="107"/>
      <c r="I875" s="163">
        <f t="shared" si="69"/>
        <v>0.87972566634820593</v>
      </c>
      <c r="J875" s="163">
        <f t="shared" si="73"/>
        <v>568.35900000000004</v>
      </c>
      <c r="K875" s="109">
        <f t="shared" si="70"/>
        <v>2047278</v>
      </c>
      <c r="L875" s="108" t="s">
        <v>62</v>
      </c>
      <c r="M875" s="104" t="s">
        <v>34</v>
      </c>
      <c r="N875" s="99" t="s">
        <v>941</v>
      </c>
      <c r="O875" s="104" t="s">
        <v>946</v>
      </c>
      <c r="P875" s="99" t="s">
        <v>35</v>
      </c>
      <c r="Q875" s="85" t="s">
        <v>885</v>
      </c>
      <c r="R875" s="23"/>
    </row>
    <row r="876" spans="1:18">
      <c r="A876" s="103">
        <v>43615</v>
      </c>
      <c r="B876" s="104" t="s">
        <v>653</v>
      </c>
      <c r="C876" s="104" t="s">
        <v>20</v>
      </c>
      <c r="D876" s="104" t="s">
        <v>297</v>
      </c>
      <c r="E876" s="107"/>
      <c r="F876" s="107">
        <v>500</v>
      </c>
      <c r="G876" s="107"/>
      <c r="H876" s="107"/>
      <c r="I876" s="163">
        <f t="shared" si="69"/>
        <v>0.87972566634820593</v>
      </c>
      <c r="J876" s="163">
        <f t="shared" si="73"/>
        <v>568.35900000000004</v>
      </c>
      <c r="K876" s="109">
        <f t="shared" si="70"/>
        <v>2046778</v>
      </c>
      <c r="L876" s="108" t="s">
        <v>62</v>
      </c>
      <c r="M876" s="104" t="s">
        <v>34</v>
      </c>
      <c r="N876" s="99" t="s">
        <v>941</v>
      </c>
      <c r="O876" s="104" t="s">
        <v>946</v>
      </c>
      <c r="P876" s="99" t="s">
        <v>35</v>
      </c>
      <c r="Q876" s="85" t="s">
        <v>885</v>
      </c>
      <c r="R876" s="23"/>
    </row>
    <row r="877" spans="1:18">
      <c r="A877" s="103">
        <v>43615</v>
      </c>
      <c r="B877" s="104" t="s">
        <v>654</v>
      </c>
      <c r="C877" s="104" t="s">
        <v>20</v>
      </c>
      <c r="D877" s="104" t="s">
        <v>297</v>
      </c>
      <c r="E877" s="107"/>
      <c r="F877" s="107">
        <v>500</v>
      </c>
      <c r="G877" s="107"/>
      <c r="H877" s="107"/>
      <c r="I877" s="163">
        <f t="shared" si="69"/>
        <v>0.87972566634820593</v>
      </c>
      <c r="J877" s="163">
        <f t="shared" si="73"/>
        <v>568.35900000000004</v>
      </c>
      <c r="K877" s="109">
        <f t="shared" si="70"/>
        <v>2046278</v>
      </c>
      <c r="L877" s="108" t="s">
        <v>62</v>
      </c>
      <c r="M877" s="104" t="s">
        <v>34</v>
      </c>
      <c r="N877" s="99" t="s">
        <v>941</v>
      </c>
      <c r="O877" s="104" t="s">
        <v>946</v>
      </c>
      <c r="P877" s="99" t="s">
        <v>35</v>
      </c>
      <c r="Q877" s="85" t="s">
        <v>885</v>
      </c>
      <c r="R877" s="23"/>
    </row>
    <row r="878" spans="1:18">
      <c r="A878" s="103">
        <v>43615</v>
      </c>
      <c r="B878" s="104" t="s">
        <v>650</v>
      </c>
      <c r="C878" s="104" t="s">
        <v>20</v>
      </c>
      <c r="D878" s="104" t="s">
        <v>297</v>
      </c>
      <c r="E878" s="107"/>
      <c r="F878" s="107">
        <v>500</v>
      </c>
      <c r="G878" s="107"/>
      <c r="H878" s="107"/>
      <c r="I878" s="163">
        <f t="shared" si="69"/>
        <v>0.87972566634820593</v>
      </c>
      <c r="J878" s="163">
        <f t="shared" si="73"/>
        <v>568.35900000000004</v>
      </c>
      <c r="K878" s="109">
        <f t="shared" si="70"/>
        <v>2045778</v>
      </c>
      <c r="L878" s="108" t="s">
        <v>62</v>
      </c>
      <c r="M878" s="104" t="s">
        <v>34</v>
      </c>
      <c r="N878" s="99" t="s">
        <v>941</v>
      </c>
      <c r="O878" s="104" t="s">
        <v>946</v>
      </c>
      <c r="P878" s="99" t="s">
        <v>35</v>
      </c>
      <c r="Q878" s="85" t="s">
        <v>885</v>
      </c>
      <c r="R878" s="23"/>
    </row>
    <row r="879" spans="1:18">
      <c r="A879" s="103">
        <v>43615</v>
      </c>
      <c r="B879" s="104" t="s">
        <v>647</v>
      </c>
      <c r="C879" s="104" t="s">
        <v>20</v>
      </c>
      <c r="D879" s="104" t="s">
        <v>297</v>
      </c>
      <c r="E879" s="107"/>
      <c r="F879" s="107">
        <v>500</v>
      </c>
      <c r="G879" s="107"/>
      <c r="H879" s="107"/>
      <c r="I879" s="163">
        <f t="shared" si="69"/>
        <v>0.87972566634820593</v>
      </c>
      <c r="J879" s="163">
        <f t="shared" si="73"/>
        <v>568.35900000000004</v>
      </c>
      <c r="K879" s="109">
        <f t="shared" si="70"/>
        <v>2045278</v>
      </c>
      <c r="L879" s="108" t="s">
        <v>62</v>
      </c>
      <c r="M879" s="104" t="s">
        <v>34</v>
      </c>
      <c r="N879" s="99" t="s">
        <v>941</v>
      </c>
      <c r="O879" s="104" t="s">
        <v>946</v>
      </c>
      <c r="P879" s="99" t="s">
        <v>35</v>
      </c>
      <c r="Q879" s="85" t="s">
        <v>885</v>
      </c>
      <c r="R879" s="23"/>
    </row>
    <row r="880" spans="1:18">
      <c r="A880" s="103">
        <v>43615</v>
      </c>
      <c r="B880" s="102" t="s">
        <v>273</v>
      </c>
      <c r="C880" s="104" t="s">
        <v>20</v>
      </c>
      <c r="D880" s="45" t="s">
        <v>21</v>
      </c>
      <c r="E880" s="107"/>
      <c r="F880" s="107">
        <v>1500</v>
      </c>
      <c r="G880" s="107"/>
      <c r="H880" s="107"/>
      <c r="I880" s="163">
        <f t="shared" si="69"/>
        <v>2.7178344295265533</v>
      </c>
      <c r="J880" s="163">
        <v>551.91</v>
      </c>
      <c r="K880" s="109">
        <f t="shared" si="70"/>
        <v>2043778</v>
      </c>
      <c r="L880" s="98" t="s">
        <v>99</v>
      </c>
      <c r="M880" s="104" t="s">
        <v>34</v>
      </c>
      <c r="N880" s="99" t="s">
        <v>942</v>
      </c>
      <c r="O880" s="104" t="s">
        <v>946</v>
      </c>
      <c r="P880" s="99" t="s">
        <v>35</v>
      </c>
      <c r="Q880" s="85" t="s">
        <v>885</v>
      </c>
      <c r="R880" s="23"/>
    </row>
    <row r="881" spans="1:18">
      <c r="A881" s="103">
        <v>43615</v>
      </c>
      <c r="B881" s="102" t="s">
        <v>274</v>
      </c>
      <c r="C881" s="104" t="s">
        <v>20</v>
      </c>
      <c r="D881" s="45" t="s">
        <v>21</v>
      </c>
      <c r="E881" s="107"/>
      <c r="F881" s="107">
        <v>1000</v>
      </c>
      <c r="G881" s="107"/>
      <c r="H881" s="107"/>
      <c r="I881" s="163">
        <f t="shared" si="69"/>
        <v>1.811889619684369</v>
      </c>
      <c r="J881" s="163">
        <v>551.91</v>
      </c>
      <c r="K881" s="109">
        <f t="shared" si="70"/>
        <v>2042778</v>
      </c>
      <c r="L881" s="98" t="s">
        <v>99</v>
      </c>
      <c r="M881" s="104" t="s">
        <v>34</v>
      </c>
      <c r="N881" s="99" t="s">
        <v>942</v>
      </c>
      <c r="O881" s="104" t="s">
        <v>946</v>
      </c>
      <c r="P881" s="99" t="s">
        <v>35</v>
      </c>
      <c r="Q881" s="85" t="s">
        <v>885</v>
      </c>
      <c r="R881" s="23"/>
    </row>
    <row r="882" spans="1:18" s="79" customFormat="1">
      <c r="A882" s="103">
        <v>43615</v>
      </c>
      <c r="B882" s="102" t="s">
        <v>758</v>
      </c>
      <c r="C882" s="104" t="s">
        <v>20</v>
      </c>
      <c r="D882" s="45" t="s">
        <v>21</v>
      </c>
      <c r="E882" s="107"/>
      <c r="F882" s="107">
        <v>15000</v>
      </c>
      <c r="G882" s="107"/>
      <c r="H882" s="107"/>
      <c r="I882" s="163">
        <f t="shared" si="69"/>
        <v>27.178344295265536</v>
      </c>
      <c r="J882" s="163">
        <v>551.91</v>
      </c>
      <c r="K882" s="109">
        <f t="shared" si="70"/>
        <v>2027778</v>
      </c>
      <c r="L882" s="98" t="s">
        <v>99</v>
      </c>
      <c r="M882" s="104" t="s">
        <v>26</v>
      </c>
      <c r="N882" s="99" t="s">
        <v>942</v>
      </c>
      <c r="O882" s="104" t="s">
        <v>946</v>
      </c>
      <c r="P882" s="99" t="s">
        <v>35</v>
      </c>
      <c r="Q882" s="85" t="s">
        <v>886</v>
      </c>
      <c r="R882" s="74"/>
    </row>
    <row r="883" spans="1:18">
      <c r="A883" s="103">
        <v>43615</v>
      </c>
      <c r="B883" s="104" t="s">
        <v>316</v>
      </c>
      <c r="C883" s="104" t="s">
        <v>20</v>
      </c>
      <c r="D883" s="104" t="s">
        <v>32</v>
      </c>
      <c r="E883" s="107"/>
      <c r="F883" s="107">
        <v>300</v>
      </c>
      <c r="G883" s="107"/>
      <c r="H883" s="107"/>
      <c r="I883" s="163">
        <f t="shared" si="69"/>
        <v>0.52783539980892358</v>
      </c>
      <c r="J883" s="163">
        <f t="shared" ref="J883:J894" si="74">11367180/20000</f>
        <v>568.35900000000004</v>
      </c>
      <c r="K883" s="109">
        <f t="shared" si="70"/>
        <v>2027478</v>
      </c>
      <c r="L883" s="98" t="s">
        <v>114</v>
      </c>
      <c r="M883" s="104" t="s">
        <v>34</v>
      </c>
      <c r="N883" s="99" t="s">
        <v>941</v>
      </c>
      <c r="O883" s="104" t="s">
        <v>946</v>
      </c>
      <c r="P883" s="99" t="s">
        <v>35</v>
      </c>
      <c r="Q883" s="85" t="s">
        <v>885</v>
      </c>
      <c r="R883" s="23"/>
    </row>
    <row r="884" spans="1:18">
      <c r="A884" s="103">
        <v>43615</v>
      </c>
      <c r="B884" s="104" t="s">
        <v>317</v>
      </c>
      <c r="C884" s="104" t="s">
        <v>20</v>
      </c>
      <c r="D884" s="104" t="s">
        <v>32</v>
      </c>
      <c r="E884" s="107"/>
      <c r="F884" s="107">
        <v>300</v>
      </c>
      <c r="G884" s="107"/>
      <c r="H884" s="107"/>
      <c r="I884" s="163">
        <f t="shared" si="69"/>
        <v>0.52783539980892358</v>
      </c>
      <c r="J884" s="163">
        <f t="shared" si="74"/>
        <v>568.35900000000004</v>
      </c>
      <c r="K884" s="109">
        <f t="shared" si="70"/>
        <v>2027178</v>
      </c>
      <c r="L884" s="98" t="s">
        <v>114</v>
      </c>
      <c r="M884" s="104" t="s">
        <v>34</v>
      </c>
      <c r="N884" s="99" t="s">
        <v>941</v>
      </c>
      <c r="O884" s="104" t="s">
        <v>946</v>
      </c>
      <c r="P884" s="99" t="s">
        <v>35</v>
      </c>
      <c r="Q884" s="85" t="s">
        <v>885</v>
      </c>
      <c r="R884" s="23"/>
    </row>
    <row r="885" spans="1:18">
      <c r="A885" s="103">
        <v>43615</v>
      </c>
      <c r="B885" s="104" t="s">
        <v>318</v>
      </c>
      <c r="C885" s="104" t="s">
        <v>20</v>
      </c>
      <c r="D885" s="104" t="s">
        <v>32</v>
      </c>
      <c r="E885" s="107"/>
      <c r="F885" s="107">
        <v>300</v>
      </c>
      <c r="G885" s="107"/>
      <c r="H885" s="107"/>
      <c r="I885" s="163">
        <f t="shared" si="69"/>
        <v>0.52783539980892358</v>
      </c>
      <c r="J885" s="163">
        <f t="shared" si="74"/>
        <v>568.35900000000004</v>
      </c>
      <c r="K885" s="109">
        <f t="shared" si="70"/>
        <v>2026878</v>
      </c>
      <c r="L885" s="98" t="s">
        <v>114</v>
      </c>
      <c r="M885" s="104" t="s">
        <v>34</v>
      </c>
      <c r="N885" s="99" t="s">
        <v>941</v>
      </c>
      <c r="O885" s="104" t="s">
        <v>946</v>
      </c>
      <c r="P885" s="99" t="s">
        <v>35</v>
      </c>
      <c r="Q885" s="85" t="s">
        <v>885</v>
      </c>
      <c r="R885" s="23"/>
    </row>
    <row r="886" spans="1:18">
      <c r="A886" s="103">
        <v>43615</v>
      </c>
      <c r="B886" s="104" t="s">
        <v>314</v>
      </c>
      <c r="C886" s="104" t="s">
        <v>20</v>
      </c>
      <c r="D886" s="104" t="s">
        <v>32</v>
      </c>
      <c r="E886" s="107"/>
      <c r="F886" s="107">
        <v>300</v>
      </c>
      <c r="G886" s="107"/>
      <c r="H886" s="107"/>
      <c r="I886" s="163">
        <f t="shared" si="69"/>
        <v>0.52783539980892358</v>
      </c>
      <c r="J886" s="163">
        <f t="shared" si="74"/>
        <v>568.35900000000004</v>
      </c>
      <c r="K886" s="109">
        <f t="shared" si="70"/>
        <v>2026578</v>
      </c>
      <c r="L886" s="98" t="s">
        <v>114</v>
      </c>
      <c r="M886" s="104" t="s">
        <v>34</v>
      </c>
      <c r="N886" s="99" t="s">
        <v>941</v>
      </c>
      <c r="O886" s="104" t="s">
        <v>946</v>
      </c>
      <c r="P886" s="99" t="s">
        <v>35</v>
      </c>
      <c r="Q886" s="85" t="s">
        <v>885</v>
      </c>
      <c r="R886" s="23"/>
    </row>
    <row r="887" spans="1:18">
      <c r="A887" s="103">
        <v>43615</v>
      </c>
      <c r="B887" s="104" t="s">
        <v>315</v>
      </c>
      <c r="C887" s="104" t="s">
        <v>20</v>
      </c>
      <c r="D887" s="104" t="s">
        <v>32</v>
      </c>
      <c r="E887" s="107"/>
      <c r="F887" s="107">
        <v>300</v>
      </c>
      <c r="G887" s="107"/>
      <c r="H887" s="107"/>
      <c r="I887" s="163">
        <f t="shared" si="69"/>
        <v>0.52783539980892358</v>
      </c>
      <c r="J887" s="163">
        <f t="shared" si="74"/>
        <v>568.35900000000004</v>
      </c>
      <c r="K887" s="109">
        <f t="shared" si="70"/>
        <v>2026278</v>
      </c>
      <c r="L887" s="98" t="s">
        <v>114</v>
      </c>
      <c r="M887" s="104" t="s">
        <v>34</v>
      </c>
      <c r="N887" s="99" t="s">
        <v>941</v>
      </c>
      <c r="O887" s="104" t="s">
        <v>946</v>
      </c>
      <c r="P887" s="99" t="s">
        <v>35</v>
      </c>
      <c r="Q887" s="85" t="s">
        <v>885</v>
      </c>
      <c r="R887" s="23"/>
    </row>
    <row r="888" spans="1:18" s="79" customFormat="1">
      <c r="A888" s="103">
        <v>43615</v>
      </c>
      <c r="B888" s="104" t="s">
        <v>817</v>
      </c>
      <c r="C888" s="104" t="s">
        <v>57</v>
      </c>
      <c r="D888" s="99" t="s">
        <v>32</v>
      </c>
      <c r="E888" s="100"/>
      <c r="F888" s="100">
        <v>30000</v>
      </c>
      <c r="G888" s="100"/>
      <c r="H888" s="100"/>
      <c r="I888" s="163">
        <f t="shared" si="69"/>
        <v>52.783539980892357</v>
      </c>
      <c r="J888" s="163">
        <f t="shared" si="74"/>
        <v>568.35900000000004</v>
      </c>
      <c r="K888" s="109">
        <f t="shared" si="70"/>
        <v>1996278</v>
      </c>
      <c r="L888" s="98" t="s">
        <v>78</v>
      </c>
      <c r="M888" s="104">
        <v>99</v>
      </c>
      <c r="N888" s="99" t="s">
        <v>941</v>
      </c>
      <c r="O888" s="104" t="s">
        <v>946</v>
      </c>
      <c r="P888" s="99" t="s">
        <v>35</v>
      </c>
      <c r="Q888" s="85" t="s">
        <v>886</v>
      </c>
      <c r="R888" s="74"/>
    </row>
    <row r="889" spans="1:18">
      <c r="A889" s="103">
        <v>43615</v>
      </c>
      <c r="B889" s="104" t="s">
        <v>818</v>
      </c>
      <c r="C889" s="104" t="s">
        <v>57</v>
      </c>
      <c r="D889" s="99" t="s">
        <v>32</v>
      </c>
      <c r="E889" s="100"/>
      <c r="F889" s="100">
        <v>20000</v>
      </c>
      <c r="G889" s="100"/>
      <c r="H889" s="100"/>
      <c r="I889" s="163">
        <f t="shared" si="69"/>
        <v>35.189026653928238</v>
      </c>
      <c r="J889" s="163">
        <f t="shared" si="74"/>
        <v>568.35900000000004</v>
      </c>
      <c r="K889" s="109">
        <f t="shared" si="70"/>
        <v>1976278</v>
      </c>
      <c r="L889" s="98" t="s">
        <v>78</v>
      </c>
      <c r="M889" s="104" t="s">
        <v>34</v>
      </c>
      <c r="N889" s="99" t="s">
        <v>941</v>
      </c>
      <c r="O889" s="104" t="s">
        <v>946</v>
      </c>
      <c r="P889" s="99" t="s">
        <v>35</v>
      </c>
      <c r="Q889" s="85" t="s">
        <v>885</v>
      </c>
      <c r="R889" s="23"/>
    </row>
    <row r="890" spans="1:18">
      <c r="A890" s="103">
        <v>43615</v>
      </c>
      <c r="B890" s="104" t="s">
        <v>819</v>
      </c>
      <c r="C890" s="104" t="s">
        <v>20</v>
      </c>
      <c r="D890" s="99" t="s">
        <v>32</v>
      </c>
      <c r="E890" s="100"/>
      <c r="F890" s="100">
        <v>700</v>
      </c>
      <c r="G890" s="100"/>
      <c r="H890" s="100"/>
      <c r="I890" s="163">
        <f t="shared" si="69"/>
        <v>1.2316159328874883</v>
      </c>
      <c r="J890" s="163">
        <f t="shared" si="74"/>
        <v>568.35900000000004</v>
      </c>
      <c r="K890" s="109">
        <f t="shared" si="70"/>
        <v>1975578</v>
      </c>
      <c r="L890" s="98" t="s">
        <v>78</v>
      </c>
      <c r="M890" s="104" t="s">
        <v>34</v>
      </c>
      <c r="N890" s="99" t="s">
        <v>941</v>
      </c>
      <c r="O890" s="104" t="s">
        <v>946</v>
      </c>
      <c r="P890" s="99" t="s">
        <v>35</v>
      </c>
      <c r="Q890" s="85" t="s">
        <v>885</v>
      </c>
      <c r="R890" s="23"/>
    </row>
    <row r="891" spans="1:18">
      <c r="A891" s="103">
        <v>43615</v>
      </c>
      <c r="B891" s="104" t="s">
        <v>338</v>
      </c>
      <c r="C891" s="104" t="s">
        <v>20</v>
      </c>
      <c r="D891" s="99" t="s">
        <v>32</v>
      </c>
      <c r="E891" s="100"/>
      <c r="F891" s="100">
        <v>5000</v>
      </c>
      <c r="G891" s="100"/>
      <c r="H891" s="100"/>
      <c r="I891" s="163">
        <f t="shared" si="69"/>
        <v>8.7972566634820595</v>
      </c>
      <c r="J891" s="163">
        <f t="shared" si="74"/>
        <v>568.35900000000004</v>
      </c>
      <c r="K891" s="109">
        <f t="shared" si="70"/>
        <v>1970578</v>
      </c>
      <c r="L891" s="98" t="s">
        <v>78</v>
      </c>
      <c r="M891" s="104" t="s">
        <v>34</v>
      </c>
      <c r="N891" s="99" t="s">
        <v>941</v>
      </c>
      <c r="O891" s="104" t="s">
        <v>946</v>
      </c>
      <c r="P891" s="99" t="s">
        <v>35</v>
      </c>
      <c r="Q891" s="85" t="s">
        <v>885</v>
      </c>
      <c r="R891" s="23"/>
    </row>
    <row r="892" spans="1:18">
      <c r="A892" s="103">
        <v>43615</v>
      </c>
      <c r="B892" s="104" t="s">
        <v>820</v>
      </c>
      <c r="C892" s="104" t="s">
        <v>20</v>
      </c>
      <c r="D892" s="99" t="s">
        <v>32</v>
      </c>
      <c r="E892" s="100"/>
      <c r="F892" s="100">
        <v>300</v>
      </c>
      <c r="G892" s="100"/>
      <c r="H892" s="100"/>
      <c r="I892" s="163">
        <f t="shared" si="69"/>
        <v>0.52783539980892358</v>
      </c>
      <c r="J892" s="163">
        <f t="shared" si="74"/>
        <v>568.35900000000004</v>
      </c>
      <c r="K892" s="109">
        <f t="shared" si="70"/>
        <v>1970278</v>
      </c>
      <c r="L892" s="98" t="s">
        <v>78</v>
      </c>
      <c r="M892" s="104" t="s">
        <v>34</v>
      </c>
      <c r="N892" s="99" t="s">
        <v>941</v>
      </c>
      <c r="O892" s="104" t="s">
        <v>946</v>
      </c>
      <c r="P892" s="99" t="s">
        <v>35</v>
      </c>
      <c r="Q892" s="85" t="s">
        <v>885</v>
      </c>
      <c r="R892" s="23"/>
    </row>
    <row r="893" spans="1:18">
      <c r="A893" s="103">
        <v>43615</v>
      </c>
      <c r="B893" s="104" t="s">
        <v>821</v>
      </c>
      <c r="C893" s="104" t="s">
        <v>20</v>
      </c>
      <c r="D893" s="99" t="s">
        <v>32</v>
      </c>
      <c r="E893" s="100"/>
      <c r="F893" s="100">
        <v>300</v>
      </c>
      <c r="G893" s="100"/>
      <c r="H893" s="100"/>
      <c r="I893" s="163">
        <f t="shared" si="69"/>
        <v>0.52783539980892358</v>
      </c>
      <c r="J893" s="163">
        <f t="shared" si="74"/>
        <v>568.35900000000004</v>
      </c>
      <c r="K893" s="109">
        <f t="shared" si="70"/>
        <v>1969978</v>
      </c>
      <c r="L893" s="98" t="s">
        <v>78</v>
      </c>
      <c r="M893" s="104" t="s">
        <v>34</v>
      </c>
      <c r="N893" s="99" t="s">
        <v>941</v>
      </c>
      <c r="O893" s="104" t="s">
        <v>946</v>
      </c>
      <c r="P893" s="99" t="s">
        <v>35</v>
      </c>
      <c r="Q893" s="85" t="s">
        <v>885</v>
      </c>
      <c r="R893" s="23"/>
    </row>
    <row r="894" spans="1:18">
      <c r="A894" s="103">
        <v>43615</v>
      </c>
      <c r="B894" s="104" t="s">
        <v>822</v>
      </c>
      <c r="C894" s="104" t="s">
        <v>20</v>
      </c>
      <c r="D894" s="99" t="s">
        <v>32</v>
      </c>
      <c r="E894" s="100"/>
      <c r="F894" s="100">
        <v>300</v>
      </c>
      <c r="G894" s="100"/>
      <c r="H894" s="100"/>
      <c r="I894" s="163">
        <f t="shared" si="69"/>
        <v>0.52783539980892358</v>
      </c>
      <c r="J894" s="163">
        <f t="shared" si="74"/>
        <v>568.35900000000004</v>
      </c>
      <c r="K894" s="109">
        <f t="shared" si="70"/>
        <v>1969678</v>
      </c>
      <c r="L894" s="98" t="s">
        <v>78</v>
      </c>
      <c r="M894" s="104" t="s">
        <v>34</v>
      </c>
      <c r="N894" s="99" t="s">
        <v>941</v>
      </c>
      <c r="O894" s="104" t="s">
        <v>946</v>
      </c>
      <c r="P894" s="99" t="s">
        <v>35</v>
      </c>
      <c r="Q894" s="85" t="s">
        <v>885</v>
      </c>
      <c r="R894" s="23"/>
    </row>
    <row r="895" spans="1:18">
      <c r="A895" s="103">
        <v>43615</v>
      </c>
      <c r="B895" s="104" t="s">
        <v>436</v>
      </c>
      <c r="C895" s="104" t="s">
        <v>20</v>
      </c>
      <c r="D895" s="104" t="s">
        <v>21</v>
      </c>
      <c r="E895" s="107"/>
      <c r="F895" s="107">
        <v>500</v>
      </c>
      <c r="G895" s="107"/>
      <c r="H895" s="107"/>
      <c r="I895" s="163">
        <f t="shared" si="69"/>
        <v>0.90594480984218451</v>
      </c>
      <c r="J895" s="163">
        <v>551.91</v>
      </c>
      <c r="K895" s="109">
        <f t="shared" si="70"/>
        <v>1969178</v>
      </c>
      <c r="L895" s="108" t="s">
        <v>75</v>
      </c>
      <c r="M895" s="104" t="s">
        <v>23</v>
      </c>
      <c r="N895" s="99" t="s">
        <v>942</v>
      </c>
      <c r="O895" s="104" t="s">
        <v>946</v>
      </c>
      <c r="P895" s="99" t="s">
        <v>35</v>
      </c>
      <c r="Q895" s="85" t="s">
        <v>885</v>
      </c>
      <c r="R895" s="23"/>
    </row>
    <row r="896" spans="1:18">
      <c r="A896" s="103">
        <v>43615</v>
      </c>
      <c r="B896" s="104" t="s">
        <v>849</v>
      </c>
      <c r="C896" s="102" t="s">
        <v>196</v>
      </c>
      <c r="D896" s="104" t="s">
        <v>21</v>
      </c>
      <c r="E896" s="107"/>
      <c r="F896" s="107">
        <v>2000</v>
      </c>
      <c r="G896" s="107"/>
      <c r="H896" s="107"/>
      <c r="I896" s="163">
        <f t="shared" si="69"/>
        <v>3.623779239368738</v>
      </c>
      <c r="J896" s="163">
        <v>551.91</v>
      </c>
      <c r="K896" s="109">
        <f t="shared" si="70"/>
        <v>1967178</v>
      </c>
      <c r="L896" s="108" t="s">
        <v>75</v>
      </c>
      <c r="M896" s="104" t="s">
        <v>23</v>
      </c>
      <c r="N896" s="99" t="s">
        <v>942</v>
      </c>
      <c r="O896" s="104" t="s">
        <v>946</v>
      </c>
      <c r="P896" s="99" t="s">
        <v>35</v>
      </c>
      <c r="Q896" s="85" t="s">
        <v>885</v>
      </c>
      <c r="R896" s="23"/>
    </row>
    <row r="897" spans="1:18">
      <c r="A897" s="103">
        <v>43615</v>
      </c>
      <c r="B897" s="104" t="s">
        <v>874</v>
      </c>
      <c r="C897" s="104" t="s">
        <v>20</v>
      </c>
      <c r="D897" s="104" t="s">
        <v>21</v>
      </c>
      <c r="E897" s="107"/>
      <c r="F897" s="107">
        <v>2000</v>
      </c>
      <c r="G897" s="107"/>
      <c r="H897" s="107"/>
      <c r="I897" s="163">
        <f t="shared" si="69"/>
        <v>3.623779239368738</v>
      </c>
      <c r="J897" s="163">
        <v>551.91</v>
      </c>
      <c r="K897" s="109">
        <f t="shared" si="70"/>
        <v>1965178</v>
      </c>
      <c r="L897" s="108" t="s">
        <v>75</v>
      </c>
      <c r="M897" s="104" t="s">
        <v>23</v>
      </c>
      <c r="N897" s="99" t="s">
        <v>942</v>
      </c>
      <c r="O897" s="104" t="s">
        <v>946</v>
      </c>
      <c r="P897" s="99" t="s">
        <v>35</v>
      </c>
      <c r="Q897" s="85" t="s">
        <v>885</v>
      </c>
      <c r="R897" s="23"/>
    </row>
    <row r="898" spans="1:18">
      <c r="A898" s="103">
        <v>43615</v>
      </c>
      <c r="B898" s="104" t="s">
        <v>437</v>
      </c>
      <c r="C898" s="104" t="s">
        <v>20</v>
      </c>
      <c r="D898" s="104" t="s">
        <v>21</v>
      </c>
      <c r="E898" s="107"/>
      <c r="F898" s="107">
        <v>2000</v>
      </c>
      <c r="G898" s="107"/>
      <c r="H898" s="107"/>
      <c r="I898" s="163">
        <f t="shared" si="69"/>
        <v>3.623779239368738</v>
      </c>
      <c r="J898" s="163">
        <v>551.91</v>
      </c>
      <c r="K898" s="109">
        <f t="shared" si="70"/>
        <v>1963178</v>
      </c>
      <c r="L898" s="108" t="s">
        <v>75</v>
      </c>
      <c r="M898" s="104" t="s">
        <v>23</v>
      </c>
      <c r="N898" s="99" t="s">
        <v>942</v>
      </c>
      <c r="O898" s="104" t="s">
        <v>946</v>
      </c>
      <c r="P898" s="99" t="s">
        <v>35</v>
      </c>
      <c r="Q898" s="85" t="s">
        <v>885</v>
      </c>
      <c r="R898" s="23"/>
    </row>
    <row r="899" spans="1:18">
      <c r="A899" s="103">
        <v>43615</v>
      </c>
      <c r="B899" s="104" t="s">
        <v>438</v>
      </c>
      <c r="C899" s="104" t="s">
        <v>20</v>
      </c>
      <c r="D899" s="104" t="s">
        <v>21</v>
      </c>
      <c r="E899" s="107"/>
      <c r="F899" s="107">
        <v>700</v>
      </c>
      <c r="G899" s="107"/>
      <c r="H899" s="107"/>
      <c r="I899" s="163">
        <f t="shared" si="69"/>
        <v>1.2683227337790584</v>
      </c>
      <c r="J899" s="163">
        <v>551.91</v>
      </c>
      <c r="K899" s="109">
        <f t="shared" si="70"/>
        <v>1962478</v>
      </c>
      <c r="L899" s="108" t="s">
        <v>75</v>
      </c>
      <c r="M899" s="104" t="s">
        <v>23</v>
      </c>
      <c r="N899" s="99" t="s">
        <v>942</v>
      </c>
      <c r="O899" s="104" t="s">
        <v>946</v>
      </c>
      <c r="P899" s="99" t="s">
        <v>35</v>
      </c>
      <c r="Q899" s="85" t="s">
        <v>885</v>
      </c>
      <c r="R899" s="23"/>
    </row>
    <row r="900" spans="1:18" s="79" customFormat="1">
      <c r="A900" s="103">
        <v>43615</v>
      </c>
      <c r="B900" s="104" t="s">
        <v>439</v>
      </c>
      <c r="C900" s="104" t="s">
        <v>20</v>
      </c>
      <c r="D900" s="104" t="s">
        <v>21</v>
      </c>
      <c r="E900" s="107"/>
      <c r="F900" s="107">
        <v>10000</v>
      </c>
      <c r="G900" s="107"/>
      <c r="H900" s="107"/>
      <c r="I900" s="163">
        <f t="shared" si="69"/>
        <v>18.118896196843689</v>
      </c>
      <c r="J900" s="163">
        <v>551.91</v>
      </c>
      <c r="K900" s="109">
        <f t="shared" si="70"/>
        <v>1952478</v>
      </c>
      <c r="L900" s="108" t="s">
        <v>75</v>
      </c>
      <c r="M900" s="104" t="s">
        <v>26</v>
      </c>
      <c r="N900" s="99" t="s">
        <v>942</v>
      </c>
      <c r="O900" s="104" t="s">
        <v>946</v>
      </c>
      <c r="P900" s="99" t="s">
        <v>35</v>
      </c>
      <c r="Q900" s="85" t="s">
        <v>886</v>
      </c>
      <c r="R900" s="74"/>
    </row>
    <row r="901" spans="1:18">
      <c r="A901" s="103">
        <v>43615</v>
      </c>
      <c r="B901" s="104" t="s">
        <v>410</v>
      </c>
      <c r="C901" s="104" t="s">
        <v>20</v>
      </c>
      <c r="D901" s="104" t="s">
        <v>21</v>
      </c>
      <c r="E901" s="107"/>
      <c r="F901" s="107">
        <v>500</v>
      </c>
      <c r="G901" s="107"/>
      <c r="H901" s="107"/>
      <c r="I901" s="163">
        <f t="shared" si="69"/>
        <v>0.90594480984218451</v>
      </c>
      <c r="J901" s="163">
        <v>551.91</v>
      </c>
      <c r="K901" s="109">
        <f t="shared" si="70"/>
        <v>1951978</v>
      </c>
      <c r="L901" s="108" t="s">
        <v>75</v>
      </c>
      <c r="M901" s="104" t="s">
        <v>23</v>
      </c>
      <c r="N901" s="99" t="s">
        <v>942</v>
      </c>
      <c r="O901" s="104" t="s">
        <v>946</v>
      </c>
      <c r="P901" s="99" t="s">
        <v>35</v>
      </c>
      <c r="Q901" s="85" t="s">
        <v>885</v>
      </c>
      <c r="R901" s="23"/>
    </row>
    <row r="902" spans="1:18" s="79" customFormat="1">
      <c r="A902" s="103">
        <v>43615</v>
      </c>
      <c r="B902" s="104" t="s">
        <v>926</v>
      </c>
      <c r="C902" s="104" t="s">
        <v>57</v>
      </c>
      <c r="D902" s="104" t="s">
        <v>21</v>
      </c>
      <c r="E902" s="107"/>
      <c r="F902" s="107">
        <v>20000</v>
      </c>
      <c r="G902" s="107"/>
      <c r="H902" s="107"/>
      <c r="I902" s="163">
        <f t="shared" si="69"/>
        <v>36.237792393687378</v>
      </c>
      <c r="J902" s="163">
        <v>551.91</v>
      </c>
      <c r="K902" s="109">
        <f t="shared" si="70"/>
        <v>1931978</v>
      </c>
      <c r="L902" s="108" t="s">
        <v>22</v>
      </c>
      <c r="M902" s="104">
        <v>16</v>
      </c>
      <c r="N902" s="99" t="s">
        <v>942</v>
      </c>
      <c r="O902" s="104" t="s">
        <v>946</v>
      </c>
      <c r="P902" s="99" t="s">
        <v>35</v>
      </c>
      <c r="Q902" s="85" t="s">
        <v>886</v>
      </c>
      <c r="R902" s="74"/>
    </row>
    <row r="903" spans="1:18" s="79" customFormat="1">
      <c r="A903" s="103">
        <v>43616</v>
      </c>
      <c r="B903" s="104" t="s">
        <v>1020</v>
      </c>
      <c r="C903" s="99" t="s">
        <v>94</v>
      </c>
      <c r="D903" s="104" t="s">
        <v>69</v>
      </c>
      <c r="E903" s="107"/>
      <c r="F903" s="107">
        <v>72000</v>
      </c>
      <c r="G903" s="107"/>
      <c r="H903" s="107"/>
      <c r="I903" s="163">
        <f t="shared" si="69"/>
        <v>126.68049595414165</v>
      </c>
      <c r="J903" s="163">
        <f t="shared" ref="J903:J904" si="75">11367180/20000</f>
        <v>568.35900000000004</v>
      </c>
      <c r="K903" s="109">
        <f t="shared" si="70"/>
        <v>1859978</v>
      </c>
      <c r="L903" s="108" t="s">
        <v>25</v>
      </c>
      <c r="M903" s="104" t="s">
        <v>40</v>
      </c>
      <c r="N903" s="99" t="s">
        <v>941</v>
      </c>
      <c r="O903" s="104" t="s">
        <v>946</v>
      </c>
      <c r="P903" s="99" t="s">
        <v>35</v>
      </c>
      <c r="Q903" s="85" t="s">
        <v>886</v>
      </c>
      <c r="R903" s="74"/>
    </row>
    <row r="904" spans="1:18" s="28" customFormat="1">
      <c r="A904" s="103">
        <v>43616</v>
      </c>
      <c r="B904" s="99" t="s">
        <v>1010</v>
      </c>
      <c r="C904" s="99" t="s">
        <v>103</v>
      </c>
      <c r="D904" s="99" t="s">
        <v>69</v>
      </c>
      <c r="E904" s="61"/>
      <c r="F904" s="100">
        <v>165000</v>
      </c>
      <c r="G904" s="109">
        <v>-1604774</v>
      </c>
      <c r="H904" s="98" t="s">
        <v>82</v>
      </c>
      <c r="I904" s="163">
        <f t="shared" si="69"/>
        <v>290.30946989490798</v>
      </c>
      <c r="J904" s="163">
        <f t="shared" si="75"/>
        <v>568.35900000000004</v>
      </c>
      <c r="K904" s="109">
        <f t="shared" si="70"/>
        <v>1694978</v>
      </c>
      <c r="L904" s="28" t="s">
        <v>82</v>
      </c>
      <c r="M904" s="99" t="s">
        <v>40</v>
      </c>
      <c r="N904" s="99" t="s">
        <v>941</v>
      </c>
      <c r="O904" s="104" t="s">
        <v>946</v>
      </c>
      <c r="P904" s="99" t="s">
        <v>35</v>
      </c>
      <c r="Q904" s="85" t="s">
        <v>886</v>
      </c>
    </row>
    <row r="905" spans="1:18" s="28" customFormat="1">
      <c r="A905" s="103">
        <v>43616</v>
      </c>
      <c r="B905" s="99" t="s">
        <v>1011</v>
      </c>
      <c r="C905" s="104" t="s">
        <v>79</v>
      </c>
      <c r="D905" s="99" t="s">
        <v>21</v>
      </c>
      <c r="E905" s="61"/>
      <c r="F905" s="100">
        <v>270000</v>
      </c>
      <c r="G905" s="109">
        <v>-2797507</v>
      </c>
      <c r="H905" s="98" t="s">
        <v>82</v>
      </c>
      <c r="I905" s="163">
        <f t="shared" si="69"/>
        <v>484.24981946000946</v>
      </c>
      <c r="J905" s="163">
        <f t="shared" ref="J905:J906" si="76">11151269/20000</f>
        <v>557.56344999999999</v>
      </c>
      <c r="K905" s="109">
        <f t="shared" si="70"/>
        <v>1424978</v>
      </c>
      <c r="L905" s="28" t="s">
        <v>82</v>
      </c>
      <c r="M905" s="99" t="s">
        <v>451</v>
      </c>
      <c r="N905" s="99" t="s">
        <v>943</v>
      </c>
      <c r="O905" s="99" t="s">
        <v>945</v>
      </c>
      <c r="P905" s="99" t="s">
        <v>35</v>
      </c>
      <c r="Q905" s="85" t="s">
        <v>886</v>
      </c>
    </row>
    <row r="906" spans="1:18" s="28" customFormat="1">
      <c r="A906" s="103">
        <v>43616</v>
      </c>
      <c r="B906" s="99" t="s">
        <v>1012</v>
      </c>
      <c r="C906" s="104" t="s">
        <v>79</v>
      </c>
      <c r="D906" s="99" t="s">
        <v>21</v>
      </c>
      <c r="E906" s="61"/>
      <c r="F906" s="100">
        <v>240000</v>
      </c>
      <c r="G906" s="109">
        <v>-3040991</v>
      </c>
      <c r="H906" s="98" t="s">
        <v>82</v>
      </c>
      <c r="I906" s="163">
        <f t="shared" si="69"/>
        <v>430.44428396445284</v>
      </c>
      <c r="J906" s="163">
        <f t="shared" si="76"/>
        <v>557.56344999999999</v>
      </c>
      <c r="K906" s="109">
        <f t="shared" si="70"/>
        <v>1184978</v>
      </c>
      <c r="L906" s="28" t="s">
        <v>82</v>
      </c>
      <c r="M906" s="99" t="s">
        <v>451</v>
      </c>
      <c r="N906" s="99" t="s">
        <v>943</v>
      </c>
      <c r="O906" s="99" t="s">
        <v>945</v>
      </c>
      <c r="P906" s="99" t="s">
        <v>35</v>
      </c>
      <c r="Q906" s="85" t="s">
        <v>886</v>
      </c>
    </row>
    <row r="907" spans="1:18" s="28" customFormat="1">
      <c r="A907" s="103">
        <v>43616</v>
      </c>
      <c r="B907" s="99" t="s">
        <v>1016</v>
      </c>
      <c r="C907" s="99" t="s">
        <v>880</v>
      </c>
      <c r="D907" s="99" t="s">
        <v>69</v>
      </c>
      <c r="E907" s="106"/>
      <c r="F907" s="100">
        <v>89175</v>
      </c>
      <c r="G907" s="109">
        <v>7980014</v>
      </c>
      <c r="H907" s="98" t="s">
        <v>82</v>
      </c>
      <c r="I907" s="163">
        <f t="shared" si="69"/>
        <v>156.89907259320253</v>
      </c>
      <c r="J907" s="163">
        <f t="shared" ref="J907" si="77">11367180/20000</f>
        <v>568.35900000000004</v>
      </c>
      <c r="K907" s="109">
        <f t="shared" si="70"/>
        <v>1095803</v>
      </c>
      <c r="L907" s="28" t="s">
        <v>82</v>
      </c>
      <c r="M907" s="99" t="s">
        <v>40</v>
      </c>
      <c r="N907" s="99" t="s">
        <v>941</v>
      </c>
      <c r="O907" s="104" t="s">
        <v>946</v>
      </c>
      <c r="P907" s="99" t="s">
        <v>35</v>
      </c>
      <c r="Q907" s="85" t="s">
        <v>886</v>
      </c>
    </row>
    <row r="908" spans="1:18" s="28" customFormat="1">
      <c r="A908" s="103">
        <v>43616</v>
      </c>
      <c r="B908" s="99" t="s">
        <v>1015</v>
      </c>
      <c r="C908" s="104" t="s">
        <v>79</v>
      </c>
      <c r="D908" s="99" t="s">
        <v>32</v>
      </c>
      <c r="E908" s="106"/>
      <c r="F908" s="100">
        <v>193600</v>
      </c>
      <c r="G908" s="109">
        <v>-808790</v>
      </c>
      <c r="H908" s="98" t="s">
        <v>82</v>
      </c>
      <c r="I908" s="163">
        <f t="shared" si="69"/>
        <v>347.22505573132531</v>
      </c>
      <c r="J908" s="163">
        <f t="shared" ref="J908:J910" si="78">11151269/20000</f>
        <v>557.56344999999999</v>
      </c>
      <c r="K908" s="109">
        <f t="shared" si="70"/>
        <v>902203</v>
      </c>
      <c r="L908" s="28" t="s">
        <v>82</v>
      </c>
      <c r="M908" s="99" t="s">
        <v>40</v>
      </c>
      <c r="N908" s="99" t="s">
        <v>943</v>
      </c>
      <c r="O908" s="99" t="s">
        <v>945</v>
      </c>
      <c r="P908" s="99" t="s">
        <v>35</v>
      </c>
      <c r="Q908" s="85" t="s">
        <v>886</v>
      </c>
    </row>
    <row r="909" spans="1:18" s="28" customFormat="1">
      <c r="A909" s="103">
        <v>43616</v>
      </c>
      <c r="B909" s="99" t="s">
        <v>1014</v>
      </c>
      <c r="C909" s="104" t="s">
        <v>79</v>
      </c>
      <c r="D909" s="99" t="s">
        <v>21</v>
      </c>
      <c r="E909" s="61"/>
      <c r="F909" s="100">
        <v>163840</v>
      </c>
      <c r="G909" s="109">
        <v>-3040991</v>
      </c>
      <c r="H909" s="98" t="s">
        <v>82</v>
      </c>
      <c r="I909" s="163">
        <f t="shared" ref="I909:I972" si="79">+F909/J909</f>
        <v>293.84996451973313</v>
      </c>
      <c r="J909" s="163">
        <f t="shared" si="78"/>
        <v>557.56344999999999</v>
      </c>
      <c r="K909" s="109">
        <f t="shared" ref="K909:K972" si="80">K908+E909-F909</f>
        <v>738363</v>
      </c>
      <c r="L909" s="28" t="s">
        <v>82</v>
      </c>
      <c r="M909" s="99" t="s">
        <v>451</v>
      </c>
      <c r="N909" s="99" t="s">
        <v>943</v>
      </c>
      <c r="O909" s="99" t="s">
        <v>945</v>
      </c>
      <c r="P909" s="99" t="s">
        <v>35</v>
      </c>
      <c r="Q909" s="85" t="s">
        <v>886</v>
      </c>
    </row>
    <row r="910" spans="1:18" s="28" customFormat="1">
      <c r="A910" s="103">
        <v>43616</v>
      </c>
      <c r="B910" s="99" t="s">
        <v>1013</v>
      </c>
      <c r="C910" s="104" t="s">
        <v>79</v>
      </c>
      <c r="D910" s="99" t="s">
        <v>32</v>
      </c>
      <c r="E910" s="106"/>
      <c r="F910" s="100">
        <v>166755</v>
      </c>
      <c r="G910" s="109">
        <v>-808790</v>
      </c>
      <c r="H910" s="98" t="s">
        <v>82</v>
      </c>
      <c r="I910" s="163">
        <f t="shared" si="79"/>
        <v>299.07806905205138</v>
      </c>
      <c r="J910" s="163">
        <f t="shared" si="78"/>
        <v>557.56344999999999</v>
      </c>
      <c r="K910" s="109">
        <f t="shared" si="80"/>
        <v>571608</v>
      </c>
      <c r="L910" s="28" t="s">
        <v>82</v>
      </c>
      <c r="M910" s="99" t="s">
        <v>40</v>
      </c>
      <c r="N910" s="99" t="s">
        <v>943</v>
      </c>
      <c r="O910" s="99" t="s">
        <v>945</v>
      </c>
      <c r="P910" s="99" t="s">
        <v>35</v>
      </c>
      <c r="Q910" s="85" t="s">
        <v>886</v>
      </c>
    </row>
    <row r="911" spans="1:18" s="79" customFormat="1">
      <c r="A911" s="103">
        <v>43616</v>
      </c>
      <c r="B911" s="104" t="s">
        <v>1018</v>
      </c>
      <c r="C911" s="104" t="s">
        <v>67</v>
      </c>
      <c r="D911" s="104" t="s">
        <v>297</v>
      </c>
      <c r="E911" s="107"/>
      <c r="F911" s="107">
        <v>99000</v>
      </c>
      <c r="G911" s="107"/>
      <c r="H911" s="107"/>
      <c r="I911" s="163">
        <f t="shared" si="79"/>
        <v>174.18568193694477</v>
      </c>
      <c r="J911" s="163">
        <f t="shared" ref="J911:J912" si="81">11367180/20000</f>
        <v>568.35900000000004</v>
      </c>
      <c r="K911" s="109">
        <f t="shared" si="80"/>
        <v>472608</v>
      </c>
      <c r="L911" s="108" t="s">
        <v>25</v>
      </c>
      <c r="M911" s="104" t="s">
        <v>40</v>
      </c>
      <c r="N911" s="99" t="s">
        <v>941</v>
      </c>
      <c r="O911" s="104" t="s">
        <v>946</v>
      </c>
      <c r="P911" s="99" t="s">
        <v>35</v>
      </c>
      <c r="Q911" s="85"/>
      <c r="R911" s="74"/>
    </row>
    <row r="912" spans="1:18" s="79" customFormat="1">
      <c r="A912" s="103">
        <v>43616</v>
      </c>
      <c r="B912" s="104" t="s">
        <v>1017</v>
      </c>
      <c r="C912" s="104" t="s">
        <v>57</v>
      </c>
      <c r="D912" s="104" t="s">
        <v>297</v>
      </c>
      <c r="E912" s="107"/>
      <c r="F912" s="107">
        <v>50000</v>
      </c>
      <c r="G912" s="107"/>
      <c r="H912" s="107"/>
      <c r="I912" s="163">
        <f t="shared" si="79"/>
        <v>87.972566634820595</v>
      </c>
      <c r="J912" s="163">
        <f t="shared" si="81"/>
        <v>568.35900000000004</v>
      </c>
      <c r="K912" s="109">
        <f t="shared" si="80"/>
        <v>422608</v>
      </c>
      <c r="L912" s="108" t="s">
        <v>62</v>
      </c>
      <c r="M912" s="104" t="s">
        <v>34</v>
      </c>
      <c r="N912" s="99" t="s">
        <v>941</v>
      </c>
      <c r="O912" s="104" t="s">
        <v>946</v>
      </c>
      <c r="P912" s="99" t="s">
        <v>35</v>
      </c>
      <c r="Q912" s="85"/>
      <c r="R912" s="74"/>
    </row>
    <row r="913" spans="1:18">
      <c r="A913" s="103">
        <v>43616</v>
      </c>
      <c r="B913" s="104" t="s">
        <v>546</v>
      </c>
      <c r="C913" s="104" t="s">
        <v>20</v>
      </c>
      <c r="D913" s="99" t="s">
        <v>21</v>
      </c>
      <c r="E913" s="107"/>
      <c r="F913" s="107">
        <v>300</v>
      </c>
      <c r="G913" s="107"/>
      <c r="H913" s="107"/>
      <c r="I913" s="163">
        <f t="shared" si="79"/>
        <v>0.54356688590531066</v>
      </c>
      <c r="J913" s="163">
        <v>551.91</v>
      </c>
      <c r="K913" s="109">
        <f t="shared" si="80"/>
        <v>422308</v>
      </c>
      <c r="L913" s="98" t="s">
        <v>22</v>
      </c>
      <c r="M913" s="104" t="s">
        <v>23</v>
      </c>
      <c r="N913" s="99" t="s">
        <v>942</v>
      </c>
      <c r="O913" s="104" t="s">
        <v>946</v>
      </c>
      <c r="P913" s="99" t="s">
        <v>35</v>
      </c>
      <c r="Q913" s="85" t="s">
        <v>885</v>
      </c>
      <c r="R913" s="23"/>
    </row>
    <row r="914" spans="1:18" s="79" customFormat="1">
      <c r="A914" s="103">
        <v>43616</v>
      </c>
      <c r="B914" s="104" t="s">
        <v>923</v>
      </c>
      <c r="C914" s="104" t="s">
        <v>20</v>
      </c>
      <c r="D914" s="99" t="s">
        <v>21</v>
      </c>
      <c r="E914" s="107"/>
      <c r="F914" s="107">
        <v>6000</v>
      </c>
      <c r="G914" s="107"/>
      <c r="H914" s="107"/>
      <c r="I914" s="163">
        <f t="shared" si="79"/>
        <v>10.871337718106213</v>
      </c>
      <c r="J914" s="163">
        <v>551.91</v>
      </c>
      <c r="K914" s="109">
        <f t="shared" si="80"/>
        <v>416308</v>
      </c>
      <c r="L914" s="98" t="s">
        <v>22</v>
      </c>
      <c r="M914" s="104" t="s">
        <v>26</v>
      </c>
      <c r="N914" s="99" t="s">
        <v>942</v>
      </c>
      <c r="O914" s="104" t="s">
        <v>946</v>
      </c>
      <c r="P914" s="99" t="s">
        <v>35</v>
      </c>
      <c r="Q914" s="85" t="s">
        <v>886</v>
      </c>
      <c r="R914" s="74"/>
    </row>
    <row r="915" spans="1:18">
      <c r="A915" s="103">
        <v>43616</v>
      </c>
      <c r="B915" s="104" t="s">
        <v>548</v>
      </c>
      <c r="C915" s="104" t="s">
        <v>20</v>
      </c>
      <c r="D915" s="99" t="s">
        <v>21</v>
      </c>
      <c r="E915" s="107"/>
      <c r="F915" s="107">
        <v>1500</v>
      </c>
      <c r="G915" s="107"/>
      <c r="H915" s="107"/>
      <c r="I915" s="163">
        <f t="shared" si="79"/>
        <v>2.7178344295265533</v>
      </c>
      <c r="J915" s="163">
        <v>551.91</v>
      </c>
      <c r="K915" s="109">
        <f t="shared" si="80"/>
        <v>414808</v>
      </c>
      <c r="L915" s="98" t="s">
        <v>22</v>
      </c>
      <c r="M915" s="104" t="s">
        <v>23</v>
      </c>
      <c r="N915" s="99" t="s">
        <v>942</v>
      </c>
      <c r="O915" s="104" t="s">
        <v>946</v>
      </c>
      <c r="P915" s="99" t="s">
        <v>35</v>
      </c>
      <c r="Q915" s="85" t="s">
        <v>885</v>
      </c>
      <c r="R915" s="23"/>
    </row>
    <row r="916" spans="1:18" s="79" customFormat="1">
      <c r="A916" s="103">
        <v>43616</v>
      </c>
      <c r="B916" s="104" t="s">
        <v>924</v>
      </c>
      <c r="C916" s="104" t="s">
        <v>57</v>
      </c>
      <c r="D916" s="99" t="s">
        <v>21</v>
      </c>
      <c r="E916" s="107"/>
      <c r="F916" s="107">
        <v>15000</v>
      </c>
      <c r="G916" s="107"/>
      <c r="H916" s="107"/>
      <c r="I916" s="163">
        <f t="shared" si="79"/>
        <v>27.178344295265536</v>
      </c>
      <c r="J916" s="163">
        <v>551.91</v>
      </c>
      <c r="K916" s="109">
        <f t="shared" si="80"/>
        <v>399808</v>
      </c>
      <c r="L916" s="98" t="s">
        <v>22</v>
      </c>
      <c r="M916" s="104">
        <v>7</v>
      </c>
      <c r="N916" s="99" t="s">
        <v>942</v>
      </c>
      <c r="O916" s="104" t="s">
        <v>946</v>
      </c>
      <c r="P916" s="99" t="s">
        <v>35</v>
      </c>
      <c r="Q916" s="85" t="s">
        <v>886</v>
      </c>
      <c r="R916" s="74"/>
    </row>
    <row r="917" spans="1:18">
      <c r="A917" s="103">
        <v>43616</v>
      </c>
      <c r="B917" s="104" t="s">
        <v>507</v>
      </c>
      <c r="C917" s="104" t="s">
        <v>57</v>
      </c>
      <c r="D917" s="99" t="s">
        <v>21</v>
      </c>
      <c r="E917" s="107"/>
      <c r="F917" s="107">
        <v>60000</v>
      </c>
      <c r="G917" s="107"/>
      <c r="H917" s="107"/>
      <c r="I917" s="163">
        <f t="shared" si="79"/>
        <v>108.71337718106214</v>
      </c>
      <c r="J917" s="163">
        <v>551.91</v>
      </c>
      <c r="K917" s="109">
        <f t="shared" si="80"/>
        <v>339808</v>
      </c>
      <c r="L917" s="98" t="s">
        <v>22</v>
      </c>
      <c r="M917" s="104" t="s">
        <v>23</v>
      </c>
      <c r="N917" s="99" t="s">
        <v>942</v>
      </c>
      <c r="O917" s="104" t="s">
        <v>946</v>
      </c>
      <c r="P917" s="99" t="s">
        <v>35</v>
      </c>
      <c r="Q917" s="85" t="s">
        <v>885</v>
      </c>
      <c r="R917" s="23"/>
    </row>
    <row r="918" spans="1:18">
      <c r="A918" s="103">
        <v>43616</v>
      </c>
      <c r="B918" s="104" t="s">
        <v>655</v>
      </c>
      <c r="C918" s="104" t="s">
        <v>20</v>
      </c>
      <c r="D918" s="104" t="s">
        <v>297</v>
      </c>
      <c r="E918" s="107"/>
      <c r="F918" s="107">
        <v>500</v>
      </c>
      <c r="G918" s="107"/>
      <c r="H918" s="107"/>
      <c r="I918" s="163">
        <f t="shared" si="79"/>
        <v>0.87972566634820593</v>
      </c>
      <c r="J918" s="163">
        <f t="shared" ref="J918:J941" si="82">11367180/20000</f>
        <v>568.35900000000004</v>
      </c>
      <c r="K918" s="109">
        <f t="shared" si="80"/>
        <v>339308</v>
      </c>
      <c r="L918" s="108" t="s">
        <v>62</v>
      </c>
      <c r="M918" s="104" t="s">
        <v>34</v>
      </c>
      <c r="N918" s="99" t="s">
        <v>941</v>
      </c>
      <c r="O918" s="104" t="s">
        <v>946</v>
      </c>
      <c r="P918" s="99" t="s">
        <v>35</v>
      </c>
      <c r="Q918" s="85" t="s">
        <v>885</v>
      </c>
      <c r="R918" s="23"/>
    </row>
    <row r="919" spans="1:18">
      <c r="A919" s="103">
        <v>43616</v>
      </c>
      <c r="B919" s="104" t="s">
        <v>656</v>
      </c>
      <c r="C919" s="104" t="s">
        <v>20</v>
      </c>
      <c r="D919" s="104" t="s">
        <v>297</v>
      </c>
      <c r="E919" s="107"/>
      <c r="F919" s="107">
        <v>500</v>
      </c>
      <c r="G919" s="107"/>
      <c r="H919" s="107"/>
      <c r="I919" s="163">
        <f t="shared" si="79"/>
        <v>0.87972566634820593</v>
      </c>
      <c r="J919" s="163">
        <f t="shared" si="82"/>
        <v>568.35900000000004</v>
      </c>
      <c r="K919" s="109">
        <f t="shared" si="80"/>
        <v>338808</v>
      </c>
      <c r="L919" s="108" t="s">
        <v>62</v>
      </c>
      <c r="M919" s="104" t="s">
        <v>34</v>
      </c>
      <c r="N919" s="99" t="s">
        <v>941</v>
      </c>
      <c r="O919" s="104" t="s">
        <v>946</v>
      </c>
      <c r="P919" s="99" t="s">
        <v>35</v>
      </c>
      <c r="Q919" s="85" t="s">
        <v>885</v>
      </c>
      <c r="R919" s="23"/>
    </row>
    <row r="920" spans="1:18">
      <c r="A920" s="103">
        <v>43616</v>
      </c>
      <c r="B920" s="104" t="s">
        <v>657</v>
      </c>
      <c r="C920" s="104" t="s">
        <v>20</v>
      </c>
      <c r="D920" s="104" t="s">
        <v>297</v>
      </c>
      <c r="E920" s="107"/>
      <c r="F920" s="107">
        <v>500</v>
      </c>
      <c r="G920" s="107"/>
      <c r="H920" s="107"/>
      <c r="I920" s="163">
        <f t="shared" si="79"/>
        <v>0.87972566634820593</v>
      </c>
      <c r="J920" s="163">
        <f t="shared" si="82"/>
        <v>568.35900000000004</v>
      </c>
      <c r="K920" s="109">
        <f t="shared" si="80"/>
        <v>338308</v>
      </c>
      <c r="L920" s="108" t="s">
        <v>62</v>
      </c>
      <c r="M920" s="104" t="s">
        <v>34</v>
      </c>
      <c r="N920" s="99" t="s">
        <v>941</v>
      </c>
      <c r="O920" s="104" t="s">
        <v>946</v>
      </c>
      <c r="P920" s="99" t="s">
        <v>35</v>
      </c>
      <c r="Q920" s="85" t="s">
        <v>885</v>
      </c>
      <c r="R920" s="23"/>
    </row>
    <row r="921" spans="1:18">
      <c r="A921" s="103">
        <v>43616</v>
      </c>
      <c r="B921" s="104" t="s">
        <v>658</v>
      </c>
      <c r="C921" s="104" t="s">
        <v>20</v>
      </c>
      <c r="D921" s="104" t="s">
        <v>297</v>
      </c>
      <c r="E921" s="107"/>
      <c r="F921" s="107">
        <v>500</v>
      </c>
      <c r="G921" s="107"/>
      <c r="H921" s="107"/>
      <c r="I921" s="163">
        <f t="shared" si="79"/>
        <v>0.87972566634820593</v>
      </c>
      <c r="J921" s="163">
        <f t="shared" si="82"/>
        <v>568.35900000000004</v>
      </c>
      <c r="K921" s="109">
        <f t="shared" si="80"/>
        <v>337808</v>
      </c>
      <c r="L921" s="108" t="s">
        <v>62</v>
      </c>
      <c r="M921" s="104" t="s">
        <v>34</v>
      </c>
      <c r="N921" s="99" t="s">
        <v>941</v>
      </c>
      <c r="O921" s="104" t="s">
        <v>946</v>
      </c>
      <c r="P921" s="99" t="s">
        <v>35</v>
      </c>
      <c r="Q921" s="85" t="s">
        <v>885</v>
      </c>
      <c r="R921" s="23"/>
    </row>
    <row r="922" spans="1:18">
      <c r="A922" s="103">
        <v>43616</v>
      </c>
      <c r="B922" s="104" t="s">
        <v>659</v>
      </c>
      <c r="C922" s="104" t="s">
        <v>20</v>
      </c>
      <c r="D922" s="104" t="s">
        <v>297</v>
      </c>
      <c r="E922" s="107"/>
      <c r="F922" s="107">
        <v>500</v>
      </c>
      <c r="G922" s="107"/>
      <c r="H922" s="107"/>
      <c r="I922" s="163">
        <f t="shared" si="79"/>
        <v>0.87972566634820593</v>
      </c>
      <c r="J922" s="163">
        <f t="shared" si="82"/>
        <v>568.35900000000004</v>
      </c>
      <c r="K922" s="109">
        <f t="shared" si="80"/>
        <v>337308</v>
      </c>
      <c r="L922" s="108" t="s">
        <v>62</v>
      </c>
      <c r="M922" s="104" t="s">
        <v>34</v>
      </c>
      <c r="N922" s="99" t="s">
        <v>941</v>
      </c>
      <c r="O922" s="104" t="s">
        <v>946</v>
      </c>
      <c r="P922" s="99" t="s">
        <v>35</v>
      </c>
      <c r="Q922" s="85" t="s">
        <v>885</v>
      </c>
      <c r="R922" s="23"/>
    </row>
    <row r="923" spans="1:18">
      <c r="A923" s="103">
        <v>43616</v>
      </c>
      <c r="B923" s="104" t="s">
        <v>650</v>
      </c>
      <c r="C923" s="104" t="s">
        <v>20</v>
      </c>
      <c r="D923" s="104" t="s">
        <v>297</v>
      </c>
      <c r="E923" s="107"/>
      <c r="F923" s="107">
        <v>500</v>
      </c>
      <c r="G923" s="107"/>
      <c r="H923" s="107"/>
      <c r="I923" s="163">
        <f t="shared" si="79"/>
        <v>0.87972566634820593</v>
      </c>
      <c r="J923" s="163">
        <f t="shared" si="82"/>
        <v>568.35900000000004</v>
      </c>
      <c r="K923" s="109">
        <f t="shared" si="80"/>
        <v>336808</v>
      </c>
      <c r="L923" s="108" t="s">
        <v>62</v>
      </c>
      <c r="M923" s="104" t="s">
        <v>34</v>
      </c>
      <c r="N923" s="99" t="s">
        <v>941</v>
      </c>
      <c r="O923" s="104" t="s">
        <v>946</v>
      </c>
      <c r="P923" s="99" t="s">
        <v>35</v>
      </c>
      <c r="Q923" s="85" t="s">
        <v>885</v>
      </c>
      <c r="R923" s="23"/>
    </row>
    <row r="924" spans="1:18">
      <c r="A924" s="103">
        <v>43616</v>
      </c>
      <c r="B924" s="104" t="s">
        <v>660</v>
      </c>
      <c r="C924" s="104" t="s">
        <v>20</v>
      </c>
      <c r="D924" s="104" t="s">
        <v>297</v>
      </c>
      <c r="E924" s="107"/>
      <c r="F924" s="107">
        <v>500</v>
      </c>
      <c r="G924" s="107"/>
      <c r="H924" s="107"/>
      <c r="I924" s="163">
        <f t="shared" si="79"/>
        <v>0.87972566634820593</v>
      </c>
      <c r="J924" s="163">
        <f t="shared" si="82"/>
        <v>568.35900000000004</v>
      </c>
      <c r="K924" s="109">
        <f t="shared" si="80"/>
        <v>336308</v>
      </c>
      <c r="L924" s="108" t="s">
        <v>62</v>
      </c>
      <c r="M924" s="104" t="s">
        <v>34</v>
      </c>
      <c r="N924" s="99" t="s">
        <v>941</v>
      </c>
      <c r="O924" s="104" t="s">
        <v>946</v>
      </c>
      <c r="P924" s="99" t="s">
        <v>35</v>
      </c>
      <c r="Q924" s="85" t="s">
        <v>885</v>
      </c>
      <c r="R924" s="23"/>
    </row>
    <row r="925" spans="1:18">
      <c r="A925" s="103">
        <v>43616</v>
      </c>
      <c r="B925" s="104" t="s">
        <v>653</v>
      </c>
      <c r="C925" s="104" t="s">
        <v>20</v>
      </c>
      <c r="D925" s="104" t="s">
        <v>297</v>
      </c>
      <c r="E925" s="107"/>
      <c r="F925" s="107">
        <v>500</v>
      </c>
      <c r="G925" s="107"/>
      <c r="H925" s="107"/>
      <c r="I925" s="163">
        <f t="shared" si="79"/>
        <v>0.87972566634820593</v>
      </c>
      <c r="J925" s="163">
        <f t="shared" si="82"/>
        <v>568.35900000000004</v>
      </c>
      <c r="K925" s="109">
        <f t="shared" si="80"/>
        <v>335808</v>
      </c>
      <c r="L925" s="108" t="s">
        <v>62</v>
      </c>
      <c r="M925" s="104" t="s">
        <v>34</v>
      </c>
      <c r="N925" s="99" t="s">
        <v>941</v>
      </c>
      <c r="O925" s="104" t="s">
        <v>946</v>
      </c>
      <c r="P925" s="99" t="s">
        <v>35</v>
      </c>
      <c r="Q925" s="85" t="s">
        <v>885</v>
      </c>
      <c r="R925" s="23"/>
    </row>
    <row r="926" spans="1:18">
      <c r="A926" s="103">
        <v>43616</v>
      </c>
      <c r="B926" s="104" t="s">
        <v>649</v>
      </c>
      <c r="C926" s="104" t="s">
        <v>20</v>
      </c>
      <c r="D926" s="104" t="s">
        <v>297</v>
      </c>
      <c r="E926" s="107"/>
      <c r="F926" s="107">
        <v>500</v>
      </c>
      <c r="G926" s="107"/>
      <c r="H926" s="107"/>
      <c r="I926" s="163">
        <f t="shared" si="79"/>
        <v>0.87972566634820593</v>
      </c>
      <c r="J926" s="163">
        <f t="shared" si="82"/>
        <v>568.35900000000004</v>
      </c>
      <c r="K926" s="109">
        <f t="shared" si="80"/>
        <v>335308</v>
      </c>
      <c r="L926" s="108" t="s">
        <v>62</v>
      </c>
      <c r="M926" s="104" t="s">
        <v>34</v>
      </c>
      <c r="N926" s="99" t="s">
        <v>941</v>
      </c>
      <c r="O926" s="104" t="s">
        <v>946</v>
      </c>
      <c r="P926" s="99" t="s">
        <v>35</v>
      </c>
      <c r="Q926" s="85" t="s">
        <v>885</v>
      </c>
      <c r="R926" s="23"/>
    </row>
    <row r="927" spans="1:18">
      <c r="A927" s="103">
        <v>43616</v>
      </c>
      <c r="B927" s="104" t="s">
        <v>661</v>
      </c>
      <c r="C927" s="104" t="s">
        <v>20</v>
      </c>
      <c r="D927" s="104" t="s">
        <v>297</v>
      </c>
      <c r="E927" s="107"/>
      <c r="F927" s="107">
        <v>500</v>
      </c>
      <c r="G927" s="107"/>
      <c r="H927" s="107"/>
      <c r="I927" s="163">
        <f t="shared" si="79"/>
        <v>0.87972566634820593</v>
      </c>
      <c r="J927" s="163">
        <f t="shared" si="82"/>
        <v>568.35900000000004</v>
      </c>
      <c r="K927" s="109">
        <f t="shared" si="80"/>
        <v>334808</v>
      </c>
      <c r="L927" s="108" t="s">
        <v>62</v>
      </c>
      <c r="M927" s="104" t="s">
        <v>34</v>
      </c>
      <c r="N927" s="99" t="s">
        <v>941</v>
      </c>
      <c r="O927" s="104" t="s">
        <v>946</v>
      </c>
      <c r="P927" s="99" t="s">
        <v>35</v>
      </c>
      <c r="Q927" s="85" t="s">
        <v>885</v>
      </c>
      <c r="R927" s="23"/>
    </row>
    <row r="928" spans="1:18">
      <c r="A928" s="103">
        <v>43616</v>
      </c>
      <c r="B928" s="104" t="s">
        <v>647</v>
      </c>
      <c r="C928" s="104" t="s">
        <v>20</v>
      </c>
      <c r="D928" s="104" t="s">
        <v>297</v>
      </c>
      <c r="E928" s="107"/>
      <c r="F928" s="107">
        <v>500</v>
      </c>
      <c r="G928" s="107"/>
      <c r="H928" s="107"/>
      <c r="I928" s="163">
        <f t="shared" si="79"/>
        <v>0.87972566634820593</v>
      </c>
      <c r="J928" s="163">
        <f t="shared" si="82"/>
        <v>568.35900000000004</v>
      </c>
      <c r="K928" s="109">
        <f t="shared" si="80"/>
        <v>334308</v>
      </c>
      <c r="L928" s="108" t="s">
        <v>62</v>
      </c>
      <c r="M928" s="104" t="s">
        <v>34</v>
      </c>
      <c r="N928" s="99" t="s">
        <v>941</v>
      </c>
      <c r="O928" s="104" t="s">
        <v>946</v>
      </c>
      <c r="P928" s="99" t="s">
        <v>35</v>
      </c>
      <c r="Q928" s="85" t="s">
        <v>885</v>
      </c>
      <c r="R928" s="23"/>
    </row>
    <row r="929" spans="1:18">
      <c r="A929" s="103">
        <v>43616</v>
      </c>
      <c r="B929" s="104" t="s">
        <v>662</v>
      </c>
      <c r="C929" s="104" t="s">
        <v>45</v>
      </c>
      <c r="D929" s="104" t="s">
        <v>297</v>
      </c>
      <c r="E929" s="107"/>
      <c r="F929" s="107">
        <v>25000</v>
      </c>
      <c r="G929" s="107"/>
      <c r="H929" s="107"/>
      <c r="I929" s="163">
        <f t="shared" si="79"/>
        <v>43.986283317410297</v>
      </c>
      <c r="J929" s="163">
        <f t="shared" si="82"/>
        <v>568.35900000000004</v>
      </c>
      <c r="K929" s="109">
        <f t="shared" si="80"/>
        <v>309308</v>
      </c>
      <c r="L929" s="108" t="s">
        <v>62</v>
      </c>
      <c r="M929" s="104" t="s">
        <v>34</v>
      </c>
      <c r="N929" s="99" t="s">
        <v>941</v>
      </c>
      <c r="O929" s="104" t="s">
        <v>946</v>
      </c>
      <c r="P929" s="99" t="s">
        <v>35</v>
      </c>
      <c r="Q929" s="85" t="s">
        <v>885</v>
      </c>
      <c r="R929" s="23"/>
    </row>
    <row r="930" spans="1:18">
      <c r="A930" s="103">
        <v>43616</v>
      </c>
      <c r="B930" s="99" t="s">
        <v>136</v>
      </c>
      <c r="C930" s="104" t="s">
        <v>20</v>
      </c>
      <c r="D930" s="104" t="s">
        <v>297</v>
      </c>
      <c r="E930" s="100"/>
      <c r="F930" s="100">
        <v>1000</v>
      </c>
      <c r="G930" s="100"/>
      <c r="H930" s="100"/>
      <c r="I930" s="163">
        <f t="shared" si="79"/>
        <v>1.7594513326964119</v>
      </c>
      <c r="J930" s="163">
        <f t="shared" si="82"/>
        <v>568.35900000000004</v>
      </c>
      <c r="K930" s="109">
        <f t="shared" si="80"/>
        <v>308308</v>
      </c>
      <c r="L930" s="98" t="s">
        <v>89</v>
      </c>
      <c r="M930" s="99" t="s">
        <v>34</v>
      </c>
      <c r="N930" s="99" t="s">
        <v>941</v>
      </c>
      <c r="O930" s="104" t="s">
        <v>946</v>
      </c>
      <c r="P930" s="99" t="s">
        <v>35</v>
      </c>
      <c r="Q930" s="85" t="s">
        <v>885</v>
      </c>
      <c r="R930" s="23"/>
    </row>
    <row r="931" spans="1:18" s="79" customFormat="1">
      <c r="A931" s="103">
        <v>43616</v>
      </c>
      <c r="B931" s="102" t="s">
        <v>927</v>
      </c>
      <c r="C931" s="99" t="s">
        <v>104</v>
      </c>
      <c r="D931" s="99" t="s">
        <v>69</v>
      </c>
      <c r="E931" s="100"/>
      <c r="F931" s="101">
        <v>10000</v>
      </c>
      <c r="G931" s="101"/>
      <c r="H931" s="101"/>
      <c r="I931" s="163">
        <f t="shared" si="79"/>
        <v>17.594513326964119</v>
      </c>
      <c r="J931" s="163">
        <f t="shared" si="82"/>
        <v>568.35900000000004</v>
      </c>
      <c r="K931" s="109">
        <f t="shared" si="80"/>
        <v>298308</v>
      </c>
      <c r="L931" s="98" t="s">
        <v>139</v>
      </c>
      <c r="M931" s="99" t="s">
        <v>141</v>
      </c>
      <c r="N931" s="99" t="s">
        <v>941</v>
      </c>
      <c r="O931" s="104" t="s">
        <v>946</v>
      </c>
      <c r="P931" s="99" t="s">
        <v>35</v>
      </c>
      <c r="Q931" s="85" t="s">
        <v>886</v>
      </c>
      <c r="R931" s="74"/>
    </row>
    <row r="932" spans="1:18">
      <c r="A932" s="103">
        <v>43616</v>
      </c>
      <c r="B932" s="99" t="s">
        <v>731</v>
      </c>
      <c r="C932" s="104" t="s">
        <v>20</v>
      </c>
      <c r="D932" s="99" t="s">
        <v>85</v>
      </c>
      <c r="E932" s="100"/>
      <c r="F932" s="100">
        <v>1000</v>
      </c>
      <c r="G932" s="100"/>
      <c r="H932" s="100"/>
      <c r="I932" s="163">
        <f t="shared" si="79"/>
        <v>1.7594513326964119</v>
      </c>
      <c r="J932" s="163">
        <f t="shared" si="82"/>
        <v>568.35900000000004</v>
      </c>
      <c r="K932" s="109">
        <f t="shared" si="80"/>
        <v>297308</v>
      </c>
      <c r="L932" s="98" t="s">
        <v>84</v>
      </c>
      <c r="M932" s="99" t="s">
        <v>34</v>
      </c>
      <c r="N932" s="99" t="s">
        <v>941</v>
      </c>
      <c r="O932" s="104" t="s">
        <v>946</v>
      </c>
      <c r="P932" s="99" t="s">
        <v>35</v>
      </c>
      <c r="Q932" s="85" t="s">
        <v>885</v>
      </c>
    </row>
    <row r="933" spans="1:18">
      <c r="A933" s="103">
        <v>43616</v>
      </c>
      <c r="B933" s="99" t="s">
        <v>168</v>
      </c>
      <c r="C933" s="104" t="s">
        <v>20</v>
      </c>
      <c r="D933" s="99" t="s">
        <v>85</v>
      </c>
      <c r="E933" s="100"/>
      <c r="F933" s="100">
        <v>1000</v>
      </c>
      <c r="G933" s="100"/>
      <c r="H933" s="100"/>
      <c r="I933" s="163">
        <f t="shared" si="79"/>
        <v>1.7594513326964119</v>
      </c>
      <c r="J933" s="163">
        <f t="shared" si="82"/>
        <v>568.35900000000004</v>
      </c>
      <c r="K933" s="109">
        <f t="shared" si="80"/>
        <v>296308</v>
      </c>
      <c r="L933" s="98" t="s">
        <v>84</v>
      </c>
      <c r="M933" s="99" t="s">
        <v>34</v>
      </c>
      <c r="N933" s="99" t="s">
        <v>941</v>
      </c>
      <c r="O933" s="104" t="s">
        <v>946</v>
      </c>
      <c r="P933" s="99" t="s">
        <v>35</v>
      </c>
      <c r="Q933" s="85" t="s">
        <v>885</v>
      </c>
    </row>
    <row r="934" spans="1:18">
      <c r="A934" s="103">
        <v>43616</v>
      </c>
      <c r="B934" s="99" t="s">
        <v>169</v>
      </c>
      <c r="C934" s="104" t="s">
        <v>20</v>
      </c>
      <c r="D934" s="99" t="s">
        <v>85</v>
      </c>
      <c r="E934" s="100"/>
      <c r="F934" s="100">
        <v>1000</v>
      </c>
      <c r="G934" s="100"/>
      <c r="H934" s="100"/>
      <c r="I934" s="163">
        <f t="shared" si="79"/>
        <v>1.7594513326964119</v>
      </c>
      <c r="J934" s="163">
        <f t="shared" si="82"/>
        <v>568.35900000000004</v>
      </c>
      <c r="K934" s="109">
        <f t="shared" si="80"/>
        <v>295308</v>
      </c>
      <c r="L934" s="98" t="s">
        <v>84</v>
      </c>
      <c r="M934" s="99" t="s">
        <v>34</v>
      </c>
      <c r="N934" s="99" t="s">
        <v>941</v>
      </c>
      <c r="O934" s="104" t="s">
        <v>946</v>
      </c>
      <c r="P934" s="99" t="s">
        <v>35</v>
      </c>
      <c r="Q934" s="85" t="s">
        <v>885</v>
      </c>
    </row>
    <row r="935" spans="1:18">
      <c r="A935" s="103">
        <v>43616</v>
      </c>
      <c r="B935" s="99" t="s">
        <v>170</v>
      </c>
      <c r="C935" s="104" t="s">
        <v>20</v>
      </c>
      <c r="D935" s="99" t="s">
        <v>85</v>
      </c>
      <c r="E935" s="100"/>
      <c r="F935" s="100">
        <v>1000</v>
      </c>
      <c r="G935" s="100"/>
      <c r="H935" s="100"/>
      <c r="I935" s="163">
        <f t="shared" si="79"/>
        <v>1.7594513326964119</v>
      </c>
      <c r="J935" s="163">
        <f t="shared" si="82"/>
        <v>568.35900000000004</v>
      </c>
      <c r="K935" s="109">
        <f t="shared" si="80"/>
        <v>294308</v>
      </c>
      <c r="L935" s="98" t="s">
        <v>84</v>
      </c>
      <c r="M935" s="99" t="s">
        <v>34</v>
      </c>
      <c r="N935" s="99" t="s">
        <v>941</v>
      </c>
      <c r="O935" s="104" t="s">
        <v>946</v>
      </c>
      <c r="P935" s="99" t="s">
        <v>35</v>
      </c>
      <c r="Q935" s="85" t="s">
        <v>885</v>
      </c>
    </row>
    <row r="936" spans="1:18">
      <c r="A936" s="103">
        <v>43616</v>
      </c>
      <c r="B936" s="99" t="s">
        <v>189</v>
      </c>
      <c r="C936" s="104" t="s">
        <v>20</v>
      </c>
      <c r="D936" s="99" t="s">
        <v>85</v>
      </c>
      <c r="E936" s="100"/>
      <c r="F936" s="100">
        <v>1000</v>
      </c>
      <c r="G936" s="100"/>
      <c r="H936" s="100"/>
      <c r="I936" s="163">
        <f t="shared" si="79"/>
        <v>1.7594513326964119</v>
      </c>
      <c r="J936" s="163">
        <f t="shared" si="82"/>
        <v>568.35900000000004</v>
      </c>
      <c r="K936" s="109">
        <f t="shared" si="80"/>
        <v>293308</v>
      </c>
      <c r="L936" s="98" t="s">
        <v>84</v>
      </c>
      <c r="M936" s="99" t="s">
        <v>34</v>
      </c>
      <c r="N936" s="99" t="s">
        <v>941</v>
      </c>
      <c r="O936" s="104" t="s">
        <v>946</v>
      </c>
      <c r="P936" s="99" t="s">
        <v>35</v>
      </c>
      <c r="Q936" s="85" t="s">
        <v>885</v>
      </c>
    </row>
    <row r="937" spans="1:18">
      <c r="A937" s="103">
        <v>43616</v>
      </c>
      <c r="B937" s="99" t="s">
        <v>190</v>
      </c>
      <c r="C937" s="104" t="s">
        <v>20</v>
      </c>
      <c r="D937" s="99" t="s">
        <v>85</v>
      </c>
      <c r="E937" s="100"/>
      <c r="F937" s="100">
        <v>1000</v>
      </c>
      <c r="G937" s="100"/>
      <c r="H937" s="100"/>
      <c r="I937" s="163">
        <f t="shared" si="79"/>
        <v>1.7594513326964119</v>
      </c>
      <c r="J937" s="163">
        <f t="shared" si="82"/>
        <v>568.35900000000004</v>
      </c>
      <c r="K937" s="109">
        <f t="shared" si="80"/>
        <v>292308</v>
      </c>
      <c r="L937" s="98" t="s">
        <v>84</v>
      </c>
      <c r="M937" s="99" t="s">
        <v>34</v>
      </c>
      <c r="N937" s="99" t="s">
        <v>941</v>
      </c>
      <c r="O937" s="104" t="s">
        <v>946</v>
      </c>
      <c r="P937" s="99" t="s">
        <v>35</v>
      </c>
      <c r="Q937" s="85" t="s">
        <v>885</v>
      </c>
    </row>
    <row r="938" spans="1:18">
      <c r="A938" s="103">
        <v>43616</v>
      </c>
      <c r="B938" s="99" t="s">
        <v>191</v>
      </c>
      <c r="C938" s="104" t="s">
        <v>20</v>
      </c>
      <c r="D938" s="99" t="s">
        <v>85</v>
      </c>
      <c r="E938" s="100"/>
      <c r="F938" s="100">
        <v>1000</v>
      </c>
      <c r="G938" s="100"/>
      <c r="H938" s="100"/>
      <c r="I938" s="163">
        <f t="shared" si="79"/>
        <v>1.7594513326964119</v>
      </c>
      <c r="J938" s="163">
        <f t="shared" si="82"/>
        <v>568.35900000000004</v>
      </c>
      <c r="K938" s="109">
        <f t="shared" si="80"/>
        <v>291308</v>
      </c>
      <c r="L938" s="98" t="s">
        <v>84</v>
      </c>
      <c r="M938" s="99" t="s">
        <v>34</v>
      </c>
      <c r="N938" s="99" t="s">
        <v>941</v>
      </c>
      <c r="O938" s="104" t="s">
        <v>946</v>
      </c>
      <c r="P938" s="99" t="s">
        <v>35</v>
      </c>
      <c r="Q938" s="85" t="s">
        <v>885</v>
      </c>
    </row>
    <row r="939" spans="1:18">
      <c r="A939" s="103">
        <v>43616</v>
      </c>
      <c r="B939" s="99" t="s">
        <v>192</v>
      </c>
      <c r="C939" s="104" t="s">
        <v>20</v>
      </c>
      <c r="D939" s="99" t="s">
        <v>85</v>
      </c>
      <c r="E939" s="100"/>
      <c r="F939" s="100">
        <v>1000</v>
      </c>
      <c r="G939" s="100"/>
      <c r="H939" s="100"/>
      <c r="I939" s="163">
        <f t="shared" si="79"/>
        <v>1.7594513326964119</v>
      </c>
      <c r="J939" s="163">
        <f t="shared" si="82"/>
        <v>568.35900000000004</v>
      </c>
      <c r="K939" s="109">
        <f t="shared" si="80"/>
        <v>290308</v>
      </c>
      <c r="L939" s="98" t="s">
        <v>84</v>
      </c>
      <c r="M939" s="99" t="s">
        <v>34</v>
      </c>
      <c r="N939" s="99" t="s">
        <v>941</v>
      </c>
      <c r="O939" s="104" t="s">
        <v>946</v>
      </c>
      <c r="P939" s="99" t="s">
        <v>35</v>
      </c>
      <c r="Q939" s="85" t="s">
        <v>885</v>
      </c>
    </row>
    <row r="940" spans="1:18">
      <c r="A940" s="103">
        <v>43616</v>
      </c>
      <c r="B940" s="99" t="s">
        <v>193</v>
      </c>
      <c r="C940" s="104" t="s">
        <v>20</v>
      </c>
      <c r="D940" s="99" t="s">
        <v>85</v>
      </c>
      <c r="E940" s="100"/>
      <c r="F940" s="100">
        <v>1000</v>
      </c>
      <c r="G940" s="100"/>
      <c r="H940" s="100"/>
      <c r="I940" s="163">
        <f t="shared" si="79"/>
        <v>1.7594513326964119</v>
      </c>
      <c r="J940" s="163">
        <f t="shared" si="82"/>
        <v>568.35900000000004</v>
      </c>
      <c r="K940" s="109">
        <f t="shared" si="80"/>
        <v>289308</v>
      </c>
      <c r="L940" s="98" t="s">
        <v>84</v>
      </c>
      <c r="M940" s="99" t="s">
        <v>34</v>
      </c>
      <c r="N940" s="99" t="s">
        <v>941</v>
      </c>
      <c r="O940" s="104" t="s">
        <v>946</v>
      </c>
      <c r="P940" s="99" t="s">
        <v>35</v>
      </c>
      <c r="Q940" s="85" t="s">
        <v>885</v>
      </c>
    </row>
    <row r="941" spans="1:18">
      <c r="A941" s="103">
        <v>43616</v>
      </c>
      <c r="B941" s="99" t="s">
        <v>194</v>
      </c>
      <c r="C941" s="104" t="s">
        <v>20</v>
      </c>
      <c r="D941" s="99" t="s">
        <v>85</v>
      </c>
      <c r="E941" s="100"/>
      <c r="F941" s="100">
        <v>1000</v>
      </c>
      <c r="G941" s="100"/>
      <c r="H941" s="100"/>
      <c r="I941" s="163">
        <f t="shared" si="79"/>
        <v>1.7594513326964119</v>
      </c>
      <c r="J941" s="163">
        <f t="shared" si="82"/>
        <v>568.35900000000004</v>
      </c>
      <c r="K941" s="109">
        <f t="shared" si="80"/>
        <v>288308</v>
      </c>
      <c r="L941" s="98" t="s">
        <v>84</v>
      </c>
      <c r="M941" s="99" t="s">
        <v>34</v>
      </c>
      <c r="N941" s="99" t="s">
        <v>941</v>
      </c>
      <c r="O941" s="104" t="s">
        <v>946</v>
      </c>
      <c r="P941" s="99" t="s">
        <v>35</v>
      </c>
      <c r="Q941" s="85" t="s">
        <v>885</v>
      </c>
    </row>
    <row r="942" spans="1:18" s="79" customFormat="1">
      <c r="A942" s="103">
        <v>43616</v>
      </c>
      <c r="B942" s="102" t="s">
        <v>759</v>
      </c>
      <c r="C942" s="104" t="s">
        <v>57</v>
      </c>
      <c r="D942" s="45" t="s">
        <v>21</v>
      </c>
      <c r="E942" s="107"/>
      <c r="F942" s="107">
        <v>90000</v>
      </c>
      <c r="G942" s="107"/>
      <c r="H942" s="107"/>
      <c r="I942" s="163">
        <f t="shared" si="79"/>
        <v>163.07006577159319</v>
      </c>
      <c r="J942" s="163">
        <v>551.91</v>
      </c>
      <c r="K942" s="109">
        <f t="shared" si="80"/>
        <v>198308</v>
      </c>
      <c r="L942" s="98" t="s">
        <v>99</v>
      </c>
      <c r="M942" s="104" t="s">
        <v>26</v>
      </c>
      <c r="N942" s="99" t="s">
        <v>942</v>
      </c>
      <c r="O942" s="104" t="s">
        <v>946</v>
      </c>
      <c r="P942" s="99" t="s">
        <v>35</v>
      </c>
      <c r="Q942" s="85" t="s">
        <v>886</v>
      </c>
    </row>
    <row r="943" spans="1:18">
      <c r="A943" s="103">
        <v>43616</v>
      </c>
      <c r="B943" s="102" t="s">
        <v>275</v>
      </c>
      <c r="C943" s="104" t="s">
        <v>20</v>
      </c>
      <c r="D943" s="45" t="s">
        <v>21</v>
      </c>
      <c r="E943" s="107"/>
      <c r="F943" s="107">
        <v>500</v>
      </c>
      <c r="G943" s="107"/>
      <c r="H943" s="107"/>
      <c r="I943" s="163">
        <f t="shared" si="79"/>
        <v>0.90594480984218451</v>
      </c>
      <c r="J943" s="163">
        <v>551.91</v>
      </c>
      <c r="K943" s="109">
        <f t="shared" si="80"/>
        <v>197808</v>
      </c>
      <c r="L943" s="98" t="s">
        <v>99</v>
      </c>
      <c r="M943" s="104" t="s">
        <v>34</v>
      </c>
      <c r="N943" s="99" t="s">
        <v>942</v>
      </c>
      <c r="O943" s="104" t="s">
        <v>946</v>
      </c>
      <c r="P943" s="99" t="s">
        <v>35</v>
      </c>
      <c r="Q943" s="85" t="s">
        <v>885</v>
      </c>
    </row>
    <row r="944" spans="1:18">
      <c r="A944" s="103">
        <v>43616</v>
      </c>
      <c r="B944" s="102" t="s">
        <v>276</v>
      </c>
      <c r="C944" s="104" t="s">
        <v>20</v>
      </c>
      <c r="D944" s="45" t="s">
        <v>21</v>
      </c>
      <c r="E944" s="107"/>
      <c r="F944" s="107">
        <v>1500</v>
      </c>
      <c r="G944" s="107"/>
      <c r="H944" s="107"/>
      <c r="I944" s="163">
        <f t="shared" si="79"/>
        <v>2.7178344295265533</v>
      </c>
      <c r="J944" s="163">
        <v>551.91</v>
      </c>
      <c r="K944" s="109">
        <f t="shared" si="80"/>
        <v>196308</v>
      </c>
      <c r="L944" s="98" t="s">
        <v>99</v>
      </c>
      <c r="M944" s="104" t="s">
        <v>34</v>
      </c>
      <c r="N944" s="99" t="s">
        <v>942</v>
      </c>
      <c r="O944" s="104" t="s">
        <v>946</v>
      </c>
      <c r="P944" s="99" t="s">
        <v>35</v>
      </c>
      <c r="Q944" s="85" t="s">
        <v>885</v>
      </c>
    </row>
    <row r="945" spans="1:17">
      <c r="A945" s="103">
        <v>43616</v>
      </c>
      <c r="B945" s="102" t="s">
        <v>277</v>
      </c>
      <c r="C945" s="104" t="s">
        <v>57</v>
      </c>
      <c r="D945" s="45" t="s">
        <v>21</v>
      </c>
      <c r="E945" s="107"/>
      <c r="F945" s="107">
        <v>60000</v>
      </c>
      <c r="G945" s="107"/>
      <c r="H945" s="107"/>
      <c r="I945" s="163">
        <f t="shared" si="79"/>
        <v>108.71337718106214</v>
      </c>
      <c r="J945" s="163">
        <v>551.91</v>
      </c>
      <c r="K945" s="109">
        <f t="shared" si="80"/>
        <v>136308</v>
      </c>
      <c r="L945" s="98" t="s">
        <v>99</v>
      </c>
      <c r="M945" s="104" t="s">
        <v>34</v>
      </c>
      <c r="N945" s="99" t="s">
        <v>942</v>
      </c>
      <c r="O945" s="104" t="s">
        <v>946</v>
      </c>
      <c r="P945" s="99" t="s">
        <v>35</v>
      </c>
      <c r="Q945" s="85" t="s">
        <v>885</v>
      </c>
    </row>
    <row r="946" spans="1:17">
      <c r="A946" s="103">
        <v>43616</v>
      </c>
      <c r="B946" s="104" t="s">
        <v>319</v>
      </c>
      <c r="C946" s="104" t="s">
        <v>20</v>
      </c>
      <c r="D946" s="104" t="s">
        <v>32</v>
      </c>
      <c r="E946" s="107"/>
      <c r="F946" s="107">
        <v>300</v>
      </c>
      <c r="G946" s="107"/>
      <c r="H946" s="107"/>
      <c r="I946" s="163">
        <f t="shared" si="79"/>
        <v>0.52783539980892358</v>
      </c>
      <c r="J946" s="163">
        <f t="shared" ref="J946:J970" si="83">11367180/20000</f>
        <v>568.35900000000004</v>
      </c>
      <c r="K946" s="109">
        <f t="shared" si="80"/>
        <v>136008</v>
      </c>
      <c r="L946" s="98" t="s">
        <v>114</v>
      </c>
      <c r="M946" s="104" t="s">
        <v>34</v>
      </c>
      <c r="N946" s="99" t="s">
        <v>941</v>
      </c>
      <c r="O946" s="104" t="s">
        <v>946</v>
      </c>
      <c r="P946" s="99" t="s">
        <v>35</v>
      </c>
      <c r="Q946" s="85" t="s">
        <v>885</v>
      </c>
    </row>
    <row r="947" spans="1:17">
      <c r="A947" s="103">
        <v>43616</v>
      </c>
      <c r="B947" s="104" t="s">
        <v>320</v>
      </c>
      <c r="C947" s="104" t="s">
        <v>20</v>
      </c>
      <c r="D947" s="104" t="s">
        <v>32</v>
      </c>
      <c r="E947" s="107"/>
      <c r="F947" s="107">
        <v>300</v>
      </c>
      <c r="G947" s="107"/>
      <c r="H947" s="107"/>
      <c r="I947" s="163">
        <f t="shared" si="79"/>
        <v>0.52783539980892358</v>
      </c>
      <c r="J947" s="163">
        <f t="shared" si="83"/>
        <v>568.35900000000004</v>
      </c>
      <c r="K947" s="109">
        <f t="shared" si="80"/>
        <v>135708</v>
      </c>
      <c r="L947" s="98" t="s">
        <v>114</v>
      </c>
      <c r="M947" s="104" t="s">
        <v>34</v>
      </c>
      <c r="N947" s="99" t="s">
        <v>941</v>
      </c>
      <c r="O947" s="104" t="s">
        <v>946</v>
      </c>
      <c r="P947" s="99" t="s">
        <v>35</v>
      </c>
      <c r="Q947" s="85" t="s">
        <v>885</v>
      </c>
    </row>
    <row r="948" spans="1:17">
      <c r="A948" s="103">
        <v>43616</v>
      </c>
      <c r="B948" s="104" t="s">
        <v>321</v>
      </c>
      <c r="C948" s="104" t="s">
        <v>20</v>
      </c>
      <c r="D948" s="104" t="s">
        <v>32</v>
      </c>
      <c r="E948" s="107"/>
      <c r="F948" s="107">
        <v>300</v>
      </c>
      <c r="G948" s="107"/>
      <c r="H948" s="107"/>
      <c r="I948" s="163">
        <f t="shared" si="79"/>
        <v>0.52783539980892358</v>
      </c>
      <c r="J948" s="163">
        <f t="shared" si="83"/>
        <v>568.35900000000004</v>
      </c>
      <c r="K948" s="109">
        <f t="shared" si="80"/>
        <v>135408</v>
      </c>
      <c r="L948" s="98" t="s">
        <v>114</v>
      </c>
      <c r="M948" s="104" t="s">
        <v>34</v>
      </c>
      <c r="N948" s="99" t="s">
        <v>941</v>
      </c>
      <c r="O948" s="104" t="s">
        <v>946</v>
      </c>
      <c r="P948" s="99" t="s">
        <v>35</v>
      </c>
      <c r="Q948" s="85" t="s">
        <v>885</v>
      </c>
    </row>
    <row r="949" spans="1:17">
      <c r="A949" s="103">
        <v>43616</v>
      </c>
      <c r="B949" s="104" t="s">
        <v>775</v>
      </c>
      <c r="C949" s="104" t="s">
        <v>20</v>
      </c>
      <c r="D949" s="104" t="s">
        <v>297</v>
      </c>
      <c r="E949" s="107"/>
      <c r="F949" s="107">
        <v>4000</v>
      </c>
      <c r="G949" s="107"/>
      <c r="H949" s="107"/>
      <c r="I949" s="163">
        <f t="shared" si="79"/>
        <v>7.0378053307856474</v>
      </c>
      <c r="J949" s="163">
        <f t="shared" si="83"/>
        <v>568.35900000000004</v>
      </c>
      <c r="K949" s="109">
        <f t="shared" si="80"/>
        <v>131408</v>
      </c>
      <c r="L949" s="98" t="s">
        <v>114</v>
      </c>
      <c r="M949" s="104" t="s">
        <v>34</v>
      </c>
      <c r="N949" s="99" t="s">
        <v>941</v>
      </c>
      <c r="O949" s="104" t="s">
        <v>946</v>
      </c>
      <c r="P949" s="99" t="s">
        <v>35</v>
      </c>
      <c r="Q949" s="85" t="s">
        <v>885</v>
      </c>
    </row>
    <row r="950" spans="1:17">
      <c r="A950" s="103">
        <v>43616</v>
      </c>
      <c r="B950" s="104" t="s">
        <v>776</v>
      </c>
      <c r="C950" s="104" t="s">
        <v>20</v>
      </c>
      <c r="D950" s="104" t="s">
        <v>32</v>
      </c>
      <c r="E950" s="107"/>
      <c r="F950" s="107">
        <v>500</v>
      </c>
      <c r="G950" s="107"/>
      <c r="H950" s="107"/>
      <c r="I950" s="163">
        <f t="shared" si="79"/>
        <v>0.87972566634820593</v>
      </c>
      <c r="J950" s="163">
        <f t="shared" si="83"/>
        <v>568.35900000000004</v>
      </c>
      <c r="K950" s="109">
        <f t="shared" si="80"/>
        <v>130908</v>
      </c>
      <c r="L950" s="98" t="s">
        <v>114</v>
      </c>
      <c r="M950" s="104" t="s">
        <v>34</v>
      </c>
      <c r="N950" s="99" t="s">
        <v>941</v>
      </c>
      <c r="O950" s="104" t="s">
        <v>946</v>
      </c>
      <c r="P950" s="99" t="s">
        <v>35</v>
      </c>
      <c r="Q950" s="85" t="s">
        <v>885</v>
      </c>
    </row>
    <row r="951" spans="1:17">
      <c r="A951" s="103">
        <v>43616</v>
      </c>
      <c r="B951" s="104" t="s">
        <v>322</v>
      </c>
      <c r="C951" s="104" t="s">
        <v>20</v>
      </c>
      <c r="D951" s="104" t="s">
        <v>32</v>
      </c>
      <c r="E951" s="107"/>
      <c r="F951" s="107">
        <v>500</v>
      </c>
      <c r="G951" s="107"/>
      <c r="H951" s="107"/>
      <c r="I951" s="163">
        <f t="shared" si="79"/>
        <v>0.87972566634820593</v>
      </c>
      <c r="J951" s="163">
        <f t="shared" si="83"/>
        <v>568.35900000000004</v>
      </c>
      <c r="K951" s="109">
        <f t="shared" si="80"/>
        <v>130408</v>
      </c>
      <c r="L951" s="98" t="s">
        <v>114</v>
      </c>
      <c r="M951" s="104" t="s">
        <v>34</v>
      </c>
      <c r="N951" s="99" t="s">
        <v>941</v>
      </c>
      <c r="O951" s="104" t="s">
        <v>946</v>
      </c>
      <c r="P951" s="99" t="s">
        <v>35</v>
      </c>
      <c r="Q951" s="85" t="s">
        <v>885</v>
      </c>
    </row>
    <row r="952" spans="1:17">
      <c r="A952" s="103">
        <v>43616</v>
      </c>
      <c r="B952" s="104" t="s">
        <v>323</v>
      </c>
      <c r="C952" s="104" t="s">
        <v>20</v>
      </c>
      <c r="D952" s="104" t="s">
        <v>32</v>
      </c>
      <c r="E952" s="107"/>
      <c r="F952" s="107">
        <v>500</v>
      </c>
      <c r="G952" s="107"/>
      <c r="H952" s="107"/>
      <c r="I952" s="163">
        <f t="shared" si="79"/>
        <v>0.87972566634820593</v>
      </c>
      <c r="J952" s="163">
        <f t="shared" si="83"/>
        <v>568.35900000000004</v>
      </c>
      <c r="K952" s="109">
        <f t="shared" si="80"/>
        <v>129908</v>
      </c>
      <c r="L952" s="98" t="s">
        <v>114</v>
      </c>
      <c r="M952" s="104" t="s">
        <v>34</v>
      </c>
      <c r="N952" s="99" t="s">
        <v>941</v>
      </c>
      <c r="O952" s="104" t="s">
        <v>946</v>
      </c>
      <c r="P952" s="99" t="s">
        <v>35</v>
      </c>
      <c r="Q952" s="85" t="s">
        <v>885</v>
      </c>
    </row>
    <row r="953" spans="1:17">
      <c r="A953" s="103">
        <v>43616</v>
      </c>
      <c r="B953" s="104" t="s">
        <v>324</v>
      </c>
      <c r="C953" s="104" t="s">
        <v>20</v>
      </c>
      <c r="D953" s="104" t="s">
        <v>32</v>
      </c>
      <c r="E953" s="107"/>
      <c r="F953" s="107">
        <v>500</v>
      </c>
      <c r="G953" s="107"/>
      <c r="H953" s="107"/>
      <c r="I953" s="163">
        <f t="shared" si="79"/>
        <v>0.87972566634820593</v>
      </c>
      <c r="J953" s="163">
        <f t="shared" si="83"/>
        <v>568.35900000000004</v>
      </c>
      <c r="K953" s="109">
        <f t="shared" si="80"/>
        <v>129408</v>
      </c>
      <c r="L953" s="98" t="s">
        <v>114</v>
      </c>
      <c r="M953" s="104" t="s">
        <v>34</v>
      </c>
      <c r="N953" s="99" t="s">
        <v>941</v>
      </c>
      <c r="O953" s="104" t="s">
        <v>946</v>
      </c>
      <c r="P953" s="99" t="s">
        <v>35</v>
      </c>
      <c r="Q953" s="85" t="s">
        <v>885</v>
      </c>
    </row>
    <row r="954" spans="1:17">
      <c r="A954" s="103">
        <v>43616</v>
      </c>
      <c r="B954" s="104" t="s">
        <v>325</v>
      </c>
      <c r="C954" s="104" t="s">
        <v>20</v>
      </c>
      <c r="D954" s="104" t="s">
        <v>32</v>
      </c>
      <c r="E954" s="107"/>
      <c r="F954" s="107">
        <v>500</v>
      </c>
      <c r="G954" s="107"/>
      <c r="H954" s="107"/>
      <c r="I954" s="163">
        <f t="shared" si="79"/>
        <v>0.87972566634820593</v>
      </c>
      <c r="J954" s="163">
        <f t="shared" si="83"/>
        <v>568.35900000000004</v>
      </c>
      <c r="K954" s="109">
        <f t="shared" si="80"/>
        <v>128908</v>
      </c>
      <c r="L954" s="98" t="s">
        <v>114</v>
      </c>
      <c r="M954" s="104" t="s">
        <v>34</v>
      </c>
      <c r="N954" s="99" t="s">
        <v>941</v>
      </c>
      <c r="O954" s="104" t="s">
        <v>946</v>
      </c>
      <c r="P954" s="99" t="s">
        <v>35</v>
      </c>
      <c r="Q954" s="85" t="s">
        <v>885</v>
      </c>
    </row>
    <row r="955" spans="1:17">
      <c r="A955" s="103">
        <v>43616</v>
      </c>
      <c r="B955" s="104" t="s">
        <v>777</v>
      </c>
      <c r="C955" s="104" t="s">
        <v>20</v>
      </c>
      <c r="D955" s="104" t="s">
        <v>32</v>
      </c>
      <c r="E955" s="107"/>
      <c r="F955" s="107">
        <v>500</v>
      </c>
      <c r="G955" s="107"/>
      <c r="H955" s="107"/>
      <c r="I955" s="163">
        <f t="shared" si="79"/>
        <v>0.87972566634820593</v>
      </c>
      <c r="J955" s="163">
        <f t="shared" si="83"/>
        <v>568.35900000000004</v>
      </c>
      <c r="K955" s="109">
        <f t="shared" si="80"/>
        <v>128408</v>
      </c>
      <c r="L955" s="98" t="s">
        <v>114</v>
      </c>
      <c r="M955" s="104" t="s">
        <v>34</v>
      </c>
      <c r="N955" s="99" t="s">
        <v>941</v>
      </c>
      <c r="O955" s="104" t="s">
        <v>946</v>
      </c>
      <c r="P955" s="99" t="s">
        <v>35</v>
      </c>
      <c r="Q955" s="85" t="s">
        <v>885</v>
      </c>
    </row>
    <row r="956" spans="1:17">
      <c r="A956" s="103">
        <v>43616</v>
      </c>
      <c r="B956" s="104" t="s">
        <v>778</v>
      </c>
      <c r="C956" s="104" t="s">
        <v>20</v>
      </c>
      <c r="D956" s="104" t="s">
        <v>32</v>
      </c>
      <c r="E956" s="107"/>
      <c r="F956" s="107">
        <v>500</v>
      </c>
      <c r="G956" s="107"/>
      <c r="H956" s="107"/>
      <c r="I956" s="163">
        <f t="shared" si="79"/>
        <v>0.87972566634820593</v>
      </c>
      <c r="J956" s="163">
        <f t="shared" si="83"/>
        <v>568.35900000000004</v>
      </c>
      <c r="K956" s="109">
        <f t="shared" si="80"/>
        <v>127908</v>
      </c>
      <c r="L956" s="98" t="s">
        <v>114</v>
      </c>
      <c r="M956" s="104" t="s">
        <v>34</v>
      </c>
      <c r="N956" s="99" t="s">
        <v>941</v>
      </c>
      <c r="O956" s="104" t="s">
        <v>946</v>
      </c>
      <c r="P956" s="99" t="s">
        <v>35</v>
      </c>
      <c r="Q956" s="85" t="s">
        <v>885</v>
      </c>
    </row>
    <row r="957" spans="1:17" s="79" customFormat="1">
      <c r="A957" s="103">
        <v>43616</v>
      </c>
      <c r="B957" s="104" t="s">
        <v>779</v>
      </c>
      <c r="C957" s="104" t="s">
        <v>57</v>
      </c>
      <c r="D957" s="104" t="s">
        <v>297</v>
      </c>
      <c r="E957" s="107"/>
      <c r="F957" s="107">
        <v>30000</v>
      </c>
      <c r="G957" s="107"/>
      <c r="H957" s="107"/>
      <c r="I957" s="163">
        <f t="shared" si="79"/>
        <v>52.783539980892357</v>
      </c>
      <c r="J957" s="163">
        <f t="shared" si="83"/>
        <v>568.35900000000004</v>
      </c>
      <c r="K957" s="109">
        <f t="shared" si="80"/>
        <v>97908</v>
      </c>
      <c r="L957" s="98" t="s">
        <v>114</v>
      </c>
      <c r="M957" s="104" t="s">
        <v>40</v>
      </c>
      <c r="N957" s="99" t="s">
        <v>941</v>
      </c>
      <c r="O957" s="104" t="s">
        <v>946</v>
      </c>
      <c r="P957" s="99" t="s">
        <v>35</v>
      </c>
      <c r="Q957" s="85" t="s">
        <v>886</v>
      </c>
    </row>
    <row r="958" spans="1:17">
      <c r="A958" s="103">
        <v>43616</v>
      </c>
      <c r="B958" s="104" t="s">
        <v>780</v>
      </c>
      <c r="C958" s="104" t="s">
        <v>57</v>
      </c>
      <c r="D958" s="104" t="s">
        <v>32</v>
      </c>
      <c r="E958" s="107"/>
      <c r="F958" s="107">
        <v>20000</v>
      </c>
      <c r="G958" s="107"/>
      <c r="H958" s="107"/>
      <c r="I958" s="163">
        <f t="shared" si="79"/>
        <v>35.189026653928238</v>
      </c>
      <c r="J958" s="163">
        <f t="shared" si="83"/>
        <v>568.35900000000004</v>
      </c>
      <c r="K958" s="109">
        <f t="shared" si="80"/>
        <v>77908</v>
      </c>
      <c r="L958" s="98" t="s">
        <v>114</v>
      </c>
      <c r="M958" s="104" t="s">
        <v>34</v>
      </c>
      <c r="N958" s="99" t="s">
        <v>941</v>
      </c>
      <c r="O958" s="104" t="s">
        <v>946</v>
      </c>
      <c r="P958" s="99" t="s">
        <v>35</v>
      </c>
      <c r="Q958" s="85" t="s">
        <v>885</v>
      </c>
    </row>
    <row r="959" spans="1:17">
      <c r="A959" s="103">
        <v>43616</v>
      </c>
      <c r="B959" s="104" t="s">
        <v>781</v>
      </c>
      <c r="C959" s="104" t="s">
        <v>45</v>
      </c>
      <c r="D959" s="104" t="s">
        <v>32</v>
      </c>
      <c r="E959" s="107"/>
      <c r="F959" s="107">
        <v>12000</v>
      </c>
      <c r="G959" s="107"/>
      <c r="H959" s="107"/>
      <c r="I959" s="163">
        <f t="shared" si="79"/>
        <v>21.113415992356941</v>
      </c>
      <c r="J959" s="163">
        <f t="shared" si="83"/>
        <v>568.35900000000004</v>
      </c>
      <c r="K959" s="109">
        <f t="shared" si="80"/>
        <v>65908</v>
      </c>
      <c r="L959" s="98" t="s">
        <v>114</v>
      </c>
      <c r="M959" s="104" t="s">
        <v>34</v>
      </c>
      <c r="N959" s="99" t="s">
        <v>941</v>
      </c>
      <c r="O959" s="104" t="s">
        <v>946</v>
      </c>
      <c r="P959" s="99" t="s">
        <v>35</v>
      </c>
      <c r="Q959" s="85" t="s">
        <v>885</v>
      </c>
    </row>
    <row r="960" spans="1:17">
      <c r="A960" s="103">
        <v>43616</v>
      </c>
      <c r="B960" s="104" t="s">
        <v>326</v>
      </c>
      <c r="C960" s="104" t="s">
        <v>20</v>
      </c>
      <c r="D960" s="104" t="s">
        <v>32</v>
      </c>
      <c r="E960" s="107"/>
      <c r="F960" s="107">
        <v>10000</v>
      </c>
      <c r="G960" s="107"/>
      <c r="H960" s="107"/>
      <c r="I960" s="163">
        <f t="shared" si="79"/>
        <v>17.594513326964119</v>
      </c>
      <c r="J960" s="163">
        <f t="shared" si="83"/>
        <v>568.35900000000004</v>
      </c>
      <c r="K960" s="109">
        <f t="shared" si="80"/>
        <v>55908</v>
      </c>
      <c r="L960" s="98" t="s">
        <v>114</v>
      </c>
      <c r="M960" s="104" t="s">
        <v>34</v>
      </c>
      <c r="N960" s="99" t="s">
        <v>941</v>
      </c>
      <c r="O960" s="104" t="s">
        <v>946</v>
      </c>
      <c r="P960" s="99" t="s">
        <v>35</v>
      </c>
      <c r="Q960" s="85" t="s">
        <v>885</v>
      </c>
    </row>
    <row r="961" spans="1:17">
      <c r="A961" s="103">
        <v>43616</v>
      </c>
      <c r="B961" s="104" t="s">
        <v>327</v>
      </c>
      <c r="C961" s="104" t="s">
        <v>45</v>
      </c>
      <c r="D961" s="104" t="s">
        <v>32</v>
      </c>
      <c r="E961" s="107"/>
      <c r="F961" s="107">
        <v>3700</v>
      </c>
      <c r="G961" s="107"/>
      <c r="H961" s="107"/>
      <c r="I961" s="163">
        <f t="shared" si="79"/>
        <v>6.5099699309767241</v>
      </c>
      <c r="J961" s="163">
        <f t="shared" si="83"/>
        <v>568.35900000000004</v>
      </c>
      <c r="K961" s="109">
        <f t="shared" si="80"/>
        <v>52208</v>
      </c>
      <c r="L961" s="98" t="s">
        <v>114</v>
      </c>
      <c r="M961" s="104" t="s">
        <v>34</v>
      </c>
      <c r="N961" s="99" t="s">
        <v>941</v>
      </c>
      <c r="O961" s="104" t="s">
        <v>946</v>
      </c>
      <c r="P961" s="99" t="s">
        <v>35</v>
      </c>
      <c r="Q961" s="85" t="s">
        <v>885</v>
      </c>
    </row>
    <row r="962" spans="1:17" s="79" customFormat="1">
      <c r="A962" s="103">
        <v>43616</v>
      </c>
      <c r="B962" s="104" t="s">
        <v>951</v>
      </c>
      <c r="C962" s="104" t="s">
        <v>57</v>
      </c>
      <c r="D962" s="104" t="s">
        <v>32</v>
      </c>
      <c r="E962" s="107"/>
      <c r="F962" s="107">
        <v>15000</v>
      </c>
      <c r="G962" s="107"/>
      <c r="H962" s="107"/>
      <c r="I962" s="163">
        <f t="shared" si="79"/>
        <v>26.391769990446178</v>
      </c>
      <c r="J962" s="163">
        <f t="shared" si="83"/>
        <v>568.35900000000004</v>
      </c>
      <c r="K962" s="109">
        <f t="shared" si="80"/>
        <v>37208</v>
      </c>
      <c r="L962" s="98" t="s">
        <v>114</v>
      </c>
      <c r="M962" s="104">
        <v>89</v>
      </c>
      <c r="N962" s="99" t="s">
        <v>941</v>
      </c>
      <c r="O962" s="104" t="s">
        <v>946</v>
      </c>
      <c r="P962" s="99" t="s">
        <v>35</v>
      </c>
      <c r="Q962" s="85" t="s">
        <v>886</v>
      </c>
    </row>
    <row r="963" spans="1:17" s="79" customFormat="1">
      <c r="A963" s="103">
        <v>43616</v>
      </c>
      <c r="B963" s="104" t="s">
        <v>783</v>
      </c>
      <c r="C963" s="104" t="s">
        <v>57</v>
      </c>
      <c r="D963" s="104" t="s">
        <v>32</v>
      </c>
      <c r="E963" s="107"/>
      <c r="F963" s="107">
        <v>15000</v>
      </c>
      <c r="G963" s="107"/>
      <c r="H963" s="107"/>
      <c r="I963" s="163">
        <f t="shared" si="79"/>
        <v>26.391769990446178</v>
      </c>
      <c r="J963" s="163">
        <f t="shared" si="83"/>
        <v>568.35900000000004</v>
      </c>
      <c r="K963" s="109">
        <f t="shared" si="80"/>
        <v>22208</v>
      </c>
      <c r="L963" s="98" t="s">
        <v>114</v>
      </c>
      <c r="M963" s="104">
        <v>90</v>
      </c>
      <c r="N963" s="99" t="s">
        <v>941</v>
      </c>
      <c r="O963" s="104" t="s">
        <v>946</v>
      </c>
      <c r="P963" s="99" t="s">
        <v>35</v>
      </c>
      <c r="Q963" s="85" t="s">
        <v>886</v>
      </c>
    </row>
    <row r="964" spans="1:17">
      <c r="A964" s="103">
        <v>43616</v>
      </c>
      <c r="B964" s="104" t="s">
        <v>784</v>
      </c>
      <c r="C964" s="104" t="s">
        <v>57</v>
      </c>
      <c r="D964" s="104" t="s">
        <v>32</v>
      </c>
      <c r="E964" s="107"/>
      <c r="F964" s="107">
        <v>10000</v>
      </c>
      <c r="G964" s="107"/>
      <c r="H964" s="107"/>
      <c r="I964" s="163">
        <f t="shared" si="79"/>
        <v>17.594513326964119</v>
      </c>
      <c r="J964" s="163">
        <f t="shared" si="83"/>
        <v>568.35900000000004</v>
      </c>
      <c r="K964" s="109">
        <f t="shared" si="80"/>
        <v>12208</v>
      </c>
      <c r="L964" s="98" t="s">
        <v>114</v>
      </c>
      <c r="M964" s="104" t="s">
        <v>34</v>
      </c>
      <c r="N964" s="99" t="s">
        <v>941</v>
      </c>
      <c r="O964" s="104" t="s">
        <v>946</v>
      </c>
      <c r="P964" s="99" t="s">
        <v>35</v>
      </c>
      <c r="Q964" s="85" t="s">
        <v>885</v>
      </c>
    </row>
    <row r="965" spans="1:17">
      <c r="A965" s="103">
        <v>43616</v>
      </c>
      <c r="B965" s="104" t="s">
        <v>785</v>
      </c>
      <c r="C965" s="104" t="s">
        <v>57</v>
      </c>
      <c r="D965" s="104" t="s">
        <v>32</v>
      </c>
      <c r="E965" s="107"/>
      <c r="F965" s="107">
        <v>10000</v>
      </c>
      <c r="G965" s="107"/>
      <c r="H965" s="107"/>
      <c r="I965" s="163">
        <f t="shared" si="79"/>
        <v>17.594513326964119</v>
      </c>
      <c r="J965" s="163">
        <f t="shared" si="83"/>
        <v>568.35900000000004</v>
      </c>
      <c r="K965" s="109">
        <f t="shared" si="80"/>
        <v>2208</v>
      </c>
      <c r="L965" s="98" t="s">
        <v>114</v>
      </c>
      <c r="M965" s="104" t="s">
        <v>34</v>
      </c>
      <c r="N965" s="99" t="s">
        <v>941</v>
      </c>
      <c r="O965" s="104" t="s">
        <v>946</v>
      </c>
      <c r="P965" s="99" t="s">
        <v>35</v>
      </c>
      <c r="Q965" s="85" t="s">
        <v>885</v>
      </c>
    </row>
    <row r="966" spans="1:17">
      <c r="A966" s="103">
        <v>43616</v>
      </c>
      <c r="B966" s="104" t="s">
        <v>823</v>
      </c>
      <c r="C966" s="104" t="s">
        <v>20</v>
      </c>
      <c r="D966" s="99" t="s">
        <v>32</v>
      </c>
      <c r="E966" s="100"/>
      <c r="F966" s="100">
        <v>300</v>
      </c>
      <c r="G966" s="100"/>
      <c r="H966" s="100"/>
      <c r="I966" s="163">
        <f t="shared" si="79"/>
        <v>0.52783539980892358</v>
      </c>
      <c r="J966" s="163">
        <f t="shared" si="83"/>
        <v>568.35900000000004</v>
      </c>
      <c r="K966" s="109">
        <f t="shared" si="80"/>
        <v>1908</v>
      </c>
      <c r="L966" s="98" t="s">
        <v>78</v>
      </c>
      <c r="M966" s="104" t="s">
        <v>34</v>
      </c>
      <c r="N966" s="99" t="s">
        <v>941</v>
      </c>
      <c r="O966" s="104" t="s">
        <v>946</v>
      </c>
      <c r="P966" s="99" t="s">
        <v>35</v>
      </c>
      <c r="Q966" s="85" t="s">
        <v>885</v>
      </c>
    </row>
    <row r="967" spans="1:17">
      <c r="A967" s="103">
        <v>43616</v>
      </c>
      <c r="B967" s="104" t="s">
        <v>824</v>
      </c>
      <c r="C967" s="104" t="s">
        <v>20</v>
      </c>
      <c r="D967" s="99" t="s">
        <v>32</v>
      </c>
      <c r="E967" s="100"/>
      <c r="F967" s="100">
        <v>300</v>
      </c>
      <c r="G967" s="100"/>
      <c r="H967" s="100"/>
      <c r="I967" s="163">
        <f t="shared" si="79"/>
        <v>0.52783539980892358</v>
      </c>
      <c r="J967" s="163">
        <f t="shared" si="83"/>
        <v>568.35900000000004</v>
      </c>
      <c r="K967" s="109">
        <f t="shared" si="80"/>
        <v>1608</v>
      </c>
      <c r="L967" s="98" t="s">
        <v>78</v>
      </c>
      <c r="M967" s="104" t="s">
        <v>34</v>
      </c>
      <c r="N967" s="99" t="s">
        <v>941</v>
      </c>
      <c r="O967" s="104" t="s">
        <v>946</v>
      </c>
      <c r="P967" s="99" t="s">
        <v>35</v>
      </c>
      <c r="Q967" s="85" t="s">
        <v>885</v>
      </c>
    </row>
    <row r="968" spans="1:17">
      <c r="A968" s="103">
        <v>43616</v>
      </c>
      <c r="B968" s="104" t="s">
        <v>825</v>
      </c>
      <c r="C968" s="104" t="s">
        <v>20</v>
      </c>
      <c r="D968" s="99" t="s">
        <v>32</v>
      </c>
      <c r="E968" s="100"/>
      <c r="F968" s="100">
        <v>300</v>
      </c>
      <c r="G968" s="100"/>
      <c r="H968" s="100"/>
      <c r="I968" s="163">
        <f t="shared" si="79"/>
        <v>0.52783539980892358</v>
      </c>
      <c r="J968" s="163">
        <f t="shared" si="83"/>
        <v>568.35900000000004</v>
      </c>
      <c r="K968" s="109">
        <f t="shared" si="80"/>
        <v>1308</v>
      </c>
      <c r="L968" s="98" t="s">
        <v>78</v>
      </c>
      <c r="M968" s="104" t="s">
        <v>34</v>
      </c>
      <c r="N968" s="99" t="s">
        <v>941</v>
      </c>
      <c r="O968" s="104" t="s">
        <v>946</v>
      </c>
      <c r="P968" s="99" t="s">
        <v>35</v>
      </c>
      <c r="Q968" s="85" t="s">
        <v>885</v>
      </c>
    </row>
    <row r="969" spans="1:17">
      <c r="A969" s="103">
        <v>43616</v>
      </c>
      <c r="B969" s="104" t="s">
        <v>821</v>
      </c>
      <c r="C969" s="104" t="s">
        <v>20</v>
      </c>
      <c r="D969" s="99" t="s">
        <v>32</v>
      </c>
      <c r="E969" s="100"/>
      <c r="F969" s="100">
        <v>300</v>
      </c>
      <c r="G969" s="100"/>
      <c r="H969" s="100"/>
      <c r="I969" s="163">
        <f t="shared" si="79"/>
        <v>0.52783539980892358</v>
      </c>
      <c r="J969" s="163">
        <f t="shared" si="83"/>
        <v>568.35900000000004</v>
      </c>
      <c r="K969" s="109">
        <f t="shared" si="80"/>
        <v>1008</v>
      </c>
      <c r="L969" s="98" t="s">
        <v>78</v>
      </c>
      <c r="M969" s="104" t="s">
        <v>34</v>
      </c>
      <c r="N969" s="99" t="s">
        <v>941</v>
      </c>
      <c r="O969" s="104" t="s">
        <v>946</v>
      </c>
      <c r="P969" s="99" t="s">
        <v>35</v>
      </c>
      <c r="Q969" s="85" t="s">
        <v>885</v>
      </c>
    </row>
    <row r="970" spans="1:17">
      <c r="A970" s="103">
        <v>43616</v>
      </c>
      <c r="B970" s="104" t="s">
        <v>822</v>
      </c>
      <c r="C970" s="104" t="s">
        <v>20</v>
      </c>
      <c r="D970" s="99" t="s">
        <v>32</v>
      </c>
      <c r="E970" s="100"/>
      <c r="F970" s="100">
        <v>300</v>
      </c>
      <c r="G970" s="100"/>
      <c r="H970" s="100"/>
      <c r="I970" s="163">
        <f t="shared" si="79"/>
        <v>0.52783539980892358</v>
      </c>
      <c r="J970" s="163">
        <f t="shared" si="83"/>
        <v>568.35900000000004</v>
      </c>
      <c r="K970" s="109">
        <f t="shared" si="80"/>
        <v>708</v>
      </c>
      <c r="L970" s="98" t="s">
        <v>78</v>
      </c>
      <c r="M970" s="104" t="s">
        <v>34</v>
      </c>
      <c r="N970" s="99" t="s">
        <v>941</v>
      </c>
      <c r="O970" s="104" t="s">
        <v>946</v>
      </c>
      <c r="P970" s="99" t="s">
        <v>35</v>
      </c>
      <c r="Q970" s="85" t="s">
        <v>885</v>
      </c>
    </row>
    <row r="971" spans="1:17">
      <c r="A971" s="103">
        <v>43616</v>
      </c>
      <c r="B971" s="104" t="s">
        <v>440</v>
      </c>
      <c r="C971" s="104" t="s">
        <v>20</v>
      </c>
      <c r="D971" s="104" t="s">
        <v>21</v>
      </c>
      <c r="E971" s="107"/>
      <c r="F971" s="107">
        <v>500</v>
      </c>
      <c r="G971" s="107"/>
      <c r="H971" s="107"/>
      <c r="I971" s="163">
        <f t="shared" si="79"/>
        <v>0.90594480984218451</v>
      </c>
      <c r="J971" s="163">
        <v>551.91</v>
      </c>
      <c r="K971" s="109">
        <f t="shared" si="80"/>
        <v>208</v>
      </c>
      <c r="L971" s="108" t="s">
        <v>75</v>
      </c>
      <c r="M971" s="104" t="s">
        <v>23</v>
      </c>
      <c r="N971" s="99" t="s">
        <v>942</v>
      </c>
      <c r="O971" s="104" t="s">
        <v>946</v>
      </c>
      <c r="P971" s="99" t="s">
        <v>35</v>
      </c>
      <c r="Q971" s="85" t="s">
        <v>885</v>
      </c>
    </row>
    <row r="972" spans="1:17">
      <c r="A972" s="103">
        <v>43616</v>
      </c>
      <c r="B972" s="104" t="s">
        <v>441</v>
      </c>
      <c r="C972" s="104" t="s">
        <v>20</v>
      </c>
      <c r="D972" s="104" t="s">
        <v>21</v>
      </c>
      <c r="E972" s="107"/>
      <c r="F972" s="107">
        <v>1000</v>
      </c>
      <c r="G972" s="107"/>
      <c r="H972" s="107"/>
      <c r="I972" s="163">
        <f t="shared" si="79"/>
        <v>1.811889619684369</v>
      </c>
      <c r="J972" s="163">
        <v>551.91</v>
      </c>
      <c r="K972" s="109">
        <f t="shared" si="80"/>
        <v>-792</v>
      </c>
      <c r="L972" s="108" t="s">
        <v>75</v>
      </c>
      <c r="M972" s="104" t="s">
        <v>23</v>
      </c>
      <c r="N972" s="99" t="s">
        <v>942</v>
      </c>
      <c r="O972" s="104" t="s">
        <v>946</v>
      </c>
      <c r="P972" s="99" t="s">
        <v>35</v>
      </c>
      <c r="Q972" s="85" t="s">
        <v>885</v>
      </c>
    </row>
    <row r="973" spans="1:17" s="79" customFormat="1">
      <c r="A973" s="103">
        <v>43616</v>
      </c>
      <c r="B973" s="104" t="s">
        <v>875</v>
      </c>
      <c r="C973" s="104" t="s">
        <v>57</v>
      </c>
      <c r="D973" s="104" t="s">
        <v>21</v>
      </c>
      <c r="E973" s="107"/>
      <c r="F973" s="107">
        <v>30000</v>
      </c>
      <c r="G973" s="107"/>
      <c r="H973" s="107"/>
      <c r="I973" s="163">
        <f t="shared" ref="I973:I975" si="84">+F973/J973</f>
        <v>54.356688590531071</v>
      </c>
      <c r="J973" s="163">
        <v>551.91</v>
      </c>
      <c r="K973" s="109">
        <f t="shared" ref="K973:K975" si="85">K972+E973-F973</f>
        <v>-30792</v>
      </c>
      <c r="L973" s="108" t="s">
        <v>75</v>
      </c>
      <c r="M973" s="104">
        <v>56</v>
      </c>
      <c r="N973" s="99" t="s">
        <v>942</v>
      </c>
      <c r="O973" s="104" t="s">
        <v>946</v>
      </c>
      <c r="P973" s="99" t="s">
        <v>35</v>
      </c>
      <c r="Q973" s="85" t="s">
        <v>886</v>
      </c>
    </row>
    <row r="974" spans="1:17">
      <c r="A974" s="103">
        <v>43616</v>
      </c>
      <c r="B974" s="104" t="s">
        <v>442</v>
      </c>
      <c r="C974" s="104" t="s">
        <v>57</v>
      </c>
      <c r="D974" s="104" t="s">
        <v>21</v>
      </c>
      <c r="E974" s="107"/>
      <c r="F974" s="107">
        <v>60000</v>
      </c>
      <c r="G974" s="107"/>
      <c r="H974" s="107"/>
      <c r="I974" s="163">
        <f t="shared" si="84"/>
        <v>108.71337718106214</v>
      </c>
      <c r="J974" s="163">
        <v>551.91</v>
      </c>
      <c r="K974" s="109">
        <f t="shared" si="85"/>
        <v>-90792</v>
      </c>
      <c r="L974" s="108" t="s">
        <v>75</v>
      </c>
      <c r="M974" s="104" t="s">
        <v>34</v>
      </c>
      <c r="N974" s="99" t="s">
        <v>942</v>
      </c>
      <c r="O974" s="104" t="s">
        <v>946</v>
      </c>
      <c r="P974" s="99" t="s">
        <v>35</v>
      </c>
      <c r="Q974" s="85" t="s">
        <v>885</v>
      </c>
    </row>
    <row r="975" spans="1:17" s="79" customFormat="1">
      <c r="A975" s="103">
        <v>43616</v>
      </c>
      <c r="B975" s="104" t="s">
        <v>931</v>
      </c>
      <c r="C975" s="102" t="s">
        <v>65</v>
      </c>
      <c r="D975" s="104" t="s">
        <v>297</v>
      </c>
      <c r="E975" s="107"/>
      <c r="F975" s="107">
        <v>60000</v>
      </c>
      <c r="G975" s="107"/>
      <c r="H975" s="107"/>
      <c r="I975" s="163">
        <f t="shared" si="84"/>
        <v>105.56707996178471</v>
      </c>
      <c r="J975" s="163">
        <f t="shared" ref="J975" si="86">11367180/20000</f>
        <v>568.35900000000004</v>
      </c>
      <c r="K975" s="109">
        <f t="shared" si="85"/>
        <v>-150792</v>
      </c>
      <c r="L975" s="108" t="s">
        <v>62</v>
      </c>
      <c r="M975" s="104">
        <v>10</v>
      </c>
      <c r="N975" s="99" t="s">
        <v>941</v>
      </c>
      <c r="O975" s="104" t="s">
        <v>946</v>
      </c>
      <c r="P975" s="99" t="s">
        <v>35</v>
      </c>
      <c r="Q975" s="85" t="s">
        <v>886</v>
      </c>
    </row>
    <row r="976" spans="1:17">
      <c r="A976" s="155"/>
      <c r="B976" s="155"/>
      <c r="C976" s="155"/>
      <c r="D976" s="155"/>
      <c r="E976" s="156"/>
      <c r="F976" s="156"/>
      <c r="G976" s="156"/>
      <c r="H976" s="156"/>
      <c r="I976" s="156"/>
      <c r="J976" s="156"/>
      <c r="K976" s="155"/>
      <c r="L976" s="157"/>
      <c r="M976" s="155"/>
      <c r="N976" s="155"/>
      <c r="O976" s="155"/>
      <c r="P976" s="155"/>
      <c r="Q976" s="155"/>
    </row>
    <row r="977" spans="1:17">
      <c r="A977" s="28"/>
      <c r="B977" s="28"/>
      <c r="C977" s="28"/>
      <c r="D977" s="28"/>
      <c r="E977" s="28"/>
      <c r="F977" s="28"/>
      <c r="G977" s="28"/>
      <c r="H977" s="28"/>
      <c r="I977" s="28"/>
      <c r="J977" s="28"/>
      <c r="K977" s="28"/>
      <c r="L977" s="158"/>
      <c r="M977" s="28"/>
      <c r="N977" s="28"/>
      <c r="O977" s="28"/>
      <c r="P977" s="28"/>
      <c r="Q977" s="28"/>
    </row>
  </sheetData>
  <autoFilter ref="A11:S975"/>
  <sortState ref="A12:L962">
    <sortCondition ref="A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T26"/>
  <sheetViews>
    <sheetView topLeftCell="G16" workbookViewId="0">
      <selection activeCell="C4" sqref="C4"/>
    </sheetView>
  </sheetViews>
  <sheetFormatPr baseColWidth="10" defaultRowHeight="15"/>
  <cols>
    <col min="1" max="1" width="33.7109375" style="30" bestFit="1" customWidth="1"/>
    <col min="2" max="2" width="25.28515625" style="30" bestFit="1" customWidth="1"/>
    <col min="3" max="3" width="11.7109375" style="30" bestFit="1" customWidth="1"/>
    <col min="4" max="4" width="11.5703125" style="30" bestFit="1" customWidth="1"/>
    <col min="5" max="7" width="10.28515625" style="30" bestFit="1" customWidth="1"/>
    <col min="8" max="8" width="13" style="30" bestFit="1" customWidth="1"/>
    <col min="9" max="9" width="16.85546875" style="30" bestFit="1" customWidth="1"/>
    <col min="10" max="10" width="11.7109375" style="30" bestFit="1" customWidth="1"/>
    <col min="11" max="11" width="15.42578125" style="30" bestFit="1" customWidth="1"/>
    <col min="12" max="12" width="10.28515625" style="30" bestFit="1" customWidth="1"/>
    <col min="13" max="13" width="12" style="30" bestFit="1" customWidth="1"/>
    <col min="14" max="14" width="14" style="30" bestFit="1" customWidth="1"/>
    <col min="15" max="15" width="10.85546875" style="30" bestFit="1" customWidth="1"/>
    <col min="16" max="16" width="16.85546875" style="30" bestFit="1" customWidth="1"/>
    <col min="17" max="17" width="18.85546875" style="30" bestFit="1" customWidth="1"/>
    <col min="18" max="18" width="14.5703125" style="30" bestFit="1" customWidth="1"/>
    <col min="19" max="19" width="7.7109375" style="30" bestFit="1" customWidth="1"/>
    <col min="20" max="20" width="14" style="30" bestFit="1" customWidth="1"/>
    <col min="21" max="21" width="13.140625" style="30" bestFit="1" customWidth="1"/>
    <col min="22" max="22" width="13.5703125" style="30" bestFit="1" customWidth="1"/>
    <col min="23" max="23" width="6.28515625" style="30" customWidth="1"/>
    <col min="24" max="24" width="12.5703125" style="30" bestFit="1" customWidth="1"/>
    <col min="25" max="16384" width="11.42578125" style="30"/>
  </cols>
  <sheetData>
    <row r="1" spans="1:20">
      <c r="A1" s="164" t="s">
        <v>1023</v>
      </c>
      <c r="B1" s="165"/>
    </row>
    <row r="3" spans="1:20" ht="23.25">
      <c r="A3" s="169" t="s">
        <v>1024</v>
      </c>
      <c r="B3" s="169"/>
      <c r="C3" s="169"/>
      <c r="D3" s="169"/>
      <c r="E3" s="169"/>
      <c r="F3" s="169"/>
      <c r="G3" s="169"/>
      <c r="H3" s="169"/>
      <c r="I3" s="169"/>
      <c r="J3" s="169"/>
      <c r="K3" s="169"/>
      <c r="L3" s="169"/>
      <c r="M3" s="169"/>
      <c r="N3" s="169"/>
    </row>
    <row r="6" spans="1:20">
      <c r="A6" s="166" t="s">
        <v>1006</v>
      </c>
      <c r="B6" s="166" t="s">
        <v>1022</v>
      </c>
    </row>
    <row r="7" spans="1:20">
      <c r="A7" s="166" t="s">
        <v>1003</v>
      </c>
      <c r="B7" s="30" t="s">
        <v>878</v>
      </c>
      <c r="C7" s="30" t="s">
        <v>88</v>
      </c>
      <c r="D7" s="30" t="s">
        <v>944</v>
      </c>
      <c r="E7" s="30" t="s">
        <v>65</v>
      </c>
      <c r="F7" s="30" t="s">
        <v>880</v>
      </c>
      <c r="G7" s="30" t="s">
        <v>45</v>
      </c>
      <c r="H7" s="30" t="s">
        <v>67</v>
      </c>
      <c r="I7" s="30" t="s">
        <v>39</v>
      </c>
      <c r="J7" s="30" t="s">
        <v>79</v>
      </c>
      <c r="K7" s="30" t="s">
        <v>103</v>
      </c>
      <c r="L7" s="30" t="s">
        <v>94</v>
      </c>
      <c r="M7" s="30" t="s">
        <v>879</v>
      </c>
      <c r="N7" s="30" t="s">
        <v>72</v>
      </c>
      <c r="O7" s="30" t="s">
        <v>20</v>
      </c>
      <c r="P7" s="30" t="s">
        <v>881</v>
      </c>
      <c r="Q7" s="30" t="s">
        <v>57</v>
      </c>
      <c r="R7" s="30" t="s">
        <v>196</v>
      </c>
      <c r="S7" s="30" t="s">
        <v>1021</v>
      </c>
      <c r="T7" s="30" t="s">
        <v>1004</v>
      </c>
    </row>
    <row r="8" spans="1:20">
      <c r="A8" s="167" t="s">
        <v>942</v>
      </c>
      <c r="O8" s="30">
        <v>159100</v>
      </c>
      <c r="Q8" s="30">
        <v>440000</v>
      </c>
      <c r="R8" s="30">
        <v>34000</v>
      </c>
      <c r="T8" s="30">
        <v>633100</v>
      </c>
    </row>
    <row r="9" spans="1:20">
      <c r="A9" s="168" t="s">
        <v>21</v>
      </c>
      <c r="O9" s="30">
        <v>159100</v>
      </c>
      <c r="Q9" s="30">
        <v>440000</v>
      </c>
      <c r="R9" s="30">
        <v>34000</v>
      </c>
      <c r="T9" s="30">
        <v>633100</v>
      </c>
    </row>
    <row r="10" spans="1:20">
      <c r="A10" s="167" t="s">
        <v>941</v>
      </c>
      <c r="B10" s="30">
        <v>78875</v>
      </c>
      <c r="C10" s="30">
        <v>1250000</v>
      </c>
      <c r="D10" s="30">
        <v>30000</v>
      </c>
      <c r="E10" s="30">
        <v>240000</v>
      </c>
      <c r="F10" s="30">
        <v>178350</v>
      </c>
      <c r="G10" s="30">
        <v>111500</v>
      </c>
      <c r="H10" s="30">
        <v>1129500</v>
      </c>
      <c r="I10" s="30">
        <v>60020</v>
      </c>
      <c r="J10" s="30">
        <v>96500</v>
      </c>
      <c r="K10" s="30">
        <v>404590</v>
      </c>
      <c r="L10" s="30">
        <v>144000</v>
      </c>
      <c r="M10" s="30">
        <v>504000</v>
      </c>
      <c r="N10" s="30">
        <v>15995</v>
      </c>
      <c r="O10" s="30">
        <v>495650</v>
      </c>
      <c r="P10" s="30">
        <v>202500</v>
      </c>
      <c r="Q10" s="30">
        <v>530000</v>
      </c>
      <c r="T10" s="30">
        <v>5471480</v>
      </c>
    </row>
    <row r="11" spans="1:20">
      <c r="A11" s="168" t="s">
        <v>21</v>
      </c>
      <c r="P11" s="30">
        <v>50000</v>
      </c>
      <c r="T11" s="30">
        <v>50000</v>
      </c>
    </row>
    <row r="12" spans="1:20">
      <c r="A12" s="168" t="s">
        <v>32</v>
      </c>
      <c r="C12" s="30">
        <v>160000</v>
      </c>
      <c r="D12" s="30">
        <v>30000</v>
      </c>
      <c r="E12" s="30">
        <v>240000</v>
      </c>
      <c r="G12" s="30">
        <v>111500</v>
      </c>
      <c r="H12" s="30">
        <v>1129500</v>
      </c>
      <c r="J12" s="30">
        <v>36000</v>
      </c>
      <c r="O12" s="30">
        <v>374650</v>
      </c>
      <c r="P12" s="30">
        <v>152500</v>
      </c>
      <c r="Q12" s="30">
        <v>530000</v>
      </c>
      <c r="T12" s="30">
        <v>2764150</v>
      </c>
    </row>
    <row r="13" spans="1:20">
      <c r="A13" s="168" t="s">
        <v>61</v>
      </c>
      <c r="C13" s="30">
        <v>10000</v>
      </c>
      <c r="O13" s="30">
        <v>44000</v>
      </c>
      <c r="T13" s="30">
        <v>54000</v>
      </c>
    </row>
    <row r="14" spans="1:20">
      <c r="A14" s="168" t="s">
        <v>85</v>
      </c>
      <c r="C14" s="30">
        <v>1080000</v>
      </c>
      <c r="O14" s="30">
        <v>77000</v>
      </c>
      <c r="T14" s="30">
        <v>1157000</v>
      </c>
    </row>
    <row r="15" spans="1:20">
      <c r="A15" s="168" t="s">
        <v>69</v>
      </c>
      <c r="B15" s="30">
        <v>78875</v>
      </c>
      <c r="F15" s="30">
        <v>178350</v>
      </c>
      <c r="I15" s="30">
        <v>60020</v>
      </c>
      <c r="K15" s="30">
        <v>404590</v>
      </c>
      <c r="L15" s="30">
        <v>144000</v>
      </c>
      <c r="M15" s="30">
        <v>504000</v>
      </c>
      <c r="N15" s="30">
        <v>15995</v>
      </c>
      <c r="T15" s="30">
        <v>1385830</v>
      </c>
    </row>
    <row r="16" spans="1:20">
      <c r="A16" s="168" t="s">
        <v>80</v>
      </c>
      <c r="J16" s="30">
        <v>60500</v>
      </c>
      <c r="T16" s="30">
        <v>60500</v>
      </c>
    </row>
    <row r="17" spans="1:20" hidden="1">
      <c r="A17" s="168" t="s">
        <v>1021</v>
      </c>
    </row>
    <row r="18" spans="1:20">
      <c r="A18" s="167" t="s">
        <v>943</v>
      </c>
      <c r="J18" s="30">
        <v>3830934</v>
      </c>
      <c r="T18" s="30">
        <v>3830934</v>
      </c>
    </row>
    <row r="19" spans="1:20">
      <c r="A19" s="168" t="s">
        <v>21</v>
      </c>
      <c r="J19" s="30">
        <v>1183840</v>
      </c>
      <c r="T19" s="30">
        <v>1183840</v>
      </c>
    </row>
    <row r="20" spans="1:20">
      <c r="A20" s="168" t="s">
        <v>32</v>
      </c>
      <c r="J20" s="30">
        <v>2121155</v>
      </c>
      <c r="T20" s="30">
        <v>2121155</v>
      </c>
    </row>
    <row r="21" spans="1:20">
      <c r="A21" s="168" t="s">
        <v>61</v>
      </c>
      <c r="J21" s="30">
        <v>385939</v>
      </c>
      <c r="T21" s="30">
        <v>385939</v>
      </c>
    </row>
    <row r="22" spans="1:20">
      <c r="A22" s="168" t="s">
        <v>85</v>
      </c>
      <c r="J22" s="30">
        <v>140000</v>
      </c>
      <c r="T22" s="30">
        <v>140000</v>
      </c>
    </row>
    <row r="23" spans="1:20">
      <c r="A23" s="167" t="s">
        <v>940</v>
      </c>
      <c r="B23" s="30">
        <v>6968</v>
      </c>
      <c r="C23" s="30">
        <v>5000</v>
      </c>
      <c r="I23" s="30">
        <v>2000</v>
      </c>
      <c r="M23" s="30">
        <v>24000</v>
      </c>
      <c r="N23" s="30">
        <v>23190</v>
      </c>
      <c r="O23" s="30">
        <v>345200</v>
      </c>
      <c r="P23" s="30">
        <v>129500</v>
      </c>
      <c r="Q23" s="30">
        <v>963600</v>
      </c>
      <c r="R23" s="30">
        <v>83000</v>
      </c>
      <c r="T23" s="30">
        <v>1582458</v>
      </c>
    </row>
    <row r="24" spans="1:20">
      <c r="A24" s="168" t="s">
        <v>21</v>
      </c>
      <c r="C24" s="30">
        <v>5000</v>
      </c>
      <c r="O24" s="30">
        <v>345200</v>
      </c>
      <c r="P24" s="30">
        <v>129500</v>
      </c>
      <c r="Q24" s="30">
        <v>963600</v>
      </c>
      <c r="R24" s="30">
        <v>83000</v>
      </c>
      <c r="T24" s="30">
        <v>1526300</v>
      </c>
    </row>
    <row r="25" spans="1:20">
      <c r="A25" s="168" t="s">
        <v>69</v>
      </c>
      <c r="B25" s="30">
        <v>6968</v>
      </c>
      <c r="I25" s="30">
        <v>2000</v>
      </c>
      <c r="M25" s="30">
        <v>24000</v>
      </c>
      <c r="N25" s="30">
        <v>23190</v>
      </c>
      <c r="T25" s="30">
        <v>56158</v>
      </c>
    </row>
    <row r="26" spans="1:20">
      <c r="A26" s="167" t="s">
        <v>1004</v>
      </c>
      <c r="B26" s="30">
        <v>85843</v>
      </c>
      <c r="C26" s="30">
        <v>1255000</v>
      </c>
      <c r="D26" s="30">
        <v>30000</v>
      </c>
      <c r="E26" s="30">
        <v>240000</v>
      </c>
      <c r="F26" s="30">
        <v>178350</v>
      </c>
      <c r="G26" s="30">
        <v>111500</v>
      </c>
      <c r="H26" s="30">
        <v>1129500</v>
      </c>
      <c r="I26" s="30">
        <v>62020</v>
      </c>
      <c r="J26" s="30">
        <v>3927434</v>
      </c>
      <c r="K26" s="30">
        <v>404590</v>
      </c>
      <c r="L26" s="30">
        <v>144000</v>
      </c>
      <c r="M26" s="30">
        <v>528000</v>
      </c>
      <c r="N26" s="30">
        <v>39185</v>
      </c>
      <c r="O26" s="30">
        <v>999950</v>
      </c>
      <c r="P26" s="30">
        <v>332000</v>
      </c>
      <c r="Q26" s="30">
        <v>1933600</v>
      </c>
      <c r="R26" s="30">
        <v>117000</v>
      </c>
      <c r="T26" s="30">
        <v>11517972</v>
      </c>
    </row>
  </sheetData>
  <mergeCells count="1">
    <mergeCell ref="A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42"/>
  <sheetViews>
    <sheetView workbookViewId="0">
      <selection activeCell="L37" sqref="L37"/>
    </sheetView>
  </sheetViews>
  <sheetFormatPr baseColWidth="10" defaultRowHeight="15"/>
  <cols>
    <col min="2" max="2" width="20.5703125" customWidth="1"/>
    <col min="3" max="3" width="12.42578125" bestFit="1" customWidth="1"/>
    <col min="4" max="4" width="14.42578125" customWidth="1"/>
    <col min="5" max="5" width="13.140625" customWidth="1"/>
    <col min="9" max="9" width="11.7109375" bestFit="1" customWidth="1"/>
  </cols>
  <sheetData>
    <row r="1" spans="1:14" ht="16.5">
      <c r="A1" s="112" t="s">
        <v>0</v>
      </c>
      <c r="B1" s="112"/>
      <c r="C1" s="112"/>
      <c r="D1" s="112"/>
      <c r="E1" s="113"/>
      <c r="F1" s="113"/>
      <c r="G1" s="113"/>
      <c r="H1" s="113"/>
      <c r="I1" s="113"/>
      <c r="J1" s="113"/>
      <c r="K1" s="113"/>
      <c r="L1" s="113"/>
      <c r="M1" s="113"/>
      <c r="N1" s="113"/>
    </row>
    <row r="2" spans="1:14" ht="18.75">
      <c r="A2" s="175" t="s">
        <v>999</v>
      </c>
      <c r="B2" s="175"/>
      <c r="C2" s="175"/>
      <c r="D2" s="175"/>
      <c r="E2" s="175"/>
      <c r="F2" s="175"/>
      <c r="G2" s="175"/>
      <c r="H2" s="175"/>
      <c r="I2" s="175"/>
      <c r="J2" s="175"/>
      <c r="K2" s="114"/>
      <c r="L2" s="114"/>
      <c r="M2" s="9"/>
      <c r="N2" s="9"/>
    </row>
    <row r="3" spans="1:14" ht="16.5">
      <c r="A3" s="115"/>
      <c r="B3" s="9"/>
      <c r="C3" s="11"/>
      <c r="D3" s="11"/>
      <c r="E3" s="11"/>
      <c r="F3" s="11"/>
      <c r="G3" s="11"/>
      <c r="H3" s="9"/>
      <c r="I3" s="9"/>
      <c r="J3" s="9"/>
      <c r="K3" s="9"/>
      <c r="L3" s="9"/>
      <c r="M3" s="9"/>
      <c r="N3" s="9"/>
    </row>
    <row r="4" spans="1:14" ht="18">
      <c r="A4" s="176" t="s">
        <v>968</v>
      </c>
      <c r="B4" s="178" t="s">
        <v>969</v>
      </c>
      <c r="C4" s="173" t="s">
        <v>1001</v>
      </c>
      <c r="D4" s="173" t="s">
        <v>974</v>
      </c>
      <c r="E4" s="180" t="s">
        <v>970</v>
      </c>
      <c r="F4" s="181"/>
      <c r="G4" s="181"/>
      <c r="H4" s="182" t="s">
        <v>971</v>
      </c>
      <c r="I4" s="184" t="s">
        <v>972</v>
      </c>
      <c r="J4" s="186" t="s">
        <v>1002</v>
      </c>
      <c r="K4" s="116"/>
      <c r="L4" s="170" t="s">
        <v>973</v>
      </c>
      <c r="M4" s="170"/>
      <c r="N4" s="170"/>
    </row>
    <row r="5" spans="1:14" ht="16.5">
      <c r="A5" s="177"/>
      <c r="B5" s="179"/>
      <c r="C5" s="174"/>
      <c r="D5" s="174"/>
      <c r="E5" s="117" t="s">
        <v>82</v>
      </c>
      <c r="F5" s="118" t="s">
        <v>25</v>
      </c>
      <c r="G5" s="117" t="s">
        <v>33</v>
      </c>
      <c r="H5" s="183"/>
      <c r="I5" s="185"/>
      <c r="J5" s="187"/>
      <c r="K5" s="116"/>
      <c r="L5" s="119" t="s">
        <v>975</v>
      </c>
      <c r="M5" s="120" t="s">
        <v>976</v>
      </c>
      <c r="N5" s="119" t="s">
        <v>977</v>
      </c>
    </row>
    <row r="6" spans="1:14" ht="16.5">
      <c r="A6" s="121"/>
      <c r="B6" s="122" t="s">
        <v>978</v>
      </c>
      <c r="C6" s="123"/>
      <c r="D6" s="123"/>
      <c r="E6" s="123"/>
      <c r="F6" s="123"/>
      <c r="G6" s="123"/>
      <c r="H6" s="123"/>
      <c r="I6" s="124"/>
      <c r="J6" s="125"/>
      <c r="K6" s="126"/>
      <c r="L6" s="127"/>
      <c r="M6" s="128"/>
      <c r="N6" s="3"/>
    </row>
    <row r="7" spans="1:14" ht="16.5">
      <c r="A7" s="129" t="s">
        <v>1000</v>
      </c>
      <c r="B7" s="130" t="s">
        <v>63</v>
      </c>
      <c r="C7" s="129">
        <v>14430</v>
      </c>
      <c r="D7" s="129"/>
      <c r="E7" s="129"/>
      <c r="F7" s="129">
        <v>239600</v>
      </c>
      <c r="G7" s="129"/>
      <c r="H7" s="130"/>
      <c r="I7" s="153">
        <v>216250</v>
      </c>
      <c r="J7" s="152">
        <f t="shared" ref="J7:J33" si="0">SUM(C7:G7)-(H7+I7)</f>
        <v>37780</v>
      </c>
      <c r="K7" s="126"/>
      <c r="L7" s="133">
        <v>37780</v>
      </c>
      <c r="M7" s="128">
        <f>J7-L7</f>
        <v>0</v>
      </c>
      <c r="N7" s="3" t="s">
        <v>979</v>
      </c>
    </row>
    <row r="8" spans="1:14" ht="16.5">
      <c r="A8" s="129" t="s">
        <v>1000</v>
      </c>
      <c r="B8" s="130" t="s">
        <v>62</v>
      </c>
      <c r="C8" s="129">
        <v>39750</v>
      </c>
      <c r="D8" s="129"/>
      <c r="E8" s="129"/>
      <c r="F8" s="129">
        <v>453300</v>
      </c>
      <c r="G8" s="129"/>
      <c r="H8" s="130"/>
      <c r="I8" s="153">
        <v>426250</v>
      </c>
      <c r="J8" s="152">
        <f t="shared" si="0"/>
        <v>66800</v>
      </c>
      <c r="K8" s="126"/>
      <c r="L8" s="133">
        <v>66800</v>
      </c>
      <c r="M8" s="128">
        <f>J8-L8</f>
        <v>0</v>
      </c>
      <c r="N8" s="3" t="s">
        <v>979</v>
      </c>
    </row>
    <row r="9" spans="1:14" ht="16.5">
      <c r="A9" s="129" t="s">
        <v>1000</v>
      </c>
      <c r="B9" s="130" t="s">
        <v>980</v>
      </c>
      <c r="C9" s="129">
        <v>44500</v>
      </c>
      <c r="D9" s="129"/>
      <c r="E9" s="129"/>
      <c r="F9" s="129"/>
      <c r="G9" s="129"/>
      <c r="H9" s="130"/>
      <c r="I9" s="132"/>
      <c r="J9" s="152">
        <f t="shared" si="0"/>
        <v>44500</v>
      </c>
      <c r="K9" s="126"/>
      <c r="L9" s="133">
        <v>44500</v>
      </c>
      <c r="M9" s="128">
        <f>+J9-L9</f>
        <v>0</v>
      </c>
      <c r="N9" s="3" t="s">
        <v>979</v>
      </c>
    </row>
    <row r="10" spans="1:14" ht="16.5">
      <c r="A10" s="129" t="s">
        <v>1000</v>
      </c>
      <c r="B10" s="134" t="s">
        <v>981</v>
      </c>
      <c r="C10" s="129">
        <v>6575</v>
      </c>
      <c r="D10" s="129"/>
      <c r="E10" s="129"/>
      <c r="F10" s="129"/>
      <c r="G10" s="129"/>
      <c r="H10" s="148"/>
      <c r="I10" s="132"/>
      <c r="J10" s="152">
        <f t="shared" si="0"/>
        <v>6575</v>
      </c>
      <c r="K10" s="126"/>
      <c r="L10" s="133">
        <v>6575</v>
      </c>
      <c r="M10" s="127">
        <f>+J10-L10</f>
        <v>0</v>
      </c>
      <c r="N10" s="3" t="s">
        <v>979</v>
      </c>
    </row>
    <row r="11" spans="1:14" ht="16.5">
      <c r="A11" s="129" t="s">
        <v>1000</v>
      </c>
      <c r="B11" s="134" t="s">
        <v>70</v>
      </c>
      <c r="C11" s="129">
        <v>256250</v>
      </c>
      <c r="D11" s="129"/>
      <c r="E11" s="129"/>
      <c r="F11" s="129">
        <v>569800</v>
      </c>
      <c r="G11" s="129"/>
      <c r="H11" s="148"/>
      <c r="I11" s="153">
        <v>681800</v>
      </c>
      <c r="J11" s="152">
        <f t="shared" si="0"/>
        <v>144250</v>
      </c>
      <c r="K11" s="126"/>
      <c r="L11" s="133">
        <v>144250</v>
      </c>
      <c r="M11" s="127">
        <f>+J11-L11</f>
        <v>0</v>
      </c>
      <c r="N11" s="3" t="s">
        <v>979</v>
      </c>
    </row>
    <row r="12" spans="1:14" ht="16.5">
      <c r="A12" s="129" t="s">
        <v>1000</v>
      </c>
      <c r="B12" s="134" t="s">
        <v>33</v>
      </c>
      <c r="C12" s="129">
        <v>93520</v>
      </c>
      <c r="D12" s="129"/>
      <c r="E12" s="129"/>
      <c r="F12" s="129">
        <v>196800</v>
      </c>
      <c r="G12" s="129"/>
      <c r="H12" s="148">
        <v>30000</v>
      </c>
      <c r="I12" s="153">
        <v>192900</v>
      </c>
      <c r="J12" s="152">
        <f t="shared" si="0"/>
        <v>67420</v>
      </c>
      <c r="K12" s="126"/>
      <c r="L12" s="133">
        <v>67420</v>
      </c>
      <c r="M12" s="127">
        <f t="shared" ref="M12:M31" si="1">+J12-L12</f>
        <v>0</v>
      </c>
      <c r="N12" s="3" t="s">
        <v>979</v>
      </c>
    </row>
    <row r="13" spans="1:14" ht="16.5">
      <c r="A13" s="129" t="s">
        <v>1000</v>
      </c>
      <c r="B13" s="134" t="s">
        <v>78</v>
      </c>
      <c r="C13" s="129">
        <v>60825</v>
      </c>
      <c r="D13" s="129"/>
      <c r="E13" s="129"/>
      <c r="F13" s="129">
        <v>327600</v>
      </c>
      <c r="G13" s="129">
        <v>30000</v>
      </c>
      <c r="H13" s="148"/>
      <c r="I13" s="153">
        <v>337850</v>
      </c>
      <c r="J13" s="152">
        <f t="shared" si="0"/>
        <v>80575</v>
      </c>
      <c r="K13" s="126"/>
      <c r="L13" s="133">
        <v>80575</v>
      </c>
      <c r="M13" s="127">
        <f>+J13-L13</f>
        <v>0</v>
      </c>
      <c r="N13" s="3" t="s">
        <v>979</v>
      </c>
    </row>
    <row r="14" spans="1:14" ht="16.5">
      <c r="A14" s="129" t="s">
        <v>1000</v>
      </c>
      <c r="B14" s="134" t="s">
        <v>982</v>
      </c>
      <c r="C14" s="129">
        <v>5172</v>
      </c>
      <c r="D14" s="129"/>
      <c r="E14" s="129"/>
      <c r="F14" s="129"/>
      <c r="G14" s="129"/>
      <c r="H14" s="148"/>
      <c r="I14" s="132"/>
      <c r="J14" s="152">
        <f t="shared" si="0"/>
        <v>5172</v>
      </c>
      <c r="K14" s="126"/>
      <c r="L14" s="133">
        <v>5172</v>
      </c>
      <c r="M14" s="127">
        <f>+J14-L14</f>
        <v>0</v>
      </c>
      <c r="N14" s="3" t="s">
        <v>979</v>
      </c>
    </row>
    <row r="15" spans="1:14" ht="16.5">
      <c r="A15" s="129" t="s">
        <v>1000</v>
      </c>
      <c r="B15" s="134" t="s">
        <v>983</v>
      </c>
      <c r="C15" s="129">
        <v>1600</v>
      </c>
      <c r="D15" s="129"/>
      <c r="E15" s="129"/>
      <c r="F15" s="129"/>
      <c r="G15" s="129"/>
      <c r="H15" s="148"/>
      <c r="I15" s="132"/>
      <c r="J15" s="152">
        <f t="shared" si="0"/>
        <v>1600</v>
      </c>
      <c r="K15" s="126"/>
      <c r="L15" s="133">
        <v>1600</v>
      </c>
      <c r="M15" s="127">
        <f>+J15-L15</f>
        <v>0</v>
      </c>
      <c r="N15" s="3" t="s">
        <v>979</v>
      </c>
    </row>
    <row r="16" spans="1:14" ht="16.5">
      <c r="A16" s="129" t="s">
        <v>1000</v>
      </c>
      <c r="B16" s="135" t="s">
        <v>984</v>
      </c>
      <c r="C16" s="129">
        <v>55115</v>
      </c>
      <c r="D16" s="131"/>
      <c r="E16" s="131"/>
      <c r="F16" s="131">
        <v>65000</v>
      </c>
      <c r="G16" s="131"/>
      <c r="H16" s="149"/>
      <c r="I16" s="153">
        <v>86970</v>
      </c>
      <c r="J16" s="152">
        <f t="shared" si="0"/>
        <v>33145</v>
      </c>
      <c r="K16" s="126"/>
      <c r="L16" s="133">
        <v>33145</v>
      </c>
      <c r="M16" s="127">
        <f t="shared" si="1"/>
        <v>0</v>
      </c>
      <c r="N16" s="3" t="s">
        <v>979</v>
      </c>
    </row>
    <row r="17" spans="1:14" ht="16.5">
      <c r="A17" s="129" t="s">
        <v>1000</v>
      </c>
      <c r="B17" s="135" t="s">
        <v>985</v>
      </c>
      <c r="C17" s="129">
        <v>41500</v>
      </c>
      <c r="D17" s="131"/>
      <c r="E17" s="131"/>
      <c r="F17" s="131"/>
      <c r="G17" s="131"/>
      <c r="H17" s="150"/>
      <c r="I17" s="132"/>
      <c r="J17" s="152">
        <f t="shared" si="0"/>
        <v>41500</v>
      </c>
      <c r="K17" s="126"/>
      <c r="L17" s="133">
        <v>41500</v>
      </c>
      <c r="M17" s="127">
        <f t="shared" si="1"/>
        <v>0</v>
      </c>
      <c r="N17" s="3" t="s">
        <v>979</v>
      </c>
    </row>
    <row r="18" spans="1:14" ht="16.5">
      <c r="A18" s="129" t="s">
        <v>1000</v>
      </c>
      <c r="B18" s="135" t="s">
        <v>986</v>
      </c>
      <c r="C18" s="129">
        <v>23700</v>
      </c>
      <c r="D18" s="131"/>
      <c r="E18" s="131"/>
      <c r="F18" s="131"/>
      <c r="G18" s="131"/>
      <c r="H18" s="150"/>
      <c r="I18" s="132"/>
      <c r="J18" s="152">
        <f t="shared" si="0"/>
        <v>23700</v>
      </c>
      <c r="K18" s="126"/>
      <c r="L18" s="133">
        <v>23700</v>
      </c>
      <c r="M18" s="127">
        <f t="shared" si="1"/>
        <v>0</v>
      </c>
      <c r="N18" s="3" t="s">
        <v>979</v>
      </c>
    </row>
    <row r="19" spans="1:14" ht="16.5">
      <c r="A19" s="129" t="s">
        <v>1000</v>
      </c>
      <c r="B19" s="135" t="s">
        <v>987</v>
      </c>
      <c r="C19" s="129">
        <v>93279</v>
      </c>
      <c r="D19" s="131"/>
      <c r="E19" s="131"/>
      <c r="F19" s="131"/>
      <c r="G19" s="131"/>
      <c r="H19" s="150"/>
      <c r="I19" s="153">
        <v>2000</v>
      </c>
      <c r="J19" s="152">
        <f t="shared" si="0"/>
        <v>91279</v>
      </c>
      <c r="K19" s="126"/>
      <c r="L19" s="133">
        <v>93279</v>
      </c>
      <c r="M19" s="127"/>
      <c r="N19" s="3" t="s">
        <v>979</v>
      </c>
    </row>
    <row r="20" spans="1:14" ht="16.5">
      <c r="A20" s="129" t="s">
        <v>1000</v>
      </c>
      <c r="B20" s="135" t="s">
        <v>988</v>
      </c>
      <c r="C20" s="129">
        <v>34600</v>
      </c>
      <c r="D20" s="131"/>
      <c r="E20" s="131"/>
      <c r="F20" s="131"/>
      <c r="G20" s="131"/>
      <c r="H20" s="150"/>
      <c r="I20" s="132"/>
      <c r="J20" s="152">
        <f t="shared" si="0"/>
        <v>34600</v>
      </c>
      <c r="K20" s="126"/>
      <c r="L20" s="133">
        <v>34600</v>
      </c>
      <c r="M20" s="127">
        <f t="shared" si="1"/>
        <v>0</v>
      </c>
      <c r="N20" s="3" t="s">
        <v>979</v>
      </c>
    </row>
    <row r="21" spans="1:14" ht="16.5">
      <c r="A21" s="129" t="s">
        <v>1000</v>
      </c>
      <c r="B21" s="135" t="s">
        <v>99</v>
      </c>
      <c r="C21" s="129">
        <v>187000</v>
      </c>
      <c r="D21" s="131"/>
      <c r="E21" s="131"/>
      <c r="F21" s="131">
        <v>646600</v>
      </c>
      <c r="G21" s="131"/>
      <c r="H21" s="150"/>
      <c r="I21" s="153">
        <v>772100</v>
      </c>
      <c r="J21" s="152">
        <f t="shared" si="0"/>
        <v>61500</v>
      </c>
      <c r="K21" s="126"/>
      <c r="L21" s="133">
        <v>61500</v>
      </c>
      <c r="M21" s="127">
        <f t="shared" si="1"/>
        <v>0</v>
      </c>
      <c r="N21" s="3" t="s">
        <v>979</v>
      </c>
    </row>
    <row r="22" spans="1:14" ht="16.5">
      <c r="A22" s="129" t="s">
        <v>1000</v>
      </c>
      <c r="B22" s="135" t="s">
        <v>989</v>
      </c>
      <c r="C22" s="129">
        <v>249769</v>
      </c>
      <c r="D22" s="131"/>
      <c r="E22" s="131"/>
      <c r="F22" s="131"/>
      <c r="G22" s="136"/>
      <c r="H22" s="150"/>
      <c r="I22" s="132"/>
      <c r="J22" s="152">
        <f t="shared" si="0"/>
        <v>249769</v>
      </c>
      <c r="K22" s="126"/>
      <c r="L22" s="133">
        <v>249769</v>
      </c>
      <c r="M22" s="127">
        <f t="shared" si="1"/>
        <v>0</v>
      </c>
      <c r="N22" s="3" t="s">
        <v>979</v>
      </c>
    </row>
    <row r="23" spans="1:14" ht="16.5">
      <c r="A23" s="129" t="s">
        <v>1000</v>
      </c>
      <c r="B23" s="135" t="s">
        <v>990</v>
      </c>
      <c r="C23" s="129">
        <v>233614</v>
      </c>
      <c r="D23" s="131"/>
      <c r="E23" s="131"/>
      <c r="F23" s="131"/>
      <c r="G23" s="131"/>
      <c r="H23" s="150"/>
      <c r="I23" s="132"/>
      <c r="J23" s="152">
        <f t="shared" si="0"/>
        <v>233614</v>
      </c>
      <c r="K23" s="126"/>
      <c r="L23" s="133">
        <v>233614</v>
      </c>
      <c r="M23" s="127">
        <f>+J23-L23</f>
        <v>0</v>
      </c>
      <c r="N23" s="3" t="s">
        <v>979</v>
      </c>
    </row>
    <row r="24" spans="1:14" ht="16.5">
      <c r="A24" s="129" t="s">
        <v>1000</v>
      </c>
      <c r="B24" s="135" t="s">
        <v>115</v>
      </c>
      <c r="C24" s="129">
        <v>235093</v>
      </c>
      <c r="D24" s="131"/>
      <c r="E24" s="131"/>
      <c r="F24" s="131">
        <v>673000</v>
      </c>
      <c r="G24" s="131"/>
      <c r="H24" s="150"/>
      <c r="I24" s="153">
        <v>791500</v>
      </c>
      <c r="J24" s="152">
        <f t="shared" si="0"/>
        <v>116593</v>
      </c>
      <c r="K24" s="126"/>
      <c r="L24" s="133">
        <v>116593</v>
      </c>
      <c r="M24" s="127">
        <f t="shared" si="1"/>
        <v>0</v>
      </c>
      <c r="N24" s="3" t="s">
        <v>979</v>
      </c>
    </row>
    <row r="25" spans="1:14" ht="16.5">
      <c r="A25" s="129" t="s">
        <v>1000</v>
      </c>
      <c r="B25" s="135" t="s">
        <v>991</v>
      </c>
      <c r="C25" s="129">
        <v>-4305</v>
      </c>
      <c r="D25" s="131"/>
      <c r="E25" s="131"/>
      <c r="F25" s="131"/>
      <c r="G25" s="131"/>
      <c r="H25" s="150"/>
      <c r="I25" s="132"/>
      <c r="J25" s="152">
        <f t="shared" si="0"/>
        <v>-4305</v>
      </c>
      <c r="K25" s="126"/>
      <c r="L25" s="133">
        <v>-4305</v>
      </c>
      <c r="M25" s="127">
        <f t="shared" si="1"/>
        <v>0</v>
      </c>
      <c r="N25" s="3" t="s">
        <v>979</v>
      </c>
    </row>
    <row r="26" spans="1:14" ht="16.5">
      <c r="A26" s="129" t="s">
        <v>1000</v>
      </c>
      <c r="B26" s="137" t="s">
        <v>114</v>
      </c>
      <c r="C26" s="129">
        <v>159725</v>
      </c>
      <c r="D26" s="131"/>
      <c r="E26" s="131"/>
      <c r="F26" s="131">
        <v>152000</v>
      </c>
      <c r="G26" s="138"/>
      <c r="H26" s="151"/>
      <c r="I26" s="153">
        <v>157100</v>
      </c>
      <c r="J26" s="152">
        <f t="shared" si="0"/>
        <v>154625</v>
      </c>
      <c r="K26" s="126"/>
      <c r="L26" s="133">
        <v>154625</v>
      </c>
      <c r="M26" s="127">
        <f t="shared" si="1"/>
        <v>0</v>
      </c>
      <c r="N26" s="3" t="s">
        <v>979</v>
      </c>
    </row>
    <row r="27" spans="1:14" ht="16.5">
      <c r="A27" s="129" t="s">
        <v>1000</v>
      </c>
      <c r="B27" s="137" t="s">
        <v>992</v>
      </c>
      <c r="C27" s="129">
        <v>1606616</v>
      </c>
      <c r="D27" s="131"/>
      <c r="E27" s="131">
        <v>6000000</v>
      </c>
      <c r="F27" s="131"/>
      <c r="G27" s="138"/>
      <c r="H27" s="151">
        <v>3408700</v>
      </c>
      <c r="I27" s="153">
        <v>1320035</v>
      </c>
      <c r="J27" s="152">
        <f t="shared" si="0"/>
        <v>2877881</v>
      </c>
      <c r="K27" s="126"/>
      <c r="L27" s="133">
        <v>2877881</v>
      </c>
      <c r="M27" s="127">
        <f t="shared" si="1"/>
        <v>0</v>
      </c>
      <c r="N27" s="3" t="s">
        <v>979</v>
      </c>
    </row>
    <row r="28" spans="1:14" ht="16.5">
      <c r="A28" s="129" t="s">
        <v>1000</v>
      </c>
      <c r="B28" s="135" t="s">
        <v>993</v>
      </c>
      <c r="C28" s="129">
        <v>29074</v>
      </c>
      <c r="D28" s="131"/>
      <c r="E28" s="131"/>
      <c r="F28" s="131">
        <v>30000</v>
      </c>
      <c r="G28" s="139"/>
      <c r="H28" s="150"/>
      <c r="I28" s="153">
        <v>31500</v>
      </c>
      <c r="J28" s="152">
        <f t="shared" si="0"/>
        <v>27574</v>
      </c>
      <c r="K28" s="126"/>
      <c r="L28" s="133">
        <v>27574</v>
      </c>
      <c r="M28" s="127">
        <f t="shared" si="1"/>
        <v>0</v>
      </c>
      <c r="N28" s="3" t="s">
        <v>979</v>
      </c>
    </row>
    <row r="29" spans="1:14" ht="16.5">
      <c r="A29" s="129" t="s">
        <v>1000</v>
      </c>
      <c r="B29" s="135" t="s">
        <v>994</v>
      </c>
      <c r="C29" s="129">
        <v>197618</v>
      </c>
      <c r="D29" s="131"/>
      <c r="E29" s="131"/>
      <c r="F29" s="131">
        <v>25000</v>
      </c>
      <c r="G29" s="131"/>
      <c r="H29" s="150"/>
      <c r="I29" s="153">
        <v>25000</v>
      </c>
      <c r="J29" s="152">
        <f t="shared" si="0"/>
        <v>197618</v>
      </c>
      <c r="K29" s="126"/>
      <c r="L29" s="133">
        <v>197618</v>
      </c>
      <c r="M29" s="127">
        <f t="shared" si="1"/>
        <v>0</v>
      </c>
      <c r="N29" s="3" t="s">
        <v>979</v>
      </c>
    </row>
    <row r="30" spans="1:14" ht="16.5">
      <c r="A30" s="129" t="s">
        <v>1000</v>
      </c>
      <c r="B30" s="135" t="s">
        <v>280</v>
      </c>
      <c r="C30" s="129">
        <v>17775</v>
      </c>
      <c r="D30" s="131"/>
      <c r="E30" s="131"/>
      <c r="F30" s="131">
        <v>30000</v>
      </c>
      <c r="G30" s="131"/>
      <c r="H30" s="150"/>
      <c r="I30" s="153">
        <v>28000</v>
      </c>
      <c r="J30" s="152">
        <f t="shared" si="0"/>
        <v>19775</v>
      </c>
      <c r="K30" s="126"/>
      <c r="L30" s="133">
        <v>19775</v>
      </c>
      <c r="M30" s="127">
        <f>+J30-L30</f>
        <v>0</v>
      </c>
      <c r="N30" s="3" t="s">
        <v>979</v>
      </c>
    </row>
    <row r="31" spans="1:14" ht="16.5">
      <c r="A31" s="129" t="s">
        <v>1000</v>
      </c>
      <c r="B31" s="135" t="s">
        <v>995</v>
      </c>
      <c r="C31" s="129">
        <v>35300</v>
      </c>
      <c r="D31" s="131"/>
      <c r="E31" s="131"/>
      <c r="F31" s="131"/>
      <c r="G31" s="131"/>
      <c r="H31" s="150"/>
      <c r="I31" s="132"/>
      <c r="J31" s="152">
        <f t="shared" si="0"/>
        <v>35300</v>
      </c>
      <c r="K31" s="126"/>
      <c r="L31" s="133">
        <v>35300</v>
      </c>
      <c r="M31" s="127">
        <f t="shared" si="1"/>
        <v>0</v>
      </c>
      <c r="N31" s="3" t="s">
        <v>979</v>
      </c>
    </row>
    <row r="32" spans="1:14" ht="16.5">
      <c r="A32" s="121"/>
      <c r="B32" s="122" t="s">
        <v>996</v>
      </c>
      <c r="C32" s="123"/>
      <c r="D32" s="123"/>
      <c r="E32" s="123"/>
      <c r="F32" s="123"/>
      <c r="G32" s="123"/>
      <c r="H32" s="123"/>
      <c r="I32" s="154"/>
      <c r="J32" s="154">
        <f t="shared" si="0"/>
        <v>0</v>
      </c>
      <c r="K32" s="126"/>
      <c r="L32" s="140"/>
      <c r="M32" s="18"/>
      <c r="N32" s="3"/>
    </row>
    <row r="33" spans="1:14" ht="16.5">
      <c r="A33" s="129" t="s">
        <v>1000</v>
      </c>
      <c r="B33" s="141" t="s">
        <v>997</v>
      </c>
      <c r="C33" s="129">
        <v>5542535</v>
      </c>
      <c r="D33" s="30">
        <v>11367180</v>
      </c>
      <c r="F33" s="131"/>
      <c r="G33" s="131"/>
      <c r="H33" s="150">
        <v>6000000</v>
      </c>
      <c r="I33" s="153">
        <v>6448717</v>
      </c>
      <c r="J33" s="152">
        <f t="shared" si="0"/>
        <v>4460998</v>
      </c>
      <c r="K33" s="126"/>
      <c r="L33" s="133">
        <v>4460998</v>
      </c>
      <c r="M33" s="128">
        <f>J33-L33</f>
        <v>0</v>
      </c>
      <c r="N33" s="3" t="s">
        <v>979</v>
      </c>
    </row>
    <row r="34" spans="1:14" ht="16.5">
      <c r="A34" s="171" t="s">
        <v>998</v>
      </c>
      <c r="B34" s="172"/>
      <c r="C34" s="143">
        <f>+SUM(C7:C33)</f>
        <v>9260630</v>
      </c>
      <c r="D34" s="143">
        <f>+SUM(D7:D33)</f>
        <v>11367180</v>
      </c>
      <c r="E34" s="143">
        <f>+SUM(E7:E33)</f>
        <v>6000000</v>
      </c>
      <c r="F34" s="143">
        <f t="shared" ref="F34:J34" si="2">+SUM(F7:F33)</f>
        <v>3408700</v>
      </c>
      <c r="G34" s="143">
        <f t="shared" si="2"/>
        <v>30000</v>
      </c>
      <c r="H34" s="143">
        <f t="shared" si="2"/>
        <v>9438700</v>
      </c>
      <c r="I34" s="143">
        <f t="shared" si="2"/>
        <v>11517972</v>
      </c>
      <c r="J34" s="143">
        <f t="shared" si="2"/>
        <v>9109838</v>
      </c>
      <c r="K34" s="142"/>
      <c r="L34" s="143"/>
      <c r="M34" s="144"/>
      <c r="N34" s="3" t="s">
        <v>979</v>
      </c>
    </row>
    <row r="35" spans="1:14" ht="16.5">
      <c r="A35" s="9"/>
      <c r="B35" s="9"/>
      <c r="C35" s="11"/>
      <c r="D35" s="11"/>
      <c r="E35" s="11"/>
      <c r="F35" s="11"/>
      <c r="G35" s="11"/>
      <c r="H35" s="9"/>
      <c r="I35" s="9"/>
      <c r="J35" s="18"/>
      <c r="K35" s="18"/>
      <c r="L35" s="18"/>
      <c r="M35" s="113"/>
      <c r="N35" s="113"/>
    </row>
    <row r="36" spans="1:14" ht="16.5">
      <c r="A36" s="113"/>
      <c r="B36" s="113"/>
      <c r="C36" s="113"/>
      <c r="D36" s="113"/>
      <c r="E36" s="11"/>
      <c r="F36" s="113"/>
      <c r="G36" s="113"/>
      <c r="H36" s="113"/>
      <c r="I36" s="113"/>
      <c r="J36" s="128"/>
      <c r="K36" s="113"/>
      <c r="L36" s="113"/>
      <c r="M36" s="113"/>
      <c r="N36" s="113"/>
    </row>
    <row r="37" spans="1:14" ht="17.25" thickBot="1">
      <c r="A37" s="113"/>
      <c r="B37" s="9" t="s">
        <v>1008</v>
      </c>
      <c r="C37" s="11"/>
      <c r="D37" s="11"/>
      <c r="E37" s="11"/>
      <c r="F37" s="11"/>
      <c r="G37" s="11"/>
      <c r="H37" s="113"/>
      <c r="I37" s="113"/>
      <c r="J37" s="128"/>
      <c r="K37" s="128"/>
      <c r="L37" s="113"/>
      <c r="M37" s="113"/>
      <c r="N37" s="113"/>
    </row>
    <row r="38" spans="1:14" ht="17.25" thickBot="1">
      <c r="A38" s="113"/>
      <c r="B38" s="145">
        <f>+C34</f>
        <v>9260630</v>
      </c>
      <c r="C38" s="146">
        <f>+D34</f>
        <v>11367180</v>
      </c>
      <c r="D38" s="146">
        <f>+I34</f>
        <v>11517972</v>
      </c>
      <c r="E38" s="146">
        <f>+B38+C38-D38</f>
        <v>9109838</v>
      </c>
      <c r="F38" s="147"/>
      <c r="G38" s="113"/>
      <c r="H38" s="113"/>
      <c r="I38" s="113"/>
      <c r="J38" s="128"/>
      <c r="K38" s="128"/>
      <c r="L38" s="113"/>
      <c r="M38" s="113"/>
      <c r="N38" s="113"/>
    </row>
    <row r="39" spans="1:14">
      <c r="L39" s="159"/>
    </row>
    <row r="42" spans="1:14">
      <c r="L42" s="159"/>
    </row>
  </sheetData>
  <mergeCells count="11">
    <mergeCell ref="L4:N4"/>
    <mergeCell ref="A34:B34"/>
    <mergeCell ref="D4:D5"/>
    <mergeCell ref="A2:J2"/>
    <mergeCell ref="A4:A5"/>
    <mergeCell ref="B4:B5"/>
    <mergeCell ref="C4:C5"/>
    <mergeCell ref="E4:G4"/>
    <mergeCell ref="H4:H5"/>
    <mergeCell ref="I4:I5"/>
    <mergeCell ref="J4: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baseColWidth="10" defaultRowHeight="15"/>
  <cols>
    <col min="1" max="1" width="22.42578125" style="30" bestFit="1" customWidth="1"/>
    <col min="2" max="2" width="20.5703125" style="30" bestFit="1" customWidth="1"/>
    <col min="3" max="3" width="17.5703125" style="30" bestFit="1" customWidth="1"/>
    <col min="4" max="4" width="11.42578125" style="30"/>
    <col min="5" max="5" width="18.5703125" style="30" customWidth="1"/>
    <col min="6" max="16384" width="11.42578125" style="30"/>
  </cols>
  <sheetData>
    <row r="1" spans="1:4">
      <c r="A1" s="164" t="s">
        <v>1025</v>
      </c>
      <c r="D1"/>
    </row>
    <row r="2" spans="1:4">
      <c r="D2"/>
    </row>
    <row r="3" spans="1:4" ht="15.75">
      <c r="A3" s="188" t="s">
        <v>1026</v>
      </c>
      <c r="B3" s="188"/>
      <c r="C3" s="188"/>
      <c r="D3" s="188"/>
    </row>
    <row r="7" spans="1:4">
      <c r="A7" s="159"/>
      <c r="B7" s="160" t="s">
        <v>1005</v>
      </c>
      <c r="C7" s="159"/>
    </row>
    <row r="8" spans="1:4">
      <c r="A8" s="160" t="s">
        <v>1003</v>
      </c>
      <c r="B8" s="159" t="s">
        <v>1007</v>
      </c>
      <c r="C8" s="159" t="s">
        <v>1006</v>
      </c>
    </row>
    <row r="9" spans="1:4">
      <c r="A9" s="161" t="s">
        <v>62</v>
      </c>
      <c r="B9" s="159"/>
      <c r="C9" s="159">
        <v>426250</v>
      </c>
    </row>
    <row r="10" spans="1:4">
      <c r="A10" s="161" t="s">
        <v>63</v>
      </c>
      <c r="B10" s="159"/>
      <c r="C10" s="159">
        <v>216250</v>
      </c>
    </row>
    <row r="11" spans="1:4">
      <c r="A11" s="161" t="s">
        <v>82</v>
      </c>
      <c r="B11" s="159">
        <v>11367180</v>
      </c>
      <c r="C11" s="159">
        <v>6448717</v>
      </c>
    </row>
    <row r="12" spans="1:4">
      <c r="A12" s="161" t="s">
        <v>22</v>
      </c>
      <c r="B12" s="159"/>
      <c r="C12" s="159">
        <v>681800</v>
      </c>
    </row>
    <row r="13" spans="1:4">
      <c r="A13" s="161" t="s">
        <v>33</v>
      </c>
      <c r="B13" s="159"/>
      <c r="C13" s="159">
        <v>192900</v>
      </c>
    </row>
    <row r="14" spans="1:4">
      <c r="A14" s="161" t="s">
        <v>78</v>
      </c>
      <c r="B14" s="159"/>
      <c r="C14" s="159">
        <v>337850</v>
      </c>
    </row>
    <row r="15" spans="1:4">
      <c r="A15" s="161" t="s">
        <v>84</v>
      </c>
      <c r="B15" s="159"/>
      <c r="C15" s="159">
        <v>86970</v>
      </c>
    </row>
    <row r="16" spans="1:4">
      <c r="A16" s="161" t="s">
        <v>443</v>
      </c>
      <c r="B16" s="159"/>
      <c r="C16" s="159">
        <v>2000</v>
      </c>
    </row>
    <row r="17" spans="1:3">
      <c r="A17" s="161" t="s">
        <v>99</v>
      </c>
      <c r="B17" s="159"/>
      <c r="C17" s="159">
        <v>772100</v>
      </c>
    </row>
    <row r="18" spans="1:3">
      <c r="A18" s="161" t="s">
        <v>75</v>
      </c>
      <c r="B18" s="159"/>
      <c r="C18" s="159">
        <v>791500</v>
      </c>
    </row>
    <row r="19" spans="1:3">
      <c r="A19" s="161" t="s">
        <v>114</v>
      </c>
      <c r="B19" s="159"/>
      <c r="C19" s="159">
        <v>157100</v>
      </c>
    </row>
    <row r="20" spans="1:3">
      <c r="A20" s="161" t="s">
        <v>25</v>
      </c>
      <c r="B20" s="159"/>
      <c r="C20" s="159">
        <v>1320035</v>
      </c>
    </row>
    <row r="21" spans="1:3">
      <c r="A21" s="161" t="s">
        <v>89</v>
      </c>
      <c r="B21" s="159"/>
      <c r="C21" s="159">
        <v>31500</v>
      </c>
    </row>
    <row r="22" spans="1:3">
      <c r="A22" s="161" t="s">
        <v>139</v>
      </c>
      <c r="B22" s="159"/>
      <c r="C22" s="159">
        <v>25000</v>
      </c>
    </row>
    <row r="23" spans="1:3">
      <c r="A23" s="161" t="s">
        <v>280</v>
      </c>
      <c r="B23" s="159"/>
      <c r="C23" s="159">
        <v>28000</v>
      </c>
    </row>
    <row r="24" spans="1:3">
      <c r="A24" s="161" t="s">
        <v>1004</v>
      </c>
      <c r="B24" s="159">
        <v>11367180</v>
      </c>
      <c r="C24" s="159">
        <v>11517972</v>
      </c>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Feuil1</vt:lpstr>
      <vt:lpstr>Datas</vt:lpstr>
      <vt:lpstr>Tableau</vt:lpstr>
      <vt:lpstr>Balance</vt:lpstr>
      <vt:lpstr>Activistes and bank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2019-09-09T14:47:19Z</dcterms:modified>
</cp:coreProperties>
</file>