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Datas" sheetId="1" r:id="rId1"/>
    <sheet name="Tableau" sheetId="9" r:id="rId2"/>
    <sheet name="Activistes and bank" sheetId="8" r:id="rId3"/>
    <sheet name="Balance" sheetId="3" r:id="rId4"/>
  </sheets>
  <externalReferences>
    <externalReference r:id="rId5"/>
  </externalReferences>
  <definedNames>
    <definedName name="_xlnm._FilterDatabase" localSheetId="0" hidden="1">Datas!$A$9:$AQ$385</definedName>
    <definedName name="Départements">[1]Feuil6!$G$6:$G$14</definedName>
    <definedName name="Dépenses">[1]Feuil6!$A$6:$A$25</definedName>
  </definedNames>
  <calcPr calcId="124519"/>
  <pivotCaches>
    <pivotCache cacheId="12" r:id="rId6"/>
  </pivotCaches>
  <fileRecoveryPr repairLoad="1"/>
</workbook>
</file>

<file path=xl/calcChain.xml><?xml version="1.0" encoding="utf-8"?>
<calcChain xmlns="http://schemas.openxmlformats.org/spreadsheetml/2006/main">
  <c r="F48" i="3"/>
  <c r="H44"/>
  <c r="R43"/>
  <c r="I25"/>
  <c r="I23"/>
  <c r="I16"/>
  <c r="I44" s="1"/>
  <c r="Q23"/>
  <c r="C5" i="1"/>
  <c r="C4"/>
  <c r="J44" i="3" l="1"/>
  <c r="K44"/>
  <c r="L44"/>
  <c r="M44"/>
  <c r="N44"/>
  <c r="O44"/>
  <c r="P10"/>
  <c r="R42" l="1"/>
  <c r="D44" l="1"/>
  <c r="E44"/>
  <c r="F44"/>
  <c r="G44"/>
  <c r="P44"/>
  <c r="Q44"/>
  <c r="D48" s="1"/>
  <c r="C48"/>
  <c r="R10" l="1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9"/>
  <c r="R44" l="1"/>
  <c r="C44"/>
  <c r="B48" s="1"/>
  <c r="C6" i="1" l="1"/>
</calcChain>
</file>

<file path=xl/sharedStrings.xml><?xml version="1.0" encoding="utf-8"?>
<sst xmlns="http://schemas.openxmlformats.org/spreadsheetml/2006/main" count="3815" uniqueCount="631">
  <si>
    <t>Date</t>
  </si>
  <si>
    <t>Details</t>
  </si>
  <si>
    <t>Type de dépenses (Personnel, Bonus/ Lawyer Bonus, Travel Expenses, Travel subsistence, Office Materials,Rent &amp; Utilities, Services,Telephone, Internet,Bonus,Trust building, Bank charges,Transfer fees, Jail Visits, Editing Costs,Equipment, Publications, Court fees,Lawyer fees)</t>
  </si>
  <si>
    <t>Department  (Investigations, Legal, Operations, Media, Management, CCU, EAGLE Family, Policy &amp; External relations)</t>
  </si>
  <si>
    <t>Montant reçu</t>
  </si>
  <si>
    <t xml:space="preserve">Montant dépensé </t>
  </si>
  <si>
    <t>Balance</t>
  </si>
  <si>
    <t>Name</t>
  </si>
  <si>
    <t>Reçu</t>
  </si>
  <si>
    <t xml:space="preserve">Donneur </t>
  </si>
  <si>
    <t>Pays</t>
  </si>
  <si>
    <t>Vérification</t>
  </si>
  <si>
    <t>Transport</t>
  </si>
  <si>
    <t>Crépin</t>
  </si>
  <si>
    <t>Travel subsistence</t>
  </si>
  <si>
    <t>CONGO</t>
  </si>
  <si>
    <t>Legal</t>
  </si>
  <si>
    <t>Oui</t>
  </si>
  <si>
    <t>Décharge</t>
  </si>
  <si>
    <t>Rubriques</t>
  </si>
  <si>
    <t>Montant en FCFA Centrale</t>
  </si>
  <si>
    <t>Total montant reçu</t>
  </si>
  <si>
    <t>Total montant dépensé</t>
  </si>
  <si>
    <t>Solde</t>
  </si>
  <si>
    <t>o</t>
  </si>
  <si>
    <t>OUI</t>
  </si>
  <si>
    <t>oui</t>
  </si>
  <si>
    <t>décharge</t>
  </si>
  <si>
    <t>Amenophys</t>
  </si>
  <si>
    <t>Travel Expenses</t>
  </si>
  <si>
    <t>Travel Subsistence</t>
  </si>
  <si>
    <t>Trust building</t>
  </si>
  <si>
    <t>Transfer fees</t>
  </si>
  <si>
    <t>Services</t>
  </si>
  <si>
    <t>Telephone</t>
  </si>
  <si>
    <t>Equipment</t>
  </si>
  <si>
    <t>Lawyer fees</t>
  </si>
  <si>
    <t>Alexis</t>
  </si>
  <si>
    <t>Shely</t>
  </si>
  <si>
    <t>Ration des détenus à la maison d'arrêt d'Owando</t>
  </si>
  <si>
    <t>Ration des détenus au commissariat et à la maison d'arrêt d'Owando le soir</t>
  </si>
  <si>
    <t>Ration des détenus à la maison d'arrêt et commissariat d'Owando</t>
  </si>
  <si>
    <t xml:space="preserve">Achat des biscuits permettant au détenu malade de prendre ses produits sans risque d'estomac </t>
  </si>
  <si>
    <t>Ration des détenus le soir à Owando</t>
  </si>
  <si>
    <t>Ration des détenus le matin à Owando</t>
  </si>
  <si>
    <t>Ration des détenus le soir au commissariat et Maison d'arrêt d'Owando</t>
  </si>
  <si>
    <t>Investigations</t>
  </si>
  <si>
    <t>ci64</t>
  </si>
  <si>
    <t>N°13</t>
  </si>
  <si>
    <t>0216/RR/DG/SC</t>
  </si>
  <si>
    <t>Food allowance à djambala du 29 octobre au 01 novembre 2019 soient 03 jours</t>
  </si>
  <si>
    <t>Bus bzv/Djambala</t>
  </si>
  <si>
    <t>Ration des detenus à djambala du 12 au 14 novembre 2019 soient 03 jours</t>
  </si>
  <si>
    <t>Food allowance à djambala du 12 au 15 novembre 2019 soient 03 jours</t>
  </si>
  <si>
    <t>i23c</t>
  </si>
  <si>
    <t>Achat boisson (rencontre avec une cible Bâle à Nkouikou)</t>
  </si>
  <si>
    <t>Achat boisson (rencontre avec 4 cibles à Moé Telli)</t>
  </si>
  <si>
    <t>Achat boisson (rencontre avec Basil vers le restaurant chinois)</t>
  </si>
  <si>
    <t>Achat billet PN-Brazzaville (retour à Brazzaville)</t>
  </si>
  <si>
    <t>Achat boisson et repas (Trust building avec 3 cibles à la veille de l'opération)</t>
  </si>
  <si>
    <t>Achat boisson (pour gérer les cibles)</t>
  </si>
  <si>
    <t>Achat boisson (trust building avec Chris vers la galérie d'art)</t>
  </si>
  <si>
    <t>Achat boisson (rencontre avec 2 cibles Chris et Bâle)</t>
  </si>
  <si>
    <t>Achat boisson et repas (rencontre avec la cible EF et son partenaire à la place de révolution)</t>
  </si>
  <si>
    <t>Achat boisson (rencontre avec la cible Emanuel vers Atlantic palace)</t>
  </si>
  <si>
    <t>Achat buillet PN- Brazzaville (retour à Brazzaville)</t>
  </si>
  <si>
    <t>legal</t>
  </si>
  <si>
    <t>Decharge</t>
  </si>
  <si>
    <t xml:space="preserve">Décharge </t>
  </si>
  <si>
    <t xml:space="preserve">Impression et copie pv cas ITOUA </t>
  </si>
  <si>
    <t>2019-4</t>
  </si>
  <si>
    <t>fn°094</t>
  </si>
  <si>
    <t>fn°076</t>
  </si>
  <si>
    <t>Jack-Bénisson</t>
  </si>
  <si>
    <t>Mavy</t>
  </si>
  <si>
    <t>Achat tournevis à double têtes (plate et étoile) + 6 tubes de cole 110</t>
  </si>
  <si>
    <t>Achats de deux adaptateurs pour le bureau</t>
  </si>
  <si>
    <t>Evariste</t>
  </si>
  <si>
    <t>Achat carte sim Airtel de Samuel</t>
  </si>
  <si>
    <t>Office</t>
  </si>
  <si>
    <t>Dalia</t>
  </si>
  <si>
    <t>BCI</t>
  </si>
  <si>
    <t>Bonus</t>
  </si>
  <si>
    <t>LN9</t>
  </si>
  <si>
    <t>B52</t>
  </si>
  <si>
    <t>Achat ampoules et prises</t>
  </si>
  <si>
    <t>Frais mission à Ouesso du 28 au 30 novembre 19/Me BIYOUDI</t>
  </si>
  <si>
    <t>Achat matériaux/amenagement portail</t>
  </si>
  <si>
    <t>Achat billet agent EF audrey</t>
  </si>
  <si>
    <t>Hérick</t>
  </si>
  <si>
    <t>CI64</t>
  </si>
  <si>
    <t>shely</t>
  </si>
  <si>
    <t>Achat de la ration du Mandrill</t>
  </si>
  <si>
    <t>Achat billet Brazzaville-Oyo (départ pour Oyo)</t>
  </si>
  <si>
    <t>Achat boisson (rencontre avec une cible vers le boulevard denis Sassou)</t>
  </si>
  <si>
    <t>Achat boisson (rencontre avec une cible Didas)</t>
  </si>
  <si>
    <t>Achat boisson (rencontre avec 2 cibles)</t>
  </si>
  <si>
    <t>Achat boisson (rencontre 2 cibles chez Didas)</t>
  </si>
  <si>
    <t>Achat boisson (rencontre avec une cible Samy)</t>
  </si>
  <si>
    <t>Achat billet Oyo-Brazzaville (retour à Brazzaville)</t>
  </si>
  <si>
    <t>i33j</t>
  </si>
  <si>
    <t>Personnel</t>
  </si>
  <si>
    <t>Achat billet Brazza- Pointe Noire</t>
  </si>
  <si>
    <t>Achat billet Pointe Noire-Brazza</t>
  </si>
  <si>
    <t>Achat boisson pour la cible (Espace Molea)</t>
  </si>
  <si>
    <t xml:space="preserve">coaster lekana Djambala  </t>
  </si>
  <si>
    <t>personnel</t>
  </si>
  <si>
    <t>coaster Djambala Ngo</t>
  </si>
  <si>
    <t>coaster Ngo-Brazzaville</t>
  </si>
  <si>
    <t>Flight</t>
  </si>
  <si>
    <t>Impression expédition cas Abdou</t>
  </si>
  <si>
    <t>Food allowance à Ouesso du 05 au 08 novembre 2019</t>
  </si>
  <si>
    <t>Food allowance à Ewo du 23 au 27 novembre 2019</t>
  </si>
  <si>
    <t>Frais d'amélioration de la cage du mandrill</t>
  </si>
  <si>
    <t>N°0093797</t>
  </si>
  <si>
    <t>N°0093856</t>
  </si>
  <si>
    <t>N°32</t>
  </si>
  <si>
    <t>Food allowance pendant la pause</t>
  </si>
  <si>
    <t>Food-allowance pendant la pause</t>
  </si>
  <si>
    <t>Achat Billet BRAZZAVILLE- NGO</t>
  </si>
  <si>
    <t>Coaster NGO-IGNIE</t>
  </si>
  <si>
    <t>Bus IGNIE-BRAZZAVILLE(Gare routière TEXACO)</t>
  </si>
  <si>
    <t>N°2019-32</t>
  </si>
  <si>
    <t>Achat Billet OYO- BRAZZAVILLE</t>
  </si>
  <si>
    <t>2019-25</t>
  </si>
  <si>
    <t>2019-60</t>
  </si>
  <si>
    <t>Achat billet BZ - Ouesso</t>
  </si>
  <si>
    <t xml:space="preserve">Bonus gendarmes pour l'opération du mandrill à Ouesso </t>
  </si>
  <si>
    <t xml:space="preserve">Bonus agents EF, opération mandrill à Ouesso </t>
  </si>
  <si>
    <t xml:space="preserve">Food allowance du 27 au 30 novembre à Ouesso </t>
  </si>
  <si>
    <t>Achat billets LOUDIMA-SIBITI Alexis)</t>
  </si>
  <si>
    <t>Perrine Odier</t>
  </si>
  <si>
    <t>Operations</t>
  </si>
  <si>
    <t>n°1224907</t>
  </si>
  <si>
    <t>2019-33</t>
  </si>
  <si>
    <t>Frais mission à Ouesso du 28 au 30 novembre 19/Me MALONGA MBOKO Audrey</t>
  </si>
  <si>
    <t>Bonus du mois d'octobre 2019/Alexis NGOMA</t>
  </si>
  <si>
    <t>Bonus du mois d'octobre 2019/Amenophys MOUSSAKANDAT</t>
  </si>
  <si>
    <t>Bonus du mois d'octobre 2019/Crepin IBOUILI</t>
  </si>
  <si>
    <t>Bonus du mois d'octobre 2019/Evariste LELOUSSI</t>
  </si>
  <si>
    <t>Bonus du mois d'octobre 19/Hercick TCHICAYA</t>
  </si>
  <si>
    <t>Bonus de Responsabilité du mois d'octobre 2019/ Hercick TCHICAYA</t>
  </si>
  <si>
    <t>Bonus du mois d'octobre 2019/LN9</t>
  </si>
  <si>
    <t>Bonus du mois d'octobre 19/Jospin KAYA</t>
  </si>
  <si>
    <t xml:space="preserve">Bonus EF opération Johnny à BZV/Cas Ivoire </t>
  </si>
  <si>
    <t>Bonus gendarmes suite à l'opération Johnny à BZV</t>
  </si>
  <si>
    <t>B52-Bonus Opération du 12/11/19 à BZV (cas ossements humains à BZV)</t>
  </si>
  <si>
    <t>I23C-Bonus Opération du 12/11/19 à BZV (cas ossements humains à BZV)</t>
  </si>
  <si>
    <t>Hérick TCHICAYA-Bonus Opération du 12/11/19 à BZV (cas ossements humains BZV)</t>
  </si>
  <si>
    <t>Alexis NGOMA-Bonus Opération du 12/11/19 à BZV (cas ossements humains à BZV)</t>
  </si>
  <si>
    <t>Dalia OYONTSIO-Bonus Opération du 12/11/19 à BZV(cas ossements humains)</t>
  </si>
  <si>
    <t>Bonus OPJ  (cas ossements humains à BZV)</t>
  </si>
  <si>
    <t>Bonus des mois de Septembre et Octobre 2019/B52</t>
  </si>
  <si>
    <t>Bonus Agent EF Elion-Opération Mandrill (food allowance 10.000FCFA ET Hôtel 15.000FCFA)</t>
  </si>
  <si>
    <t>I23C-Bonus Opération Johnny en novembre 2019 à BZV</t>
  </si>
  <si>
    <t>Jack Benisson MALONGA-Bonus Opération Johnny en novembre 2019 à BZV</t>
  </si>
  <si>
    <t>Hérick TCHICAYA-Bonus Opération Johnny en novembre 2019</t>
  </si>
  <si>
    <t>Alexis NGOMA-Bonus Operation Johnny en novembre 2019</t>
  </si>
  <si>
    <t>Amenophys MOUSSAKANADAT-Bonus Opération Johnny en novembre 2019</t>
  </si>
  <si>
    <t>Achats des fruits et eau pour mandrill: Bananes(1500); Papayes(2000); une bouteille d'eau(500)</t>
  </si>
  <si>
    <t>Frais pour mandrill et la Cage dans le vol</t>
  </si>
  <si>
    <t>Achat  billet Bzv-Ouesso/Me MALONGA MBOKO AUDEY</t>
  </si>
  <si>
    <t>Achat  billet Bzv-Ouesso/Me BIYOUDI MIAKASSISSA SEVERIN</t>
  </si>
  <si>
    <t>Achat  billet Bzv-Ouesso/Me MOUSSAHOU GOMA ANICET</t>
  </si>
  <si>
    <t>Food allowance mission PNR du 29/10 au 4/11/2019</t>
  </si>
  <si>
    <t>Food allowance mission PNR du 13 au 20 novembre 2019</t>
  </si>
  <si>
    <t>Timbre aéroportuaire  à Ouesso relatif au billet OUESSO-BZV du 06/11/2019</t>
  </si>
  <si>
    <t>Ration des détenus à la maison d'arrêt d'OWANDO et au commissariat le matin</t>
  </si>
  <si>
    <t>Ration des détenus au commissariat et à la maison d'arrêt d'Owando le matin</t>
  </si>
  <si>
    <t>Achat anti imflamatoire Ibuprofène pour le détenu malade</t>
  </si>
  <si>
    <t>Frais d'examens de laboratoire pour le détenu malade</t>
  </si>
  <si>
    <t>Ration des détenus au commissariat et à la maison d'arrêt le matin après départ du détenu Mabiala</t>
  </si>
  <si>
    <t>Ration des prisoniers le soir au commissariat et à la maison d'arrêt d'Owando</t>
  </si>
  <si>
    <t>Ration des détenus du matin au commissariat et à la maison d'arrêt d'Owando</t>
  </si>
  <si>
    <t>Ration des detenus à la gendarmerie de BZV</t>
  </si>
  <si>
    <t>Ration des détenus à OWANDO</t>
  </si>
  <si>
    <t>Ration des détenus à EWO</t>
  </si>
  <si>
    <t xml:space="preserve">Ration des detenus à la maison d'arrêt de brazzaville du 20 novembre 2019 </t>
  </si>
  <si>
    <t>Frais de mission OUESSO-Me MOUSSAHOU GOMA Anicet</t>
  </si>
  <si>
    <t>Frais de mission-Me MALONGA MBOKO Audrey</t>
  </si>
  <si>
    <t xml:space="preserve">Frais de mission-Me BIYOUDI MIAKASSISSA Severin </t>
  </si>
  <si>
    <t>Complement pour solde des frais de mission OUESSO-Me MALONGA MBOKO Audrey</t>
  </si>
  <si>
    <t>Complément pour solde des frais de mission OUESSO-Me MOUSSAHOU GOMA Anicet</t>
  </si>
  <si>
    <t xml:space="preserve">Complement pour solde des frais de mission OUESSO-Me BIYOUDI MIAKASSISSA Severin </t>
  </si>
  <si>
    <t>Achat papiers toilettes pour le bureau PALF</t>
  </si>
  <si>
    <t>Achat post-it-bureau PALF</t>
  </si>
  <si>
    <t>Achat cartouches d'encre HP 63- Bureau PALF</t>
  </si>
  <si>
    <t>Achat carte sim (déjà identifiée pour i33j)</t>
  </si>
  <si>
    <t>Secrétariat-Frais de mise à jour du fichier Comptable</t>
  </si>
  <si>
    <t>Achat matériel répéteur tp link tlwa 865 RE (pour amplifier internet dans le bureau)</t>
  </si>
  <si>
    <t>Achat Ordinateur LENOVO couleur argent pour département enquête</t>
  </si>
  <si>
    <t xml:space="preserve">Achat (4) Cartoucches d'encre HP 63-Bureau PALF </t>
  </si>
  <si>
    <t>Achat cage pour Singe</t>
  </si>
  <si>
    <t>Achat cadenas et accessoires pour Cage Singe</t>
  </si>
  <si>
    <t>Achat fournitures de bureau (Classeurs, agrafeuse et agrafes et chemises cartonnées)</t>
  </si>
  <si>
    <t>Achat fournitures de bureau (registre suivi courrier et 05 carnets de reçu)</t>
  </si>
  <si>
    <t>Secretariat -frais de scannage  du PV de restitution de la Gendarmerie</t>
  </si>
  <si>
    <t>Achat boisson avec les OPJ dans un restaurant à BZV, attendant le top (opération DOUA)</t>
  </si>
  <si>
    <t xml:space="preserve">Achat boisson dans la buvette à Ouesso avec les éléments en civil, attendant le top </t>
  </si>
  <si>
    <t xml:space="preserve">Food allowance mission OUESSO du 16 au 29/11/2019 </t>
  </si>
  <si>
    <t>Food allowance mission PNR du 13 au 20 Novembre 2019</t>
  </si>
  <si>
    <t>Reglement facture d'Electricité E2C septembre-octobre 2019/Bureau PALF</t>
  </si>
  <si>
    <t xml:space="preserve">Soudeur-Main d'œuvre pour le refection du portail du bureau PALF </t>
  </si>
  <si>
    <t>Paiement frais d'Hôtel du 06 au 08/11/2019 à Makoua</t>
  </si>
  <si>
    <t>Electricien-Main d œuvre pour le changement des ampoules au bureau</t>
  </si>
  <si>
    <t>Electricien-Main d'Œuvre depannage module</t>
  </si>
  <si>
    <t>Paiement frais d'hôtel du 23 au 24/11/2019 lors de la mission à Pokola</t>
  </si>
  <si>
    <t>Paiement frais d'hôtel du 24 au 26/11/2019 lors de la mission à Ouesso</t>
  </si>
  <si>
    <t>Paiement frais d'hôtel  du 25 au 26/11/2019  lors de la mission à Pokola</t>
  </si>
  <si>
    <t>Paiement frais d'hôtel  à Ouesso du 27 au 28 novembre 2019</t>
  </si>
  <si>
    <t>Paiement frais d'hôtel à djambala du 29 octobre au 01 novembre 2019 soient 03 Nuitées</t>
  </si>
  <si>
    <t>Paiement frais d'hôtel 06 nuitées du 29/10 au 04/11/2019  (Cfr Mission PN)</t>
  </si>
  <si>
    <t>Paiement frais d'hôtel 02 nuitées du 5 au 7/11/19 (reservation pour OP)</t>
  </si>
  <si>
    <t>Paiement frais d'hôtel 06 nuitées du 25/11 au 1er décembre 2019 (chr mission Oyo)</t>
  </si>
  <si>
    <t>Food allowance mission Ouesso du 27 au 30/2019</t>
  </si>
  <si>
    <t>Paiement frais d'hôtel 03 Nuitées du 27 au 30/11/2019 à Ouesso</t>
  </si>
  <si>
    <t>Paiement frais d'hôtel à Ouesso du 27 au 30 novembre 2019</t>
  </si>
  <si>
    <t>Food allowance à Ouesso du 27 au 29 novembre 2019</t>
  </si>
  <si>
    <t>Paiement frais d'hôtel à Owando du 28 au 29/11/2019</t>
  </si>
  <si>
    <t>Paiement frais d'hôtel à Ewo du 23 au 27 novembre 2019</t>
  </si>
  <si>
    <t>Paiement frais d'Hôtel du 27/11 au 01/12/2019 à Kinkala</t>
  </si>
  <si>
    <t>Food allowance à Owando du 21 au 23 novembre 2019</t>
  </si>
  <si>
    <t>Paiement frais d'hôtel à Owando du 21 au 23 novembre 2019</t>
  </si>
  <si>
    <t>Paiement frais d'hôtel du 16 au 23 novembre pour la mission de Ouesso</t>
  </si>
  <si>
    <t>Food allowance du 18 au 22 Novembre/Mission NGO et IGNE</t>
  </si>
  <si>
    <t>Paiement frais d'hôtel du 20 au 22 Novembre 2O19 à IGNE</t>
  </si>
  <si>
    <t>Paiement frais d'hôtel 07 nuitées du 13 au 20 novembre 2019 à PNR</t>
  </si>
  <si>
    <t>Paiement frais d'hôtel du 18 au 20 Novembre 2019 à NGO</t>
  </si>
  <si>
    <t>Paiement frais d'hôtel à Djambala du  12 au 15 novembre 2019 soient 03 Nuitées</t>
  </si>
  <si>
    <t>Food allowance du 07 au 11 Novembre 2019 à INONI</t>
  </si>
  <si>
    <t>Paiement frais d'hôtel du 07 au 12 Novembre 2019 à INONI</t>
  </si>
  <si>
    <t>Paiement frais d'hôtel du 12 au 13 Nov 2019 cfr Op Brazzaville du 12 novembre</t>
  </si>
  <si>
    <t>Food allowance du 06 au 12/11/2019 à Owando</t>
  </si>
  <si>
    <t>Paiement frais d'hôtel du 08 au 12/11/2019 à Owando</t>
  </si>
  <si>
    <t>Paiement frais d'hôtel 06 Nuitées à Owando du 06 au 12/11/2019</t>
  </si>
  <si>
    <t xml:space="preserve">Food allowance mission Djambala- lekana du 04 au 10/11/2019 </t>
  </si>
  <si>
    <t>Paiement frais d'hôtel du 04  au 06/11/19  et du 9 au 10/11/2019 mission Djambala- lekana</t>
  </si>
  <si>
    <t>Paiement frais d'hôtel du 06 au 09/11/2019 mission Djambala- lekana</t>
  </si>
  <si>
    <t>Food Allowance du 06 au 12/11/2019 MAKOUA et OWANDO</t>
  </si>
  <si>
    <t>Food allowance du 16 au 22/11/2019 à GAMBOMA</t>
  </si>
  <si>
    <t>Paiement frais d'Hôtel du 16 au 22/11/2019 à GAMBOMA</t>
  </si>
  <si>
    <t>Paiement frais d'hôtel du 13 au 20 Novembvre 2019 à PNR</t>
  </si>
  <si>
    <t>Food allowance mission du 08 au 11 Novembre 2019 à BZV</t>
  </si>
  <si>
    <t>Food allowance mission du 12 au 13 Novembre 2019 à BZV</t>
  </si>
  <si>
    <t>Paiement frais d'hôtel du 08 au 13 Novembre 2019 à BZV</t>
  </si>
  <si>
    <t>Food allowance du 20 au 21 Novembre 2019 à OYO</t>
  </si>
  <si>
    <t>Paiement frais d'hôtel du 20 au 21 Novembre 2019 à OYO</t>
  </si>
  <si>
    <t>Food allowance du 21 au 22 Novembre 2019 à OYO</t>
  </si>
  <si>
    <t>Food allowance du 22 au 23 Novembre 2019 à OYO</t>
  </si>
  <si>
    <t>Paiement frais d'hôtel du 21 au 25 Novembre 2019 à OYO</t>
  </si>
  <si>
    <t>Food allowance du 23 au 25 Novembre 2019 à OYO</t>
  </si>
  <si>
    <t>Achat boisson lors du rendez-vous avec la cible Mikamona</t>
  </si>
  <si>
    <t>Achat boisson lors de la rencontre avec la cible Nove(Chauffeur TM)</t>
  </si>
  <si>
    <t>Achat boisson lors de la rencontre avec la cible Fidèle</t>
  </si>
  <si>
    <t>Achat boisson lors de la rencontre avec la cible à Ngo</t>
  </si>
  <si>
    <t>Achat Boisson à  Djambala lors de la rencontre avec la cible</t>
  </si>
  <si>
    <t>Achat Boisson lors de la rencontre avec la cible de lekana</t>
  </si>
  <si>
    <t>Achat boisson lors de la rencontre avec la cible</t>
  </si>
  <si>
    <t xml:space="preserve">Achat boisson au marché lekana avec la cible  </t>
  </si>
  <si>
    <t>Achat boisson avec la cible Judes à Makoua</t>
  </si>
  <si>
    <t xml:space="preserve">Achat boisson lors de la rencontre avec la cible à lekana </t>
  </si>
  <si>
    <t>Achat boisson lors de ma visite au détenteur de peau de panthère</t>
  </si>
  <si>
    <t>Achat boisson lors de ma rencontre avec Dj Zté(Cove)</t>
  </si>
  <si>
    <t>Achat boisson lors de la rencontre avec Okemba et Mr Vincent</t>
  </si>
  <si>
    <t>Achat boisson lors de la rencontre avec Garcia et DJ Zté(Cove)</t>
  </si>
  <si>
    <t>Achat boisson et repas (renforcement trust building avec 3 cibles cfr OP OS Brazzaville)</t>
  </si>
  <si>
    <t>Achat à manger et à boire lors de ma rencontre avec dodo</t>
  </si>
  <si>
    <t>Achat boisson lors de la rencontre avec la cible Stany</t>
  </si>
  <si>
    <t>Achat boisson lors de ma rencontre avec mikamona et blaise</t>
  </si>
  <si>
    <t>Achat boisson lors de rencontre avec Raman et collaborateur</t>
  </si>
  <si>
    <t>Achat à manger et à boire lors de notre rencontre avec le fournisseur de dodo</t>
  </si>
  <si>
    <t>Achat boisson lors de la rencontre avec la Cible</t>
  </si>
  <si>
    <t>Achat à boire lors de notre rencontre avec le fournisseur de blaise</t>
  </si>
  <si>
    <t>Achat à boire lors de notre rencontre avec Jolie</t>
  </si>
  <si>
    <t>Achat boisson lors de la rencontre avec la cible Zenal</t>
  </si>
  <si>
    <t>Achat boisson lors de la rencontre avec la cible Aziz</t>
  </si>
  <si>
    <t>Achat à boire lors de l'attente du détenteur du mandrill</t>
  </si>
  <si>
    <t xml:space="preserve">Achat Boisson lors de notre rencontre avec Djidda Abdoul </t>
  </si>
  <si>
    <t>Achat à boire lors de ma rencontre avec ma cible militaire</t>
  </si>
  <si>
    <t xml:space="preserve">Achat à manger et à boire lors de ma rencontre avec Dorel Andigui </t>
  </si>
  <si>
    <t>Achat boisson lors de ma rencontre avec Donatien</t>
  </si>
  <si>
    <t>Achat à boire lors de ma rencontre avec farrell</t>
  </si>
  <si>
    <t>Achat boisson lors de ma rencontre avec le militaire à l'hôtel</t>
  </si>
  <si>
    <t>Achat boisson lors de ma rencontre avec la cible Edna</t>
  </si>
  <si>
    <t>Achat boisson lors de ma rencontre avec Mr billy</t>
  </si>
  <si>
    <t>Achat boisson lors de ma rencontre avec la cible Antoine</t>
  </si>
  <si>
    <t>Achat boisson lors de ma rencontre avec la cible durant l'opération</t>
  </si>
  <si>
    <t>Achat boisson et nourriture avec lors de ma rencontre avec Chris</t>
  </si>
  <si>
    <t>Achat boisson pour deux cibles (Espace Saint Bénoit)</t>
  </si>
  <si>
    <t>Achat boisson lors de ma rencontre avec la cible Jean</t>
  </si>
  <si>
    <t xml:space="preserve">Achat  billet Bzv-Ouesso/Dalia OYONTSIO </t>
  </si>
  <si>
    <t>Achat de  billet d'avion OUESSO-BZV</t>
  </si>
  <si>
    <t>Jail visit</t>
  </si>
  <si>
    <t>Achat écran blindé téléphone</t>
  </si>
  <si>
    <t>Achat crédit Télephonique MTN(communication et internet)</t>
  </si>
  <si>
    <t>Achat crédit téléphonique Airtel(communication et internet)</t>
  </si>
  <si>
    <t>Frais de transfert Charden farell/Crepin</t>
  </si>
  <si>
    <t>Frais de transfert Charden farell/LN9</t>
  </si>
  <si>
    <t>Frais de transfert Charden farell/CI64/MAKAYA</t>
  </si>
  <si>
    <t>Frais de transfert Charden farell/AMENOPHYS</t>
  </si>
  <si>
    <t>Frais de transfert Charden farell/Alexis</t>
  </si>
  <si>
    <t>Frais de transfert Charden farell/I23c</t>
  </si>
  <si>
    <t>Frais de transfert Charden farell/B52</t>
  </si>
  <si>
    <t>Frais de transfert Charden farell/ci64</t>
  </si>
  <si>
    <t>Frais de transfert Charden farell/Dalia</t>
  </si>
  <si>
    <t>Frais de transfert Charden farell/Hérick</t>
  </si>
  <si>
    <t>Frais de transfert Charden farell/CI64</t>
  </si>
  <si>
    <t>Achat boisson lors de ma rencontre avec Okemba</t>
  </si>
  <si>
    <t>Extraction après l'opération Taxi Ouesso - Owando</t>
  </si>
  <si>
    <t>Timbres aéroportuaires de deux billets  à Ouesso/Dalia et agent EF</t>
  </si>
  <si>
    <t>Paiement frais d'hôtel du 28 au 30 Novemnre 2019 à SIBITI</t>
  </si>
  <si>
    <t>Achat billet Djambala- BZV</t>
  </si>
  <si>
    <t>Achat Billet: Brazzaville-Owando</t>
  </si>
  <si>
    <t>Achat Billet Bzv-Makoua</t>
  </si>
  <si>
    <t>Achat Billet BZV-INONI</t>
  </si>
  <si>
    <t>Achat Billet: Owando-Brazzaville</t>
  </si>
  <si>
    <t>Achat billet Owando - Brazzaville</t>
  </si>
  <si>
    <t>Achat billet Brazzaville-Pointe Noire (départ pour PN)</t>
  </si>
  <si>
    <t>Achat billets BZV-Dolisie(Alexis )</t>
  </si>
  <si>
    <t>Achat billet Djambala-BZV</t>
  </si>
  <si>
    <t>Achat Billet retour sur Brazzaville</t>
  </si>
  <si>
    <t>Achat billet BZV-GAMBOMA</t>
  </si>
  <si>
    <t>Achat billet océan pour la mission de Ouesso</t>
  </si>
  <si>
    <t>Achat Billet pour Owando</t>
  </si>
  <si>
    <t>Achat billet Gamboma-BZV</t>
  </si>
  <si>
    <t>Achat Billet Oyo-Ewo</t>
  </si>
  <si>
    <t xml:space="preserve">Achat billet Crepin BZV - Ouesso </t>
  </si>
  <si>
    <t>Achat Billet OYO-OUESSO</t>
  </si>
  <si>
    <t>Achat billet BZV -Dolisie</t>
  </si>
  <si>
    <t>Achat billet BZV-LOUDIMA</t>
  </si>
  <si>
    <t>Achat billet Owando- Brazzaville</t>
  </si>
  <si>
    <t>Achat Billet: Ouesso-Brazzaville</t>
  </si>
  <si>
    <t>Achat Billet Ouesso - BZV</t>
  </si>
  <si>
    <t>Achat billet  Bzv-Ngo pour la mission de Djambala lekana</t>
  </si>
  <si>
    <t>Paiement frais d'hôtel du 13 au 15/11/19 à Dolisie</t>
  </si>
  <si>
    <t>Food allowance du 13 au 15/11/19 à Dolisie</t>
  </si>
  <si>
    <t>Me Séverin BIYOUDI MIAKASSISSA-Frais de mission Dolisie</t>
  </si>
  <si>
    <t>Achat billet BZV-OUESSO -Me MALONGA MBOKO Audrey</t>
  </si>
  <si>
    <t>Achat billet BZV-OUESSO -Me Séverin BIYOUDI MIAKASSISSA</t>
  </si>
  <si>
    <t>Me MOUYETI Scrutin-Frais de mission DJAMBALA</t>
  </si>
  <si>
    <t>Achat billet SIBITI-PNR</t>
  </si>
  <si>
    <t>Paiement frais d'hôtel du 30 Octobre au 03 Novembre 2019 à OYO</t>
  </si>
  <si>
    <t>Ticket d'entrée au port d'OYO</t>
  </si>
  <si>
    <t>Facture d'achat du carburant opération du 06/11/19</t>
  </si>
  <si>
    <t>Billet Bzv-kinkala</t>
  </si>
  <si>
    <t>Billet Ewo-oyo</t>
  </si>
  <si>
    <t>Agios du 30/09/19 au 31/10/19</t>
  </si>
  <si>
    <t>Bank Fees</t>
  </si>
  <si>
    <t>Relevé</t>
  </si>
  <si>
    <t>UE</t>
  </si>
  <si>
    <t>Paiement facture frais d'hôtel-Mr Bertrand/MISSION PRE-AUDIT/chq n°3643196</t>
  </si>
  <si>
    <t>chq n°3643196</t>
  </si>
  <si>
    <t>RALFF</t>
  </si>
  <si>
    <t>5.3</t>
  </si>
  <si>
    <t>FRAIS RET.DEPLACE Chq n°3635154</t>
  </si>
  <si>
    <t>office</t>
  </si>
  <si>
    <t>FRAIS RET.DEPLACE Chq n°3643198</t>
  </si>
  <si>
    <t>Ordre de virement reglement Loyer Bureau de BZV-Agence Pluriel Solutions-Novembre 2019/Ordre de virement</t>
  </si>
  <si>
    <t>Ordre de virement</t>
  </si>
  <si>
    <t>4.2</t>
  </si>
  <si>
    <t>FRAIS RET.DEPLACE Chq n°3643200</t>
  </si>
  <si>
    <t>FRAIS RET.DEPLACE Chq n°3643202</t>
  </si>
  <si>
    <t xml:space="preserve">Extrait compte </t>
  </si>
  <si>
    <t>FRAIS RET.DEPLACE Chq n°3635155</t>
  </si>
  <si>
    <t>FRAIS RET.DEPLACE Chq n°3635156</t>
  </si>
  <si>
    <t>Reglement facture bonus médias Evariste LELOUSSI CHQ N°3635157</t>
  </si>
  <si>
    <t>cHq n°3635157</t>
  </si>
  <si>
    <t>EAGLE-USFWS</t>
  </si>
  <si>
    <t>FRAIS RET.DEPLACE Chq n°3635157</t>
  </si>
  <si>
    <t>Cotisation web banking</t>
  </si>
  <si>
    <t>Reglement Salaire du mois de novembre 2019-CI64 /chq n°3643203</t>
  </si>
  <si>
    <t>chq n°3643203</t>
  </si>
  <si>
    <t>1.1.1.9</t>
  </si>
  <si>
    <t>Reglement Salaire du mois de novembre 2019 Alexis NGOMA/chq n°3643204</t>
  </si>
  <si>
    <t>chq n°3643204</t>
  </si>
  <si>
    <t>1.1.1.7</t>
  </si>
  <si>
    <t>Reglement Salaire du mois de novembre 2019-KAYA JOSPIN/chq n°3643205</t>
  </si>
  <si>
    <t>chq n°3643205</t>
  </si>
  <si>
    <t>Reglement Salaire du mois de novembre 2019 Shely BOULA/chq n°3643206</t>
  </si>
  <si>
    <t>chq n°3643206</t>
  </si>
  <si>
    <t>1.1.2.1</t>
  </si>
  <si>
    <t>Virement salaire du mois de novembre 2019-Mésange CIGNAS</t>
  </si>
  <si>
    <t>Virement salaire du mois de novembre 2019-Evariste LELOUSSI</t>
  </si>
  <si>
    <t>CIDT</t>
  </si>
  <si>
    <t>1.1.1.4</t>
  </si>
  <si>
    <t>Virement salaire du mois de novembre 2019-Herick TCHICAYA</t>
  </si>
  <si>
    <t>Virement salaire du mois de novembre 2019-Crépin IBOUILI</t>
  </si>
  <si>
    <t>Virement salaire de novembre 2019-Dalia Palyga KOUNIANGANGA OYONTSIO</t>
  </si>
  <si>
    <t>Virement salaire du mois de novembre 2019- Jack Bénisson MALONGA MERSY</t>
  </si>
  <si>
    <t>Virement salaire du mois de novembre 2019-Mavy Dierre Aimerel MALELA</t>
  </si>
  <si>
    <t>Virement salaire du mois de novembre 2019-Amenophys MOUSSAKANDAT</t>
  </si>
  <si>
    <t>FRAIS RET.DEPLACE Chq n°3643206</t>
  </si>
  <si>
    <t>FRAIS RET.DEPLACE Chq n°3643204</t>
  </si>
  <si>
    <t>FRAIS/virt emis salaire novembre 2019</t>
  </si>
  <si>
    <t>FRAIS RET.DEPLACE Chq n°3643203</t>
  </si>
  <si>
    <t>FRAIS RET.DEPLACE Chq n°3643205</t>
  </si>
  <si>
    <t>Reglement Salaire du mois de novembre 2019-Perrine ODIER/chq n°3643207</t>
  </si>
  <si>
    <t>chqn°3643207</t>
  </si>
  <si>
    <t>1.1.1.1</t>
  </si>
  <si>
    <t>FRAIS RET.DEPLACE Chq n°3635158</t>
  </si>
  <si>
    <t>FRAIS RET.DEPLACE Chq n°3643207</t>
  </si>
  <si>
    <t>Wildcat</t>
  </si>
  <si>
    <t>PALF</t>
  </si>
  <si>
    <t>FRAIS RET.DEPLACE Chq n°3635159</t>
  </si>
  <si>
    <t>Cumul transport local du mois de novembre-Amenophys</t>
  </si>
  <si>
    <t>Cumul transport local du mois de novembre-Alexis</t>
  </si>
  <si>
    <t>Cumul transport local du mois de novembre-B52</t>
  </si>
  <si>
    <t>Cumul transport local du mois de novembre-CI64</t>
  </si>
  <si>
    <t>Cumul transport local du mois de novembre-Crépin</t>
  </si>
  <si>
    <t>Cumul transport local du mois de novembre-Dalia</t>
  </si>
  <si>
    <t>Cumul transport local du mois de novembre-Evariste</t>
  </si>
  <si>
    <t>Cumul transport local du mois de novembre-Hérick</t>
  </si>
  <si>
    <t>Cumul transport local du mois de novembre-i23c</t>
  </si>
  <si>
    <t>Cumul transport local du mois de novembre-i33j</t>
  </si>
  <si>
    <t>Cumul transport local du mois de novembre-Jack Bénisson</t>
  </si>
  <si>
    <t>Cumul transport local du mois de novembre-Perrine</t>
  </si>
  <si>
    <t>Cumul transport local du mois de novembre-Shely</t>
  </si>
  <si>
    <t>Cumul transport local du mois de novembre-LN9</t>
  </si>
  <si>
    <t>Cumul transport local du mois de novembre-Mavy</t>
  </si>
  <si>
    <t>I33j</t>
  </si>
  <si>
    <t>Projct</t>
  </si>
  <si>
    <t>Codes budgetaires UE</t>
  </si>
  <si>
    <t>RAPPORT FINANCIER PALF-NOVEMBRE 2019</t>
  </si>
  <si>
    <t>Spent in $</t>
  </si>
  <si>
    <t>Exchange rate $</t>
  </si>
  <si>
    <t>5.6</t>
  </si>
  <si>
    <t>2.2</t>
  </si>
  <si>
    <t>4.3</t>
  </si>
  <si>
    <t>4.4</t>
  </si>
  <si>
    <t>1.3.2</t>
  </si>
  <si>
    <t>3.2</t>
  </si>
  <si>
    <t>Mois</t>
  </si>
  <si>
    <t>Noms &amp; prénoms</t>
  </si>
  <si>
    <t>MONTANT RECU DE</t>
  </si>
  <si>
    <t>Transféré</t>
  </si>
  <si>
    <t>Dépensé</t>
  </si>
  <si>
    <t>USFWS</t>
  </si>
  <si>
    <t>I23C</t>
  </si>
  <si>
    <t>Caisses</t>
  </si>
  <si>
    <t>BI92</t>
  </si>
  <si>
    <t>Bley</t>
  </si>
  <si>
    <t>Dieudonné</t>
  </si>
  <si>
    <t>E8</t>
  </si>
  <si>
    <t>Evariste LELOUSSI</t>
  </si>
  <si>
    <t>Hélène</t>
  </si>
  <si>
    <t>E4</t>
  </si>
  <si>
    <t>Franck</t>
  </si>
  <si>
    <t>Hérick TCHICAYA</t>
  </si>
  <si>
    <t>HI92</t>
  </si>
  <si>
    <t>i73x</t>
  </si>
  <si>
    <t>i55s</t>
  </si>
  <si>
    <t>it87</t>
  </si>
  <si>
    <t>Jack Bénisson</t>
  </si>
  <si>
    <t>Jospin</t>
  </si>
  <si>
    <t>Mavy MALELA</t>
  </si>
  <si>
    <t>Eliezer MOUANGA</t>
  </si>
  <si>
    <t>Mésange CIGNAS</t>
  </si>
  <si>
    <t>Perrine ODIER</t>
  </si>
  <si>
    <t>Stone</t>
  </si>
  <si>
    <t>Sven</t>
  </si>
  <si>
    <t>Attente</t>
  </si>
  <si>
    <t>Banques</t>
  </si>
  <si>
    <t>BCI-Compte principal</t>
  </si>
  <si>
    <t>BCI-sous compte</t>
  </si>
  <si>
    <t>TOTAUX</t>
  </si>
  <si>
    <t>BALANCE CAISSES ET BANQUE AU 30 NOVEMBRE 2019</t>
  </si>
  <si>
    <t>Balance au 30 NOVEMBRE 2019</t>
  </si>
  <si>
    <t>Novembre</t>
  </si>
  <si>
    <t>Balance au          01 Novembre 2019</t>
  </si>
  <si>
    <t>Étiquettes de lignes</t>
  </si>
  <si>
    <t>Total général</t>
  </si>
  <si>
    <t>(vide)</t>
  </si>
  <si>
    <t>Valeurs</t>
  </si>
  <si>
    <t xml:space="preserve">Somme de Montant dépensé </t>
  </si>
  <si>
    <t>Balance au 1er Novemvre + montant reçu en Novembre - dépenses faites en Novembre= Balance au 30 Novembre 2019</t>
  </si>
  <si>
    <t>Étiquettes de colonnes</t>
  </si>
  <si>
    <t>Food allowance du 30 Octobre au 03 Novembre 2019 à OYO</t>
  </si>
  <si>
    <t>5.2.2</t>
  </si>
  <si>
    <t>Virements internes</t>
  </si>
  <si>
    <t>BCI (cpte à cpte)</t>
  </si>
  <si>
    <t>Reglement facture d'honoraire de consultation du mois d'octobre 2019-i23c</t>
  </si>
  <si>
    <t>Grants reçus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</si>
  <si>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</si>
  <si>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Confection carte de visite NB/ Impression numérique HD</t>
  </si>
  <si>
    <t xml:space="preserve">Achat Boisson avec les OPJ dans une cave à BZV en attendant le top cas Johnny </t>
  </si>
  <si>
    <t>Achat billet d'avion OUESSO-BZV/DALIA OYONTSIO</t>
  </si>
  <si>
    <t>RALFF-CO472</t>
  </si>
  <si>
    <t>RALFF-CO473</t>
  </si>
  <si>
    <t>RALFF-CO474</t>
  </si>
  <si>
    <t>RALFF-CO475</t>
  </si>
  <si>
    <t>RALFF-CO476</t>
  </si>
  <si>
    <t>RALFF-CO477</t>
  </si>
  <si>
    <t>RALFF-CO478</t>
  </si>
  <si>
    <t>RALFF-CO479</t>
  </si>
  <si>
    <t>RALFF-CO480</t>
  </si>
  <si>
    <t>RALFF-CO481</t>
  </si>
  <si>
    <t xml:space="preserve">Office materials </t>
  </si>
  <si>
    <t>RALFF-CO482</t>
  </si>
  <si>
    <t>RALFF-CO483</t>
  </si>
  <si>
    <t>RALFF-CO484</t>
  </si>
  <si>
    <t>RALFF-CO485</t>
  </si>
  <si>
    <t>RALFF-CO486</t>
  </si>
  <si>
    <t>RALFF-CO487</t>
  </si>
  <si>
    <t>Media</t>
  </si>
  <si>
    <t>RALFF-CO488</t>
  </si>
  <si>
    <t>RALFF-CO489</t>
  </si>
  <si>
    <t>RALFF-CO490</t>
  </si>
  <si>
    <t>RALFF-CO491</t>
  </si>
  <si>
    <t>RALFF-CO492</t>
  </si>
  <si>
    <t>RALFF-CO493</t>
  </si>
  <si>
    <t>RALFF-CO494</t>
  </si>
  <si>
    <t>RALFF-CO495</t>
  </si>
  <si>
    <t>RALFF-CO496</t>
  </si>
  <si>
    <t>RALFF-CO497</t>
  </si>
  <si>
    <t>Rent &amp; utilities</t>
  </si>
  <si>
    <t>RALFF-CO498</t>
  </si>
  <si>
    <t>RALFF-CO499</t>
  </si>
  <si>
    <t>RALFF-CO500</t>
  </si>
  <si>
    <t>RALFF-CO501</t>
  </si>
  <si>
    <t>RALFF-CO502</t>
  </si>
  <si>
    <t>RALFF-CO503</t>
  </si>
  <si>
    <t>RALFF-CO504</t>
  </si>
  <si>
    <t>RALFF-CO505</t>
  </si>
  <si>
    <t>RALFF-CO506</t>
  </si>
  <si>
    <t>RALFF-CO507</t>
  </si>
  <si>
    <t>RALFF-CO508</t>
  </si>
  <si>
    <t>RALFF-CO509</t>
  </si>
  <si>
    <t>RALFF-CO510</t>
  </si>
  <si>
    <t>RALFF-CO511</t>
  </si>
  <si>
    <t>RALFF-CO512</t>
  </si>
  <si>
    <t>RALFF-CO513</t>
  </si>
  <si>
    <t>RALFF-CO514</t>
  </si>
  <si>
    <t>Achat billet BZV- Dolisie/Me Séverin BIYOUDI MIAKASSISSA</t>
  </si>
  <si>
    <t>RALFF-CO515</t>
  </si>
  <si>
    <t>RALFF-CO516</t>
  </si>
  <si>
    <t>RALFF-CO517</t>
  </si>
  <si>
    <t>RALFF-CO518</t>
  </si>
  <si>
    <t>RALFF-CO519</t>
  </si>
  <si>
    <t>RALFF-CO520</t>
  </si>
  <si>
    <t>RALFF-CO521</t>
  </si>
  <si>
    <t>RALFF-CO522</t>
  </si>
  <si>
    <t>RALFF-CO523</t>
  </si>
  <si>
    <t>RALFF-CO524</t>
  </si>
  <si>
    <t>RALFF-CO525</t>
  </si>
  <si>
    <t>RALFF-CO526</t>
  </si>
  <si>
    <t>VRT GRANT WILDCAT</t>
  </si>
  <si>
    <t>RALFF-CO527</t>
  </si>
  <si>
    <t>RALFF-CO528</t>
  </si>
  <si>
    <t>RALFF-CO529</t>
  </si>
  <si>
    <t>RALFF-CO530</t>
  </si>
  <si>
    <t>RALFF-CO531</t>
  </si>
  <si>
    <t>RALFF-CO532</t>
  </si>
  <si>
    <t>RALFF-CO533</t>
  </si>
  <si>
    <t>Management</t>
  </si>
  <si>
    <t>RALFF-CO534</t>
  </si>
  <si>
    <t>RALFF-CO535</t>
  </si>
  <si>
    <t>RALFF-CO536</t>
  </si>
  <si>
    <t>RALFF-CO537</t>
  </si>
  <si>
    <t>RALFF-CO538</t>
  </si>
  <si>
    <t>RALFF-CO539</t>
  </si>
  <si>
    <t>RALFF-CO540</t>
  </si>
  <si>
    <t>RALFF-CO541</t>
  </si>
  <si>
    <t>RALFF-CO542</t>
  </si>
  <si>
    <t>RALFF-CO543</t>
  </si>
  <si>
    <t>RALFF-CO544</t>
  </si>
  <si>
    <t>RALFF-CO545</t>
  </si>
  <si>
    <t>RALFF-CO546</t>
  </si>
  <si>
    <t>RALFF-CO547</t>
  </si>
  <si>
    <t>RALFF-CO548</t>
  </si>
  <si>
    <t>RALFF-CO549</t>
  </si>
  <si>
    <t>RALFF-CO550</t>
  </si>
  <si>
    <t>RALFF-CO551</t>
  </si>
  <si>
    <t>RALFF-CO552</t>
  </si>
  <si>
    <t>RALFF-CO553</t>
  </si>
  <si>
    <t>RALFF-CO554</t>
  </si>
  <si>
    <t>RALFF-CO555</t>
  </si>
  <si>
    <t>RALFF-CO556</t>
  </si>
  <si>
    <t>RALFF-CO557</t>
  </si>
  <si>
    <t>RALFF-CO558</t>
  </si>
  <si>
    <t>RALFF-CO559</t>
  </si>
  <si>
    <t>RALFF-CO560</t>
  </si>
  <si>
    <t>RALFF-CO561</t>
  </si>
  <si>
    <t>RALFF-CO562</t>
  </si>
  <si>
    <t>RALFF-CO563</t>
  </si>
  <si>
    <t>RALFF-CO564</t>
  </si>
  <si>
    <t>Frais mission à Sibiti du 28 au 30 novembre 19/Me MOUSSAHOU GOMA Anicet</t>
  </si>
  <si>
    <t>RALFF-CO565</t>
  </si>
  <si>
    <t>RALFF-CO566</t>
  </si>
  <si>
    <t>RALFF-CO567</t>
  </si>
  <si>
    <t>RALFF-CO568</t>
  </si>
  <si>
    <t>RALFF-CO569</t>
  </si>
  <si>
    <t>RALFF-CO570</t>
  </si>
  <si>
    <t>RALFF-CO571</t>
  </si>
  <si>
    <t>RALFF-CO572</t>
  </si>
  <si>
    <t>RALFF-CO573</t>
  </si>
  <si>
    <t>RALFF-CO574</t>
  </si>
  <si>
    <t>RALFF-CO575</t>
  </si>
  <si>
    <t>Achat billets BZV-LOUDIMA Me Anicet MOUSSAHOU</t>
  </si>
  <si>
    <t>RALFF-CO576</t>
  </si>
  <si>
    <t>Achat billets  LOUDIMA-SIBITI Maitre Anicet MOUSSAHOU</t>
  </si>
  <si>
    <t>RALFF-CO577</t>
  </si>
  <si>
    <t>Achat billet d'avion OUESSO-BZV/AGENT EF</t>
  </si>
  <si>
    <t>RALFF-CO578</t>
  </si>
  <si>
    <t>RALFF-CO579</t>
  </si>
  <si>
    <t>Virement Grant USFWS</t>
  </si>
  <si>
    <t>RALFF-CO580</t>
  </si>
  <si>
    <t>Virement Grant CIDT</t>
  </si>
  <si>
    <t>RALFF-CO581</t>
  </si>
  <si>
    <t>RALFF-CO582</t>
  </si>
  <si>
    <t>RALFF-CO583</t>
  </si>
  <si>
    <t>RALFF-CO584</t>
  </si>
  <si>
    <t>RALFF-CO585</t>
  </si>
  <si>
    <t>RALFF-CO586</t>
  </si>
  <si>
    <t>RALFF-CO587</t>
  </si>
  <si>
    <t>RALFF-CO588</t>
  </si>
  <si>
    <t>RALFF-CO589</t>
  </si>
  <si>
    <t>RALFF-CO590</t>
  </si>
  <si>
    <t>RALFF-CO591</t>
  </si>
  <si>
    <t>RALFF-CO592</t>
  </si>
  <si>
    <t>RALFF-CO593</t>
  </si>
  <si>
    <t>RALFF-CO594</t>
  </si>
  <si>
    <t>RALFF-CO595</t>
  </si>
  <si>
    <t>RALFF-CO596</t>
  </si>
  <si>
    <t>RALFF-CO597</t>
  </si>
  <si>
    <t>RALFF-CO598</t>
  </si>
  <si>
    <t>RALFF-CO599</t>
  </si>
  <si>
    <t>RALFF-CO600</t>
  </si>
  <si>
    <t>RALFF-CO601</t>
  </si>
  <si>
    <t>RALFF-CO602</t>
  </si>
  <si>
    <t>N°de pièce RALFF</t>
  </si>
  <si>
    <t>Somme de Reçu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</si>
</sst>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  <numFmt numFmtId="166" formatCode="_-* #,##0\ _€_-;\-* #,##0\ _€_-;_-* &quot;-&quot;??\ _€_-;_-@"/>
  </numFmts>
  <fonts count="24">
    <font>
      <sz val="11"/>
      <name val="Calibri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000000"/>
      <name val="Calibri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Arial Narrow"/>
      <family val="2"/>
    </font>
    <font>
      <b/>
      <sz val="18"/>
      <color rgb="FF000000"/>
      <name val="Calibri"/>
      <family val="2"/>
    </font>
    <font>
      <b/>
      <sz val="11"/>
      <name val="Arial Narrow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43" fontId="8" fillId="0" borderId="0">
      <protection locked="0"/>
    </xf>
    <xf numFmtId="0" fontId="10" fillId="0" borderId="0">
      <protection locked="0"/>
    </xf>
    <xf numFmtId="43" fontId="22" fillId="0" borderId="0" applyFont="0" applyFill="0" applyBorder="0" applyAlignment="0" applyProtection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0" fontId="10" fillId="0" borderId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143">
    <xf numFmtId="0" fontId="0" fillId="0" borderId="0" xfId="0">
      <alignment vertical="center"/>
    </xf>
    <xf numFmtId="1" fontId="3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 applyProtection="1"/>
    <xf numFmtId="0" fontId="0" fillId="0" borderId="0" xfId="0" applyFill="1" applyAlignment="1">
      <alignment vertical="center" wrapText="1"/>
    </xf>
    <xf numFmtId="166" fontId="9" fillId="0" borderId="0" xfId="0" applyNumberFormat="1" applyFont="1" applyFill="1" applyBorder="1" applyAlignment="1"/>
    <xf numFmtId="165" fontId="4" fillId="2" borderId="0" xfId="0" applyNumberFormat="1" applyFont="1" applyFill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164" fontId="4" fillId="2" borderId="0" xfId="1" applyNumberFormat="1" applyFont="1" applyFill="1" applyAlignment="1" applyProtection="1"/>
    <xf numFmtId="0" fontId="7" fillId="2" borderId="0" xfId="0" applyFont="1" applyFill="1" applyAlignment="1"/>
    <xf numFmtId="0" fontId="12" fillId="2" borderId="0" xfId="0" applyFont="1" applyFill="1" applyAlignment="1"/>
    <xf numFmtId="0" fontId="0" fillId="2" borderId="0" xfId="0" applyFill="1">
      <alignment vertical="center"/>
    </xf>
    <xf numFmtId="0" fontId="14" fillId="3" borderId="0" xfId="0" applyFont="1" applyFill="1" applyBorder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164" fontId="0" fillId="0" borderId="0" xfId="0" pivotButton="1" applyNumberFormat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 indent="1"/>
    </xf>
    <xf numFmtId="164" fontId="8" fillId="0" borderId="0" xfId="1" applyNumberFormat="1">
      <protection locked="0"/>
    </xf>
    <xf numFmtId="0" fontId="11" fillId="0" borderId="0" xfId="0" applyFont="1">
      <alignment vertical="center"/>
    </xf>
    <xf numFmtId="164" fontId="0" fillId="0" borderId="0" xfId="0" applyNumberFormat="1" applyFont="1" applyAlignment="1">
      <alignment vertical="center"/>
    </xf>
    <xf numFmtId="0" fontId="15" fillId="0" borderId="0" xfId="0" applyFont="1" applyAlignment="1"/>
    <xf numFmtId="0" fontId="5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/>
    <xf numFmtId="164" fontId="5" fillId="0" borderId="0" xfId="1" applyNumberFormat="1" applyFont="1" applyFill="1" applyProtection="1"/>
    <xf numFmtId="0" fontId="3" fillId="5" borderId="14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7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>
      <alignment vertical="center"/>
    </xf>
    <xf numFmtId="164" fontId="3" fillId="0" borderId="1" xfId="1" applyNumberFormat="1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164" fontId="5" fillId="8" borderId="4" xfId="1" applyNumberFormat="1" applyFont="1" applyFill="1" applyBorder="1" applyAlignment="1" applyProtection="1">
      <alignment horizontal="center" vertical="center"/>
    </xf>
    <xf numFmtId="0" fontId="17" fillId="8" borderId="5" xfId="0" applyFont="1" applyFill="1" applyBorder="1" applyAlignment="1"/>
    <xf numFmtId="164" fontId="5" fillId="8" borderId="5" xfId="1" applyNumberFormat="1" applyFont="1" applyFill="1" applyBorder="1" applyProtection="1"/>
    <xf numFmtId="164" fontId="5" fillId="8" borderId="12" xfId="1" applyNumberFormat="1" applyFont="1" applyFill="1" applyBorder="1" applyProtection="1"/>
    <xf numFmtId="164" fontId="5" fillId="8" borderId="5" xfId="0" applyNumberFormat="1" applyFont="1" applyFill="1" applyBorder="1" applyAlignment="1"/>
    <xf numFmtId="164" fontId="5" fillId="8" borderId="6" xfId="0" applyNumberFormat="1" applyFont="1" applyFill="1" applyBorder="1" applyAlignment="1">
      <alignment horizontal="center" vertical="center" wrapText="1"/>
    </xf>
    <xf numFmtId="164" fontId="5" fillId="0" borderId="7" xfId="1" applyNumberFormat="1" applyFont="1" applyBorder="1" applyProtection="1"/>
    <xf numFmtId="164" fontId="5" fillId="0" borderId="8" xfId="1" applyNumberFormat="1" applyFont="1" applyBorder="1" applyProtection="1"/>
    <xf numFmtId="164" fontId="18" fillId="0" borderId="1" xfId="1" applyNumberFormat="1" applyFont="1" applyBorder="1">
      <protection locked="0"/>
    </xf>
    <xf numFmtId="164" fontId="19" fillId="0" borderId="6" xfId="1" applyNumberFormat="1" applyFont="1" applyBorder="1" applyAlignment="1" applyProtection="1">
      <alignment vertical="center"/>
    </xf>
    <xf numFmtId="164" fontId="5" fillId="0" borderId="6" xfId="1" applyNumberFormat="1" applyFont="1" applyBorder="1" applyProtection="1"/>
    <xf numFmtId="164" fontId="5" fillId="0" borderId="1" xfId="1" applyNumberFormat="1" applyFont="1" applyBorder="1" applyProtection="1"/>
    <xf numFmtId="164" fontId="5" fillId="0" borderId="13" xfId="1" applyNumberFormat="1" applyFont="1" applyBorder="1" applyProtection="1"/>
    <xf numFmtId="164" fontId="19" fillId="0" borderId="1" xfId="0" applyNumberFormat="1" applyFont="1" applyBorder="1">
      <alignment vertical="center"/>
    </xf>
    <xf numFmtId="164" fontId="5" fillId="0" borderId="1" xfId="0" applyNumberFormat="1" applyFont="1" applyBorder="1" applyAlignment="1"/>
    <xf numFmtId="164" fontId="19" fillId="0" borderId="1" xfId="1" applyNumberFormat="1" applyFont="1" applyBorder="1">
      <protection locked="0"/>
    </xf>
    <xf numFmtId="164" fontId="5" fillId="0" borderId="8" xfId="1" applyNumberFormat="1" applyFont="1" applyFill="1" applyBorder="1" applyAlignment="1" applyProtection="1">
      <alignment horizontal="left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/>
    <xf numFmtId="164" fontId="5" fillId="9" borderId="1" xfId="1" applyNumberFormat="1" applyFont="1" applyFill="1" applyBorder="1" applyProtection="1"/>
    <xf numFmtId="164" fontId="19" fillId="0" borderId="1" xfId="1" applyNumberFormat="1" applyFont="1" applyBorder="1" applyProtection="1"/>
    <xf numFmtId="164" fontId="5" fillId="0" borderId="1" xfId="1" applyNumberFormat="1" applyFont="1" applyFill="1" applyBorder="1" applyProtection="1"/>
    <xf numFmtId="164" fontId="20" fillId="0" borderId="1" xfId="1" applyNumberFormat="1" applyFont="1" applyBorder="1" applyAlignment="1" applyProtection="1">
      <alignment vertical="center"/>
    </xf>
    <xf numFmtId="0" fontId="5" fillId="0" borderId="9" xfId="0" applyFont="1" applyFill="1" applyBorder="1" applyAlignment="1"/>
    <xf numFmtId="0" fontId="5" fillId="0" borderId="1" xfId="0" applyFont="1" applyBorder="1" applyAlignment="1"/>
    <xf numFmtId="0" fontId="5" fillId="0" borderId="13" xfId="0" applyFont="1" applyBorder="1" applyAlignment="1"/>
    <xf numFmtId="164" fontId="21" fillId="0" borderId="1" xfId="1" applyNumberFormat="1" applyFont="1" applyBorder="1" applyProtection="1"/>
    <xf numFmtId="164" fontId="5" fillId="8" borderId="1" xfId="0" applyNumberFormat="1" applyFont="1" applyFill="1" applyBorder="1" applyAlignment="1"/>
    <xf numFmtId="0" fontId="3" fillId="0" borderId="5" xfId="0" applyFont="1" applyFill="1" applyBorder="1" applyAlignment="1"/>
    <xf numFmtId="164" fontId="20" fillId="0" borderId="6" xfId="1" applyNumberFormat="1" applyFont="1" applyBorder="1" applyAlignment="1" applyProtection="1">
      <alignment vertical="center"/>
    </xf>
    <xf numFmtId="164" fontId="3" fillId="5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164" fontId="5" fillId="0" borderId="0" xfId="0" applyNumberFormat="1" applyFont="1" applyAlignment="1"/>
    <xf numFmtId="0" fontId="19" fillId="0" borderId="0" xfId="0" applyFont="1" applyAlignment="1"/>
    <xf numFmtId="164" fontId="3" fillId="0" borderId="10" xfId="0" applyNumberFormat="1" applyFont="1" applyFill="1" applyBorder="1" applyAlignment="1"/>
    <xf numFmtId="164" fontId="3" fillId="0" borderId="11" xfId="1" applyNumberFormat="1" applyFont="1" applyFill="1" applyBorder="1" applyProtection="1"/>
    <xf numFmtId="164" fontId="3" fillId="0" borderId="0" xfId="1" applyNumberFormat="1" applyFont="1" applyFill="1" applyBorder="1" applyProtection="1"/>
    <xf numFmtId="164" fontId="3" fillId="0" borderId="0" xfId="0" applyNumberFormat="1" applyFont="1" applyFill="1" applyBorder="1" applyAlignment="1"/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64" fontId="3" fillId="10" borderId="1" xfId="1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164" fontId="3" fillId="0" borderId="7" xfId="1" applyNumberFormat="1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13"/>
    <xf numFmtId="0" fontId="5" fillId="0" borderId="0" xfId="13" applyFont="1" applyFill="1" applyBorder="1" applyAlignment="1">
      <alignment vertical="center"/>
    </xf>
    <xf numFmtId="0" fontId="5" fillId="0" borderId="0" xfId="13" applyFont="1" applyFill="1" applyBorder="1" applyAlignment="1">
      <alignment horizontal="left"/>
    </xf>
    <xf numFmtId="0" fontId="5" fillId="0" borderId="0" xfId="13" applyFont="1" applyFill="1" applyBorder="1" applyAlignment="1">
      <alignment horizontal="left" vertical="center"/>
    </xf>
    <xf numFmtId="166" fontId="5" fillId="0" borderId="0" xfId="13" applyNumberFormat="1" applyFont="1" applyFill="1" applyBorder="1"/>
    <xf numFmtId="164" fontId="5" fillId="0" borderId="0" xfId="15" applyNumberFormat="1" applyFont="1" applyFill="1" applyBorder="1" applyAlignment="1">
      <alignment vertical="center"/>
    </xf>
    <xf numFmtId="164" fontId="5" fillId="0" borderId="0" xfId="15" applyNumberFormat="1" applyFont="1" applyFill="1" applyBorder="1" applyAlignment="1" applyProtection="1"/>
    <xf numFmtId="0" fontId="5" fillId="0" borderId="0" xfId="17" applyFont="1" applyFill="1" applyBorder="1" applyAlignment="1" applyProtection="1">
      <alignment horizontal="left"/>
    </xf>
    <xf numFmtId="164" fontId="5" fillId="0" borderId="0" xfId="15" applyNumberFormat="1" applyFont="1" applyFill="1" applyBorder="1" applyAlignment="1"/>
    <xf numFmtId="0" fontId="23" fillId="0" borderId="0" xfId="13" applyFont="1" applyFill="1" applyBorder="1" applyAlignment="1">
      <alignment vertical="center"/>
    </xf>
    <xf numFmtId="0" fontId="23" fillId="0" borderId="0" xfId="13" applyFont="1" applyFill="1" applyBorder="1" applyAlignment="1"/>
    <xf numFmtId="0" fontId="23" fillId="0" borderId="0" xfId="13" applyFont="1" applyFill="1" applyBorder="1" applyAlignment="1">
      <alignment horizontal="left"/>
    </xf>
    <xf numFmtId="0" fontId="5" fillId="0" borderId="0" xfId="13" applyFont="1" applyFill="1" applyBorder="1" applyAlignment="1"/>
    <xf numFmtId="15" fontId="5" fillId="0" borderId="0" xfId="13" applyNumberFormat="1" applyFont="1" applyFill="1" applyBorder="1" applyAlignment="1">
      <alignment horizontal="left"/>
    </xf>
    <xf numFmtId="0" fontId="5" fillId="12" borderId="0" xfId="13" applyFont="1" applyFill="1" applyBorder="1" applyAlignment="1">
      <alignment horizontal="left" vertical="center"/>
    </xf>
    <xf numFmtId="0" fontId="5" fillId="12" borderId="0" xfId="13" applyFont="1" applyFill="1" applyBorder="1" applyAlignment="1">
      <alignment vertical="center"/>
    </xf>
    <xf numFmtId="0" fontId="5" fillId="0" borderId="0" xfId="13" applyFont="1" applyFill="1" applyAlignment="1">
      <alignment vertical="center"/>
    </xf>
    <xf numFmtId="0" fontId="5" fillId="0" borderId="0" xfId="5" applyFont="1" applyFill="1" applyBorder="1" applyAlignment="1" applyProtection="1">
      <alignment horizontal="left"/>
    </xf>
    <xf numFmtId="49" fontId="5" fillId="0" borderId="0" xfId="13" applyNumberFormat="1" applyFont="1" applyFill="1" applyBorder="1" applyAlignment="1">
      <alignment vertical="center"/>
    </xf>
    <xf numFmtId="166" fontId="5" fillId="0" borderId="0" xfId="13" applyNumberFormat="1" applyFont="1" applyFill="1" applyBorder="1" applyAlignment="1"/>
    <xf numFmtId="164" fontId="5" fillId="0" borderId="0" xfId="15" applyNumberFormat="1" applyFont="1" applyFill="1" applyBorder="1" applyProtection="1"/>
    <xf numFmtId="166" fontId="5" fillId="0" borderId="0" xfId="13" applyNumberFormat="1" applyFont="1" applyFill="1" applyBorder="1" applyAlignment="1">
      <alignment horizontal="center"/>
    </xf>
    <xf numFmtId="0" fontId="5" fillId="0" borderId="0" xfId="13" applyFont="1" applyFill="1" applyBorder="1" applyAlignment="1">
      <alignment horizontal="center" vertical="center"/>
    </xf>
    <xf numFmtId="166" fontId="23" fillId="0" borderId="0" xfId="13" applyNumberFormat="1" applyFont="1" applyFill="1" applyBorder="1" applyAlignment="1"/>
    <xf numFmtId="0" fontId="23" fillId="12" borderId="0" xfId="13" applyFont="1" applyFill="1" applyBorder="1" applyAlignment="1">
      <alignment horizontal="left" vertical="center"/>
    </xf>
    <xf numFmtId="0" fontId="23" fillId="12" borderId="0" xfId="13" applyFont="1" applyFill="1" applyBorder="1" applyAlignment="1">
      <alignment vertical="center"/>
    </xf>
    <xf numFmtId="15" fontId="5" fillId="0" borderId="0" xfId="13" applyNumberFormat="1" applyFont="1" applyFill="1" applyBorder="1" applyAlignment="1"/>
    <xf numFmtId="164" fontId="5" fillId="0" borderId="0" xfId="13" applyNumberFormat="1" applyFont="1" applyFill="1" applyBorder="1" applyAlignment="1"/>
    <xf numFmtId="164" fontId="5" fillId="0" borderId="0" xfId="15" applyNumberFormat="1" applyFont="1" applyFill="1" applyProtection="1">
      <protection locked="0"/>
    </xf>
    <xf numFmtId="0" fontId="5" fillId="0" borderId="0" xfId="13" applyFont="1" applyFill="1" applyBorder="1" applyAlignment="1">
      <alignment vertical="center" wrapText="1"/>
    </xf>
    <xf numFmtId="166" fontId="5" fillId="0" borderId="0" xfId="13" applyNumberFormat="1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166" fontId="5" fillId="11" borderId="0" xfId="13" applyNumberFormat="1" applyFont="1" applyFill="1" applyBorder="1" applyAlignment="1"/>
    <xf numFmtId="164" fontId="5" fillId="11" borderId="0" xfId="15" applyNumberFormat="1" applyFont="1" applyFill="1" applyBorder="1" applyAlignment="1"/>
    <xf numFmtId="166" fontId="23" fillId="11" borderId="0" xfId="13" applyNumberFormat="1" applyFont="1" applyFill="1" applyBorder="1" applyAlignment="1"/>
    <xf numFmtId="164" fontId="5" fillId="11" borderId="0" xfId="15" applyNumberFormat="1" applyFont="1" applyFill="1" applyBorder="1" applyAlignment="1" applyProtection="1"/>
    <xf numFmtId="164" fontId="5" fillId="11" borderId="0" xfId="15" applyNumberFormat="1" applyFont="1" applyFill="1" applyBorder="1" applyProtection="1"/>
    <xf numFmtId="166" fontId="5" fillId="11" borderId="0" xfId="13" applyNumberFormat="1" applyFont="1" applyFill="1" applyBorder="1" applyAlignment="1">
      <alignment vertical="center"/>
    </xf>
    <xf numFmtId="164" fontId="5" fillId="11" borderId="0" xfId="15" applyNumberFormat="1" applyFont="1" applyFill="1" applyBorder="1" applyAlignment="1">
      <alignment vertical="center"/>
    </xf>
    <xf numFmtId="0" fontId="0" fillId="0" borderId="0" xfId="0" applyNumberFormat="1">
      <alignment vertical="center"/>
    </xf>
  </cellXfs>
  <cellStyles count="20">
    <cellStyle name="Excel Built-in Normal" xfId="2"/>
    <cellStyle name="Excel Built-in Normal 2" xfId="5"/>
    <cellStyle name="Excel Built-in Normal 3" xfId="12"/>
    <cellStyle name="Excel Built-in Normal 4" xfId="17"/>
    <cellStyle name="Excel Built-in Normal 5" xfId="18"/>
    <cellStyle name="Excel Built-in Normal 6" xfId="19"/>
    <cellStyle name="Milliers" xfId="1" builtinId="3"/>
    <cellStyle name="Milliers 2 2" xfId="3"/>
    <cellStyle name="Milliers 2 3" xfId="10"/>
    <cellStyle name="Milliers 2 4" xfId="16"/>
    <cellStyle name="Milliers 4" xfId="15"/>
    <cellStyle name="Normal" xfId="0" builtinId="0"/>
    <cellStyle name="Normal 2 2" xfId="4"/>
    <cellStyle name="Normal 2 3" xfId="11"/>
    <cellStyle name="Normal 2 4" xfId="14"/>
    <cellStyle name="Normal 3" xfId="8"/>
    <cellStyle name="Normal 5" xfId="13"/>
    <cellStyle name="Normal 8" xfId="7"/>
    <cellStyle name="Normal 8 2" xfId="9"/>
    <cellStyle name="Normal 9" xfId="6"/>
  </cellStyles>
  <dxfs count="5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pta_Perrine_041129P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3858.573461574073" createdVersion="3" refreshedVersion="3" minRefreshableVersion="3" recordCount="376">
  <cacheSource type="worksheet">
    <worksheetSource ref="A9:Q385" sheet="Datas"/>
  </cacheSource>
  <cacheFields count="17">
    <cacheField name="Date" numFmtId="15">
      <sharedItems containsSemiMixedTypes="0" containsNonDate="0" containsDate="1" containsString="0" minDate="2019-11-01T00:00:00" maxDate="2019-12-01T00:00:00"/>
    </cacheField>
    <cacheField name="Details" numFmtId="0">
      <sharedItems/>
    </cacheField>
    <cacheField name="Type de dépenses (Personnel, Bonus/ Lawyer Bonus, Travel Expenses, Travel subsistence, Office Materials,Rent &amp; Utilities, Services,Telephone, Internet,Bonus,Trust building, Bank charges,Transfer fees, Jail Visits, Editing Costs,Equipment, Publications, Court fees,Lawyer fees)" numFmtId="0">
      <sharedItems containsBlank="1" count="17">
        <s v="Trust building"/>
        <s v="Transport"/>
        <s v="Travel Subsistence"/>
        <s v="Lawyer fees"/>
        <s v="Flight"/>
        <s v="Personnel"/>
        <s v="Bank Fees"/>
        <s v="Office materials "/>
        <s v="Services"/>
        <s v="Bonus"/>
        <s v="Transfer fees"/>
        <s v="Jail visit"/>
        <s v="Rent &amp; utilities"/>
        <s v="Travel Expenses"/>
        <s v="Telephone"/>
        <s v="Equipment"/>
        <m/>
      </sharedItems>
    </cacheField>
    <cacheField name="Department  (Investigations, Legal, Operations, Media, Management, CCU, EAGLE Family, Policy &amp; External relations)" numFmtId="0">
      <sharedItems containsBlank="1" count="7">
        <s v="Investigations"/>
        <s v="Legal"/>
        <s v="Office"/>
        <s v="Media"/>
        <s v="Operations"/>
        <m/>
        <s v="Management"/>
      </sharedItems>
    </cacheField>
    <cacheField name="Montant reçu" numFmtId="0">
      <sharedItems containsString="0" containsBlank="1" containsNumber="1" containsInteger="1" minValue="6559570" maxValue="11560280"/>
    </cacheField>
    <cacheField name="Montant dépensé " numFmtId="0">
      <sharedItems containsString="0" containsBlank="1" containsNumber="1" containsInteger="1" minValue="275" maxValue="1312500" count="114">
        <n v="3000"/>
        <n v="500"/>
        <n v="30000"/>
        <n v="7000"/>
        <n v="6500"/>
        <n v="4000"/>
        <n v="2000"/>
        <n v="60000"/>
        <n v="55000"/>
        <n v="10000"/>
        <n v="40000"/>
        <n v="6000"/>
        <n v="1200"/>
        <n v="1400"/>
        <n v="1000"/>
        <n v="14164"/>
        <n v="90000"/>
        <n v="12000"/>
        <n v="8850"/>
        <n v="110000"/>
        <n v="5138"/>
        <n v="297500"/>
        <n v="12500"/>
        <n v="20000"/>
        <n v="15000"/>
        <n v="3040"/>
        <n v="3484"/>
        <n v="350000"/>
        <n v="28000"/>
        <n v="50000"/>
        <n v="70000"/>
        <n v="2400"/>
        <n v="8000"/>
        <n v="4500"/>
        <n v="500000"/>
        <n v="2152"/>
        <n v="9000"/>
        <n v="160000"/>
        <n v="3066"/>
        <n v="1071"/>
        <n v="3200"/>
        <n v="400"/>
        <n v="9500"/>
        <n v="2940"/>
        <n v="1600"/>
        <n v="45000"/>
        <n v="2500"/>
        <n v="3500"/>
        <n v="5000"/>
        <n v="66600"/>
        <n v="87124"/>
        <n v="25000"/>
        <n v="8500"/>
        <n v="150000"/>
        <n v="75000"/>
        <n v="152000"/>
        <n v="4400"/>
        <n v="71000"/>
        <n v="26186"/>
        <n v="196234"/>
        <n v="1425"/>
        <n v="1290"/>
        <n v="10400"/>
        <n v="275"/>
        <n v="10149"/>
        <n v="1500"/>
        <n v="280000"/>
        <n v="2980"/>
        <n v="2185"/>
        <n v="1120"/>
        <m/>
        <n v="11000"/>
        <n v="105000"/>
        <n v="6670"/>
        <n v="163840"/>
        <n v="166755"/>
        <n v="193600"/>
        <n v="289600"/>
        <n v="235000"/>
        <n v="140000"/>
        <n v="250000"/>
        <n v="230000"/>
        <n v="385939"/>
        <n v="9964"/>
        <n v="2430"/>
        <n v="2760"/>
        <n v="3240"/>
        <n v="7500"/>
        <n v="1312500"/>
        <n v="6215"/>
        <n v="5130"/>
        <n v="24000"/>
        <n v="14000"/>
        <n v="42250"/>
        <n v="68000"/>
        <n v="76000"/>
        <n v="155000"/>
        <n v="4434"/>
        <n v="7715"/>
        <n v="829"/>
        <n v="2863"/>
        <n v="130000"/>
        <n v="116700"/>
        <n v="80000"/>
        <n v="83200"/>
        <n v="27700"/>
        <n v="36200"/>
        <n v="81100"/>
        <n v="59550"/>
        <n v="84800"/>
        <n v="53100"/>
        <n v="40850"/>
        <n v="134500"/>
        <n v="29500"/>
      </sharedItems>
    </cacheField>
    <cacheField name="Spent in $" numFmtId="0">
      <sharedItems containsNonDate="0" containsString="0" containsBlank="1"/>
    </cacheField>
    <cacheField name="Exchange rate $" numFmtId="0">
      <sharedItems containsNonDate="0" containsString="0" containsBlank="1"/>
    </cacheField>
    <cacheField name="Balance" numFmtId="166">
      <sharedItems containsSemiMixedTypes="0" containsString="0" containsNumber="1" minValue="3824439.24" maxValue="30644804.240000002"/>
    </cacheField>
    <cacheField name="Name" numFmtId="0">
      <sharedItems containsBlank="1" count="18">
        <s v="i23c"/>
        <s v="LN9"/>
        <s v="Amenophys"/>
        <s v="B52"/>
        <s v="Dalia"/>
        <s v="BCI"/>
        <s v="Evariste"/>
        <s v="shely"/>
        <s v="Crépin"/>
        <s v="Hérick"/>
        <s v="Perrine Odier"/>
        <s v="ci64"/>
        <s v="Hélène"/>
        <s v="i33j"/>
        <s v="Alexis"/>
        <m/>
        <s v="Jack-Bénisson"/>
        <s v="Mavy"/>
      </sharedItems>
    </cacheField>
    <cacheField name="Reçu" numFmtId="0">
      <sharedItems containsBlank="1" containsMixedTypes="1" containsNumber="1" containsInteger="1" minValue="4" maxValue="4" count="28">
        <s v="Décharge"/>
        <s v="N°0093797"/>
        <s v="oui"/>
        <s v="N°0093856"/>
        <s v="N°32"/>
        <s v="2019-25"/>
        <s v="Relevé"/>
        <s v="chq n°3643196"/>
        <s v="2019-60"/>
        <n v="4"/>
        <s v="2019-4"/>
        <s v="Ordre de virement"/>
        <s v="fn°094"/>
        <s v="0216/RR/DG/SC"/>
        <s v="N°13"/>
        <s v="n°1224907"/>
        <s v="N°2019-32"/>
        <s v="cHq n°3635157"/>
        <m/>
        <s v="chq n°3643203"/>
        <s v="chq n°3643204"/>
        <s v="chq n°3643205"/>
        <s v="chq n°3643206"/>
        <s v="fn°076"/>
        <s v="chqn°3643207"/>
        <s v="Décharge "/>
        <s v="Decharge"/>
        <s v="2019-33"/>
      </sharedItems>
    </cacheField>
    <cacheField name="Donneur " numFmtId="0">
      <sharedItems count="4">
        <s v="Wildcat"/>
        <s v="EAGLE-USFWS"/>
        <s v="UE"/>
        <s v="CIDT"/>
      </sharedItems>
    </cacheField>
    <cacheField name="Projct" numFmtId="0">
      <sharedItems/>
    </cacheField>
    <cacheField name="Pays" numFmtId="0">
      <sharedItems/>
    </cacheField>
    <cacheField name="Codes budgetaires UE" numFmtId="0">
      <sharedItems containsBlank="1"/>
    </cacheField>
    <cacheField name="N°de pièce RALFF" numFmtId="0">
      <sharedItems containsBlank="1"/>
    </cacheField>
    <cacheField name="Vérification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6">
  <r>
    <d v="2019-11-01T00:00:00"/>
    <s v="Achat boisson (rencontre avec une cible Bâle à Nkouikou)"/>
    <x v="0"/>
    <x v="0"/>
    <m/>
    <x v="0"/>
    <m/>
    <m/>
    <n v="9082916.2400000002"/>
    <x v="0"/>
    <x v="0"/>
    <x v="0"/>
    <s v="PALF"/>
    <s v="CONGO"/>
    <m/>
    <m/>
    <s v="o"/>
  </r>
  <r>
    <d v="2019-11-01T00:00:00"/>
    <s v="Ticket d'entrée au port d'OYO"/>
    <x v="1"/>
    <x v="0"/>
    <m/>
    <x v="1"/>
    <m/>
    <m/>
    <n v="9082416.2400000002"/>
    <x v="1"/>
    <x v="1"/>
    <x v="0"/>
    <s v="PALF"/>
    <s v="CONGO"/>
    <m/>
    <m/>
    <s v="o"/>
  </r>
  <r>
    <d v="2019-11-01T00:00:00"/>
    <s v="Food allowance à djambala du 29 octobre au 01 novembre 2019 soient 03 jours"/>
    <x v="2"/>
    <x v="1"/>
    <m/>
    <x v="2"/>
    <m/>
    <m/>
    <n v="9052416.2400000002"/>
    <x v="2"/>
    <x v="0"/>
    <x v="1"/>
    <s v="RALFF"/>
    <s v="CONGO"/>
    <s v="1.3.2"/>
    <s v="RALFF-CO472"/>
    <s v="o"/>
  </r>
  <r>
    <d v="2019-11-01T00:00:00"/>
    <s v="Achat billet Djambala- BZV"/>
    <x v="1"/>
    <x v="1"/>
    <m/>
    <x v="3"/>
    <m/>
    <m/>
    <n v="9045416.2400000002"/>
    <x v="2"/>
    <x v="2"/>
    <x v="0"/>
    <s v="RALFF"/>
    <s v="CONGO"/>
    <s v="2.2"/>
    <s v="RALFF-CO473"/>
    <s v="o"/>
  </r>
  <r>
    <d v="2019-11-01T00:00:00"/>
    <s v="Paiement frais d'hôtel à djambala du 29 octobre au 01 novembre 2019 soient 03 Nuitées"/>
    <x v="2"/>
    <x v="1"/>
    <m/>
    <x v="2"/>
    <m/>
    <m/>
    <n v="9015416.2400000002"/>
    <x v="2"/>
    <x v="2"/>
    <x v="1"/>
    <s v="RALFF"/>
    <s v="CONGO"/>
    <s v="1.3.2"/>
    <s v="RALFF-CO474"/>
    <s v="o"/>
  </r>
  <r>
    <d v="2019-11-02T00:00:00"/>
    <s v="Achat boisson (rencontre avec 4 cibles à Moé Telli)"/>
    <x v="0"/>
    <x v="0"/>
    <m/>
    <x v="4"/>
    <m/>
    <m/>
    <n v="9008916.2400000002"/>
    <x v="0"/>
    <x v="0"/>
    <x v="0"/>
    <s v="PALF"/>
    <s v="CONGO"/>
    <m/>
    <m/>
    <s v="o"/>
  </r>
  <r>
    <d v="2019-11-02T00:00:00"/>
    <s v="Achat boisson lors du rendez-vous avec la cible Mikamona"/>
    <x v="0"/>
    <x v="0"/>
    <m/>
    <x v="5"/>
    <m/>
    <m/>
    <n v="9004916.2400000002"/>
    <x v="3"/>
    <x v="0"/>
    <x v="0"/>
    <s v="PALF"/>
    <s v="CONGO"/>
    <m/>
    <m/>
    <s v="o"/>
  </r>
  <r>
    <d v="2019-11-02T00:00:00"/>
    <s v="Ticket d'entrée au port d'OYO"/>
    <x v="1"/>
    <x v="0"/>
    <m/>
    <x v="1"/>
    <m/>
    <m/>
    <n v="9004416.2400000002"/>
    <x v="1"/>
    <x v="3"/>
    <x v="0"/>
    <s v="PALF"/>
    <s v="CONGO"/>
    <m/>
    <m/>
    <s v="o"/>
  </r>
  <r>
    <d v="2019-11-02T00:00:00"/>
    <s v="Achat boisson lors de la rencontre avec la cible Nove(Chauffeur TM)"/>
    <x v="0"/>
    <x v="0"/>
    <m/>
    <x v="6"/>
    <m/>
    <m/>
    <n v="9002416.2400000002"/>
    <x v="1"/>
    <x v="0"/>
    <x v="0"/>
    <s v="PALF"/>
    <s v="CONGO"/>
    <m/>
    <m/>
    <s v="o"/>
  </r>
  <r>
    <d v="2019-11-02T00:00:00"/>
    <s v="Achat boisson lors de la rencontre avec la cible Fidèle"/>
    <x v="0"/>
    <x v="0"/>
    <m/>
    <x v="0"/>
    <m/>
    <m/>
    <n v="8999416.2400000002"/>
    <x v="1"/>
    <x v="0"/>
    <x v="0"/>
    <s v="PALF"/>
    <s v="CONGO"/>
    <m/>
    <m/>
    <s v="o"/>
  </r>
  <r>
    <d v="2019-11-02T00:00:00"/>
    <s v="Paiement frais d'hôtel du 30 Octobre au 03 Novembre 2019 à OYO"/>
    <x v="2"/>
    <x v="0"/>
    <m/>
    <x v="7"/>
    <m/>
    <m/>
    <n v="8939416.2400000002"/>
    <x v="1"/>
    <x v="4"/>
    <x v="0"/>
    <s v="PALF"/>
    <s v="CONGO"/>
    <m/>
    <m/>
    <s v="o"/>
  </r>
  <r>
    <d v="2019-11-02T00:00:00"/>
    <s v="Achat  billet Bzv-Ouesso/Me MALONGA MBOKO AUDEY"/>
    <x v="3"/>
    <x v="1"/>
    <m/>
    <x v="8"/>
    <m/>
    <m/>
    <n v="8884416.2400000002"/>
    <x v="4"/>
    <x v="2"/>
    <x v="1"/>
    <s v="RALFF"/>
    <s v="CONGO"/>
    <s v="5.2.2"/>
    <s v="RALFF-CO475"/>
    <s v="o"/>
  </r>
  <r>
    <d v="2019-11-02T00:00:00"/>
    <s v="Achat  billet Bzv-Ouesso/Me BIYOUDI MIAKASSISSA SEVERIN"/>
    <x v="3"/>
    <x v="1"/>
    <m/>
    <x v="8"/>
    <m/>
    <m/>
    <n v="8829416.2400000002"/>
    <x v="4"/>
    <x v="2"/>
    <x v="1"/>
    <s v="RALFF"/>
    <s v="CONGO"/>
    <s v="5.2.2"/>
    <s v="RALFF-CO476"/>
    <s v="o"/>
  </r>
  <r>
    <d v="2019-11-02T00:00:00"/>
    <s v="Achat  billet Bzv-Ouesso/Me MOUSSAHOU GOMA ANICET"/>
    <x v="3"/>
    <x v="1"/>
    <m/>
    <x v="8"/>
    <m/>
    <m/>
    <n v="8774416.2400000002"/>
    <x v="4"/>
    <x v="2"/>
    <x v="1"/>
    <s v="RALFF"/>
    <s v="CONGO"/>
    <s v="5.2.2"/>
    <s v="RALFF-CO477"/>
    <s v="o"/>
  </r>
  <r>
    <d v="2019-11-02T00:00:00"/>
    <s v="Achat  billet Bzv-Ouesso/Dalia OYONTSIO "/>
    <x v="4"/>
    <x v="1"/>
    <m/>
    <x v="8"/>
    <m/>
    <m/>
    <n v="8719416.2400000002"/>
    <x v="4"/>
    <x v="2"/>
    <x v="1"/>
    <s v="RALFF"/>
    <s v="CONGO"/>
    <s v="2.2"/>
    <s v="RALFF-CO478"/>
    <s v="o"/>
  </r>
  <r>
    <d v="2019-11-03T00:00:00"/>
    <s v="Achat boisson (rencontre avec Basil vers le restaurant chinois)"/>
    <x v="0"/>
    <x v="0"/>
    <m/>
    <x v="6"/>
    <m/>
    <m/>
    <n v="8717416.2400000002"/>
    <x v="0"/>
    <x v="0"/>
    <x v="0"/>
    <s v="PALF"/>
    <s v="CONGO"/>
    <m/>
    <m/>
    <s v="o"/>
  </r>
  <r>
    <d v="2019-11-03T00:00:00"/>
    <s v="Achat Billet OYO- BRAZZAVILLE"/>
    <x v="1"/>
    <x v="0"/>
    <m/>
    <x v="9"/>
    <m/>
    <m/>
    <n v="8707416.2400000002"/>
    <x v="1"/>
    <x v="5"/>
    <x v="0"/>
    <s v="PALF"/>
    <s v="CONGO"/>
    <m/>
    <m/>
    <s v="o"/>
  </r>
  <r>
    <d v="2019-11-03T00:00:00"/>
    <s v="Food allowance du 30 Octobre au 03 Novembre 2019 à OYO"/>
    <x v="2"/>
    <x v="0"/>
    <m/>
    <x v="10"/>
    <m/>
    <m/>
    <n v="8667416.2400000002"/>
    <x v="1"/>
    <x v="0"/>
    <x v="0"/>
    <s v="PALF"/>
    <s v="CONGO"/>
    <m/>
    <m/>
    <s v="o"/>
  </r>
  <r>
    <d v="2019-11-04T00:00:00"/>
    <s v="Achat billet  Bzv-Ngo pour la mission de Djambala lekana"/>
    <x v="1"/>
    <x v="0"/>
    <m/>
    <x v="11"/>
    <m/>
    <m/>
    <n v="8661416.2400000002"/>
    <x v="3"/>
    <x v="2"/>
    <x v="0"/>
    <s v="PALF"/>
    <s v="CONGO"/>
    <m/>
    <m/>
    <s v="o"/>
  </r>
  <r>
    <d v="2019-11-04T00:00:00"/>
    <s v="Achat boisson lors de la rencontre avec la cible à Ngo"/>
    <x v="0"/>
    <x v="0"/>
    <m/>
    <x v="12"/>
    <m/>
    <m/>
    <n v="8660216.2400000002"/>
    <x v="3"/>
    <x v="0"/>
    <x v="0"/>
    <s v="PALF"/>
    <s v="CONGO"/>
    <m/>
    <m/>
    <s v="o"/>
  </r>
  <r>
    <d v="2019-11-04T00:00:00"/>
    <s v="Achat Boisson à  Djambala lors de la rencontre avec la cible"/>
    <x v="0"/>
    <x v="0"/>
    <m/>
    <x v="13"/>
    <m/>
    <m/>
    <n v="8658816.2400000002"/>
    <x v="3"/>
    <x v="0"/>
    <x v="0"/>
    <s v="PALF"/>
    <s v="CONGO"/>
    <m/>
    <m/>
    <s v="o"/>
  </r>
  <r>
    <d v="2019-11-04T00:00:00"/>
    <s v="Food allowance pendant la pause"/>
    <x v="5"/>
    <x v="0"/>
    <m/>
    <x v="14"/>
    <m/>
    <m/>
    <n v="8657816.2400000002"/>
    <x v="1"/>
    <x v="0"/>
    <x v="0"/>
    <s v="PALF"/>
    <s v="CONGO"/>
    <m/>
    <m/>
    <s v="o"/>
  </r>
  <r>
    <d v="2019-11-04T00:00:00"/>
    <s v="Agios du 30/09/19 au 31/10/19"/>
    <x v="6"/>
    <x v="2"/>
    <m/>
    <x v="15"/>
    <m/>
    <m/>
    <n v="8643652.2400000002"/>
    <x v="5"/>
    <x v="6"/>
    <x v="1"/>
    <s v="PALF"/>
    <s v="CONGO"/>
    <m/>
    <m/>
    <s v="o"/>
  </r>
  <r>
    <d v="2019-11-04T00:00:00"/>
    <s v="Paiement frais d'hôtel 06 nuitées du 29/10 au 04/11/2019  (Cfr Mission PN)"/>
    <x v="2"/>
    <x v="0"/>
    <m/>
    <x v="16"/>
    <m/>
    <m/>
    <n v="8553652.2400000002"/>
    <x v="0"/>
    <x v="2"/>
    <x v="0"/>
    <s v="RALFF"/>
    <s v="CONGO"/>
    <s v="1.3.2"/>
    <s v="RALFF-CO479"/>
    <s v="o"/>
  </r>
  <r>
    <d v="2019-11-04T00:00:00"/>
    <s v="Achat billet PN-Brazzaville (retour à Brazzaville)"/>
    <x v="1"/>
    <x v="0"/>
    <m/>
    <x v="17"/>
    <m/>
    <m/>
    <n v="8541652.2400000002"/>
    <x v="0"/>
    <x v="2"/>
    <x v="0"/>
    <s v="RALFF"/>
    <s v="CONGO"/>
    <s v="2.2"/>
    <s v="RALFF-CO480"/>
    <s v="o"/>
  </r>
  <r>
    <d v="2019-11-04T00:00:00"/>
    <s v="Food allowance mission PNR du 29/10 au 4/11/2019"/>
    <x v="2"/>
    <x v="0"/>
    <m/>
    <x v="7"/>
    <m/>
    <m/>
    <n v="8481652.2400000002"/>
    <x v="0"/>
    <x v="0"/>
    <x v="0"/>
    <s v="RALFF"/>
    <s v="CONGO"/>
    <s v="1.3.2"/>
    <s v="RALFF-CO481"/>
    <s v="o"/>
  </r>
  <r>
    <d v="2019-11-04T00:00:00"/>
    <s v="Achats de deux adaptateurs pour le bureau"/>
    <x v="7"/>
    <x v="2"/>
    <m/>
    <x v="6"/>
    <m/>
    <m/>
    <n v="8479652.2400000002"/>
    <x v="6"/>
    <x v="2"/>
    <x v="1"/>
    <s v="RALFF"/>
    <s v="CONGO"/>
    <s v="4.3"/>
    <s v="RALFF-CO482"/>
    <s v="o"/>
  </r>
  <r>
    <d v="2019-11-04T00:00:00"/>
    <s v="Achat papiers toilettes pour le bureau PALF"/>
    <x v="7"/>
    <x v="2"/>
    <m/>
    <x v="18"/>
    <m/>
    <m/>
    <n v="8470802.2400000002"/>
    <x v="6"/>
    <x v="2"/>
    <x v="1"/>
    <s v="RALFF"/>
    <s v="CONGO"/>
    <s v="4.3"/>
    <s v="RALFF-CO483"/>
    <s v="o"/>
  </r>
  <r>
    <d v="2019-11-04T00:00:00"/>
    <s v="Frais de mission OUESSO-Me MOUSSAHOU GOMA Anicet"/>
    <x v="3"/>
    <x v="1"/>
    <m/>
    <x v="19"/>
    <m/>
    <m/>
    <n v="8360802.2400000002"/>
    <x v="4"/>
    <x v="2"/>
    <x v="1"/>
    <s v="RALFF"/>
    <s v="CONGO"/>
    <s v="5.2.2"/>
    <s v="RALFF-CO484"/>
    <s v="o"/>
  </r>
  <r>
    <d v="2019-11-04T00:00:00"/>
    <s v="Frais de mission-Me MALONGA MBOKO Audrey"/>
    <x v="3"/>
    <x v="1"/>
    <m/>
    <x v="19"/>
    <m/>
    <m/>
    <n v="8250802.2400000002"/>
    <x v="4"/>
    <x v="2"/>
    <x v="1"/>
    <s v="RALFF"/>
    <s v="CONGO"/>
    <s v="5.2.2"/>
    <s v="RALFF-CO485"/>
    <s v="o"/>
  </r>
  <r>
    <d v="2019-11-04T00:00:00"/>
    <s v="Agios du 30/09/19 au 31/10/19"/>
    <x v="6"/>
    <x v="2"/>
    <m/>
    <x v="20"/>
    <m/>
    <m/>
    <n v="8245664.2400000002"/>
    <x v="5"/>
    <x v="6"/>
    <x v="2"/>
    <s v="RALFF"/>
    <s v="CONGO"/>
    <s v="5.6"/>
    <s v="RALFF-CO486"/>
    <s v="o"/>
  </r>
  <r>
    <d v="2019-11-04T00:00:00"/>
    <s v="Paiement facture frais d'hôtel-Mr Bertrand/MISSION PRE-AUDIT/chq n°3643196"/>
    <x v="8"/>
    <x v="2"/>
    <m/>
    <x v="21"/>
    <m/>
    <m/>
    <n v="7948164.2400000002"/>
    <x v="5"/>
    <x v="7"/>
    <x v="2"/>
    <s v="RALFF"/>
    <s v="CONGO"/>
    <s v="5.3"/>
    <s v="RALFF-CO487"/>
    <s v="o"/>
  </r>
  <r>
    <d v="2019-11-05T00:00:00"/>
    <s v="Achat boisson et repas (Trust building avec 3 cibles à la veille de l'opération)"/>
    <x v="0"/>
    <x v="0"/>
    <m/>
    <x v="22"/>
    <m/>
    <m/>
    <n v="7935664.2400000002"/>
    <x v="0"/>
    <x v="0"/>
    <x v="0"/>
    <s v="PALF"/>
    <s v="CONGO"/>
    <m/>
    <m/>
    <s v="o"/>
  </r>
  <r>
    <d v="2019-11-05T00:00:00"/>
    <s v="Bonus du mois d'octobre 2019/Alexis NGOMA"/>
    <x v="9"/>
    <x v="1"/>
    <m/>
    <x v="23"/>
    <m/>
    <m/>
    <n v="7915664.2400000002"/>
    <x v="7"/>
    <x v="2"/>
    <x v="0"/>
    <s v="PALF"/>
    <s v="CONGO"/>
    <m/>
    <m/>
    <s v="o"/>
  </r>
  <r>
    <d v="2019-11-05T00:00:00"/>
    <s v="Bonus du mois d'octobre 2019/Amenophys MOUSSAKANDAT"/>
    <x v="9"/>
    <x v="1"/>
    <m/>
    <x v="24"/>
    <m/>
    <m/>
    <n v="7900664.2400000002"/>
    <x v="7"/>
    <x v="2"/>
    <x v="0"/>
    <s v="PALF"/>
    <s v="CONGO"/>
    <m/>
    <m/>
    <s v="o"/>
  </r>
  <r>
    <d v="2019-11-05T00:00:00"/>
    <s v="Bonus du mois d'octobre 2019/Crepin IBOUILI"/>
    <x v="9"/>
    <x v="1"/>
    <m/>
    <x v="23"/>
    <m/>
    <m/>
    <n v="7880664.2400000002"/>
    <x v="7"/>
    <x v="2"/>
    <x v="0"/>
    <s v="PALF"/>
    <s v="CONGO"/>
    <m/>
    <m/>
    <s v="o"/>
  </r>
  <r>
    <d v="2019-11-05T00:00:00"/>
    <s v="Frais de transfert Charden farell/LN9"/>
    <x v="10"/>
    <x v="2"/>
    <m/>
    <x v="25"/>
    <m/>
    <m/>
    <n v="7877624.2400000002"/>
    <x v="7"/>
    <x v="2"/>
    <x v="1"/>
    <s v="PALF"/>
    <s v="CONGO"/>
    <m/>
    <m/>
    <s v="o"/>
  </r>
  <r>
    <d v="2019-11-05T00:00:00"/>
    <s v="Bonus du mois d'octobre 2019/Evariste LELOUSSI"/>
    <x v="9"/>
    <x v="3"/>
    <m/>
    <x v="9"/>
    <m/>
    <m/>
    <n v="7867624.2400000002"/>
    <x v="7"/>
    <x v="2"/>
    <x v="0"/>
    <s v="PALF"/>
    <s v="CONGO"/>
    <m/>
    <m/>
    <s v="o"/>
  </r>
  <r>
    <d v="2019-11-05T00:00:00"/>
    <s v="Bonus du mois d'octobre 19/Hercick TCHICAYA"/>
    <x v="9"/>
    <x v="1"/>
    <m/>
    <x v="23"/>
    <m/>
    <m/>
    <n v="7847624.2400000002"/>
    <x v="7"/>
    <x v="2"/>
    <x v="0"/>
    <s v="PALF"/>
    <s v="CONGO"/>
    <m/>
    <m/>
    <s v="o"/>
  </r>
  <r>
    <d v="2019-11-05T00:00:00"/>
    <s v="Bonus de Responsabilité du mois d'octobre 2019/ Hercick TCHICAYA"/>
    <x v="9"/>
    <x v="1"/>
    <m/>
    <x v="2"/>
    <m/>
    <m/>
    <n v="7817624.2400000002"/>
    <x v="7"/>
    <x v="2"/>
    <x v="0"/>
    <s v="PALF"/>
    <s v="CONGO"/>
    <m/>
    <m/>
    <s v="o"/>
  </r>
  <r>
    <d v="2019-11-05T00:00:00"/>
    <s v="Bonus du mois d'octobre 2019/LN9"/>
    <x v="9"/>
    <x v="0"/>
    <m/>
    <x v="9"/>
    <m/>
    <m/>
    <n v="7807624.2400000002"/>
    <x v="7"/>
    <x v="2"/>
    <x v="0"/>
    <s v="PALF"/>
    <s v="CONGO"/>
    <m/>
    <m/>
    <s v="o"/>
  </r>
  <r>
    <d v="2019-11-05T00:00:00"/>
    <s v="Bonus du mois d'octobre 19/Jospin KAYA"/>
    <x v="9"/>
    <x v="1"/>
    <m/>
    <x v="24"/>
    <m/>
    <m/>
    <n v="7792624.2400000002"/>
    <x v="7"/>
    <x v="2"/>
    <x v="0"/>
    <s v="PALF"/>
    <s v="CONGO"/>
    <m/>
    <m/>
    <s v="o"/>
  </r>
  <r>
    <d v="2019-11-05T00:00:00"/>
    <s v="Achat Boisson lors de la rencontre avec la cible de lekana"/>
    <x v="0"/>
    <x v="0"/>
    <m/>
    <x v="6"/>
    <m/>
    <m/>
    <n v="7790624.2400000002"/>
    <x v="3"/>
    <x v="0"/>
    <x v="0"/>
    <s v="PALF"/>
    <s v="CONGO"/>
    <m/>
    <m/>
    <s v="o"/>
  </r>
  <r>
    <d v="2019-11-05T00:00:00"/>
    <s v="Achat boisson lors de la rencontre avec la cible"/>
    <x v="0"/>
    <x v="0"/>
    <m/>
    <x v="13"/>
    <m/>
    <m/>
    <n v="7789224.2400000002"/>
    <x v="3"/>
    <x v="0"/>
    <x v="0"/>
    <s v="PALF"/>
    <s v="CONGO"/>
    <m/>
    <m/>
    <s v="o"/>
  </r>
  <r>
    <d v="2019-11-05T00:00:00"/>
    <s v="Food-allowance pendant la pause"/>
    <x v="5"/>
    <x v="0"/>
    <m/>
    <x v="14"/>
    <m/>
    <m/>
    <n v="7788224.2400000002"/>
    <x v="1"/>
    <x v="0"/>
    <x v="0"/>
    <s v="PALF"/>
    <s v="CONGO"/>
    <m/>
    <m/>
    <s v="o"/>
  </r>
  <r>
    <d v="2019-11-05T00:00:00"/>
    <s v="FRAIS RET.DEPLACE Chq n°3635154"/>
    <x v="6"/>
    <x v="2"/>
    <m/>
    <x v="26"/>
    <m/>
    <m/>
    <n v="7784740.2400000002"/>
    <x v="5"/>
    <x v="6"/>
    <x v="1"/>
    <s v="PALF"/>
    <s v="CONGO"/>
    <m/>
    <m/>
    <s v="o"/>
  </r>
  <r>
    <d v="2019-11-05T00:00:00"/>
    <s v="Reglement facture d'honoraire de consultation du mois d'octobre 2019-i23c"/>
    <x v="5"/>
    <x v="0"/>
    <m/>
    <x v="27"/>
    <m/>
    <m/>
    <n v="7434740.2400000002"/>
    <x v="5"/>
    <x v="7"/>
    <x v="2"/>
    <s v="RALFF"/>
    <s v="CONGO"/>
    <s v="1.1.1.9"/>
    <s v="RALFF-CO488"/>
    <m/>
  </r>
  <r>
    <d v="2019-11-05T00:00:00"/>
    <s v="Frais de mission-Me BIYOUDI MIAKASSISSA Severin "/>
    <x v="3"/>
    <x v="1"/>
    <m/>
    <x v="19"/>
    <m/>
    <m/>
    <n v="7324740.2400000002"/>
    <x v="4"/>
    <x v="2"/>
    <x v="1"/>
    <s v="RALFF"/>
    <s v="CONGO"/>
    <s v="5.2.2"/>
    <s v="RALFF-CO489"/>
    <s v="o"/>
  </r>
  <r>
    <d v="2019-11-05T00:00:00"/>
    <s v="Complément pour solde des frais de mission OUESSO-Me MOUSSAHOU GOMA Anicet"/>
    <x v="3"/>
    <x v="1"/>
    <m/>
    <x v="28"/>
    <m/>
    <m/>
    <n v="7296740.2400000002"/>
    <x v="4"/>
    <x v="2"/>
    <x v="1"/>
    <s v="RALFF"/>
    <s v="CONGO"/>
    <s v="5.2.2"/>
    <s v="RALFF-CO490"/>
    <s v="o"/>
  </r>
  <r>
    <d v="2019-11-05T00:00:00"/>
    <s v="Complement pour solde des frais de mission OUESSO-Me MALONGA MBOKO Audrey"/>
    <x v="3"/>
    <x v="1"/>
    <m/>
    <x v="28"/>
    <m/>
    <m/>
    <n v="7268740.2400000002"/>
    <x v="4"/>
    <x v="2"/>
    <x v="1"/>
    <s v="RALFF"/>
    <s v="CONGO"/>
    <s v="5.2.2"/>
    <s v="RALFF-CO491"/>
    <s v="o"/>
  </r>
  <r>
    <d v="2019-11-05T00:00:00"/>
    <s v="Complement pour solde des frais de mission OUESSO-Me BIYOUDI MIAKASSISSA Severin "/>
    <x v="3"/>
    <x v="1"/>
    <m/>
    <x v="28"/>
    <m/>
    <m/>
    <n v="7240740.2400000002"/>
    <x v="4"/>
    <x v="2"/>
    <x v="1"/>
    <s v="RALFF"/>
    <s v="CONGO"/>
    <s v="5.2.2"/>
    <s v="RALFF-CO492"/>
    <s v="o"/>
  </r>
  <r>
    <d v="2019-11-05T00:00:00"/>
    <s v="FRAIS RET.DEPLACE Chq n°3643198"/>
    <x v="6"/>
    <x v="2"/>
    <m/>
    <x v="26"/>
    <m/>
    <m/>
    <n v="7237256.2400000002"/>
    <x v="5"/>
    <x v="6"/>
    <x v="2"/>
    <s v="RALFF"/>
    <s v="CONGO"/>
    <s v="5.6"/>
    <s v="RALFF-CO493"/>
    <s v="o"/>
  </r>
  <r>
    <d v="2019-11-06T00:00:00"/>
    <s v="Ration des détenus à la maison d'arrêt d'Owando"/>
    <x v="11"/>
    <x v="1"/>
    <m/>
    <x v="0"/>
    <m/>
    <m/>
    <n v="7234256.2400000002"/>
    <x v="8"/>
    <x v="0"/>
    <x v="0"/>
    <s v="PALF"/>
    <s v="CONGO"/>
    <m/>
    <m/>
    <s v="o"/>
  </r>
  <r>
    <d v="2019-11-06T00:00:00"/>
    <s v="Achat boisson (pour gérer les cibles)"/>
    <x v="0"/>
    <x v="0"/>
    <m/>
    <x v="6"/>
    <m/>
    <m/>
    <n v="7232256.2400000002"/>
    <x v="0"/>
    <x v="0"/>
    <x v="0"/>
    <s v="PALF"/>
    <s v="CONGO"/>
    <m/>
    <m/>
    <s v="o"/>
  </r>
  <r>
    <d v="2019-11-06T00:00:00"/>
    <s v="Paiement frais d'hôtel 02 nuitées du 5 au 7/11/19 (reservation pour OP)"/>
    <x v="2"/>
    <x v="0"/>
    <m/>
    <x v="29"/>
    <m/>
    <m/>
    <n v="7182256.2400000002"/>
    <x v="0"/>
    <x v="2"/>
    <x v="0"/>
    <s v="PALF"/>
    <s v="CONGO"/>
    <m/>
    <m/>
    <s v="o"/>
  </r>
  <r>
    <d v="2019-11-06T00:00:00"/>
    <s v="Bonus EF opération Johnny à BZV/Cas Ivoire "/>
    <x v="9"/>
    <x v="4"/>
    <m/>
    <x v="9"/>
    <m/>
    <m/>
    <n v="7172256.2400000002"/>
    <x v="9"/>
    <x v="2"/>
    <x v="0"/>
    <s v="PALF"/>
    <s v="CONGO"/>
    <m/>
    <m/>
    <s v="o"/>
  </r>
  <r>
    <d v="2019-11-06T00:00:00"/>
    <s v="Achat post-it-bureau PALF"/>
    <x v="7"/>
    <x v="2"/>
    <m/>
    <x v="6"/>
    <m/>
    <m/>
    <n v="7170256.2400000002"/>
    <x v="7"/>
    <x v="2"/>
    <x v="1"/>
    <s v="PALF"/>
    <s v="CONGO"/>
    <m/>
    <m/>
    <s v="o"/>
  </r>
  <r>
    <d v="2019-11-06T00:00:00"/>
    <s v="I23C-Bonus Opération Johnny en novembre 2019 à BZV"/>
    <x v="9"/>
    <x v="4"/>
    <m/>
    <x v="30"/>
    <m/>
    <m/>
    <n v="7100256.2400000002"/>
    <x v="7"/>
    <x v="2"/>
    <x v="0"/>
    <s v="PALF"/>
    <s v="CONGO"/>
    <m/>
    <m/>
    <s v="o"/>
  </r>
  <r>
    <d v="2019-11-06T00:00:00"/>
    <s v="Jack Benisson MALONGA-Bonus Opération Johnny en novembre 2019 à BZV"/>
    <x v="9"/>
    <x v="4"/>
    <m/>
    <x v="9"/>
    <m/>
    <m/>
    <n v="7090256.2400000002"/>
    <x v="7"/>
    <x v="2"/>
    <x v="0"/>
    <s v="PALF"/>
    <s v="CONGO"/>
    <m/>
    <m/>
    <s v="o"/>
  </r>
  <r>
    <d v="2019-11-06T00:00:00"/>
    <s v="Hérick TCHICAYA-Bonus Opération Johnny en novembre 2019"/>
    <x v="9"/>
    <x v="4"/>
    <m/>
    <x v="2"/>
    <m/>
    <m/>
    <n v="7060256.2400000002"/>
    <x v="7"/>
    <x v="2"/>
    <x v="0"/>
    <s v="PALF"/>
    <s v="CONGO"/>
    <m/>
    <m/>
    <s v="o"/>
  </r>
  <r>
    <d v="2019-11-06T00:00:00"/>
    <s v="Alexis NGOMA-Bonus Operation Johnny en novembre 2019"/>
    <x v="9"/>
    <x v="4"/>
    <m/>
    <x v="9"/>
    <m/>
    <m/>
    <n v="7050256.2400000002"/>
    <x v="7"/>
    <x v="2"/>
    <x v="0"/>
    <s v="PALF"/>
    <s v="CONGO"/>
    <m/>
    <m/>
    <s v="o"/>
  </r>
  <r>
    <d v="2019-11-06T00:00:00"/>
    <s v="Amenophys MOUSSAKANADAT-Bonus Opération Johnny en novembre 2019"/>
    <x v="9"/>
    <x v="4"/>
    <m/>
    <x v="9"/>
    <m/>
    <m/>
    <n v="7040256.2400000002"/>
    <x v="7"/>
    <x v="2"/>
    <x v="0"/>
    <s v="PALF"/>
    <s v="CONGO"/>
    <m/>
    <m/>
    <s v="o"/>
  </r>
  <r>
    <d v="2019-11-06T00:00:00"/>
    <s v="Achat boisson au marché lekana avec la cible  "/>
    <x v="0"/>
    <x v="0"/>
    <m/>
    <x v="31"/>
    <m/>
    <m/>
    <n v="7037856.2400000002"/>
    <x v="3"/>
    <x v="0"/>
    <x v="0"/>
    <s v="PALF"/>
    <s v="CONGO"/>
    <m/>
    <m/>
    <s v="o"/>
  </r>
  <r>
    <d v="2019-11-06T00:00:00"/>
    <s v="Achat Billet BZV-INONI"/>
    <x v="1"/>
    <x v="0"/>
    <m/>
    <x v="32"/>
    <m/>
    <m/>
    <n v="7029856.2400000002"/>
    <x v="1"/>
    <x v="8"/>
    <x v="0"/>
    <s v="PALF"/>
    <s v="CONGO"/>
    <m/>
    <m/>
    <s v="o"/>
  </r>
  <r>
    <d v="2019-11-06T00:00:00"/>
    <s v="Food allowance pendant la pause"/>
    <x v="5"/>
    <x v="0"/>
    <m/>
    <x v="14"/>
    <m/>
    <m/>
    <n v="7028856.2400000002"/>
    <x v="1"/>
    <x v="0"/>
    <x v="0"/>
    <s v="PALF"/>
    <s v="CONGO"/>
    <m/>
    <m/>
    <s v="o"/>
  </r>
  <r>
    <d v="2019-11-06T00:00:00"/>
    <s v="Facture d'achat du carburant opération du 06/11/19"/>
    <x v="1"/>
    <x v="4"/>
    <m/>
    <x v="17"/>
    <m/>
    <m/>
    <n v="7016856.2400000002"/>
    <x v="10"/>
    <x v="9"/>
    <x v="0"/>
    <s v="PALF"/>
    <s v="CONGO"/>
    <m/>
    <m/>
    <s v="o"/>
  </r>
  <r>
    <d v="2019-11-06T00:00:00"/>
    <s v="Achat Boisson avec les OPJ dans une cave à BZV en attendant le top cas Johnny "/>
    <x v="5"/>
    <x v="4"/>
    <m/>
    <x v="33"/>
    <m/>
    <m/>
    <n v="7012356.2400000002"/>
    <x v="9"/>
    <x v="0"/>
    <x v="0"/>
    <s v="PALF"/>
    <s v="CONGO"/>
    <m/>
    <m/>
    <s v="o"/>
  </r>
  <r>
    <d v="2019-11-06T00:00:00"/>
    <s v="Achat Billet: Brazzaville-Owando"/>
    <x v="1"/>
    <x v="1"/>
    <m/>
    <x v="17"/>
    <m/>
    <m/>
    <n v="7000356.2400000002"/>
    <x v="8"/>
    <x v="2"/>
    <x v="0"/>
    <s v="RALFF"/>
    <s v="CONGO"/>
    <s v="2.2"/>
    <s v="RALFF-CO494"/>
    <s v="o"/>
  </r>
  <r>
    <d v="2019-11-06T00:00:00"/>
    <s v="Achat Billet Bzv-Makoua"/>
    <x v="1"/>
    <x v="0"/>
    <m/>
    <x v="24"/>
    <m/>
    <m/>
    <n v="6985356.2400000002"/>
    <x v="11"/>
    <x v="10"/>
    <x v="0"/>
    <s v="RALFF"/>
    <s v="CONGO"/>
    <s v="2.2"/>
    <s v="RALFF-CO495"/>
    <s v="o"/>
  </r>
  <r>
    <d v="2019-11-06T00:00:00"/>
    <s v="Achat cartouches d'encre HP 63- Bureau PALF"/>
    <x v="7"/>
    <x v="2"/>
    <m/>
    <x v="2"/>
    <m/>
    <m/>
    <n v="6955356.2400000002"/>
    <x v="7"/>
    <x v="2"/>
    <x v="1"/>
    <s v="RALFF"/>
    <s v="CONGO"/>
    <s v="4.3"/>
    <s v="RALFF-CO496"/>
    <s v="o"/>
  </r>
  <r>
    <d v="2019-11-06T00:00:00"/>
    <s v="Achat de  billet d'avion OUESSO-BZV"/>
    <x v="4"/>
    <x v="1"/>
    <m/>
    <x v="8"/>
    <m/>
    <m/>
    <n v="6900356.2400000002"/>
    <x v="4"/>
    <x v="2"/>
    <x v="1"/>
    <s v="RALFF"/>
    <s v="CONGO"/>
    <s v="2.2"/>
    <s v="RALFF-CO497"/>
    <s v="o"/>
  </r>
  <r>
    <d v="2019-11-06T00:00:00"/>
    <s v="Ordre de virement reglement Loyer Bureau de BZV-Agence Pluriel Solutions-Novembre 2019/Ordre de virement"/>
    <x v="12"/>
    <x v="2"/>
    <m/>
    <x v="34"/>
    <m/>
    <m/>
    <n v="6400356.2400000002"/>
    <x v="5"/>
    <x v="11"/>
    <x v="2"/>
    <s v="RALFF"/>
    <s v="CONGO"/>
    <s v="4.2"/>
    <s v="RALFF-CO498"/>
    <s v="o"/>
  </r>
  <r>
    <d v="2019-11-06T00:00:00"/>
    <s v="FRAIS RET.DEPLACE Chq n°3643200"/>
    <x v="6"/>
    <x v="2"/>
    <m/>
    <x v="26"/>
    <m/>
    <m/>
    <n v="6396872.2400000002"/>
    <x v="5"/>
    <x v="6"/>
    <x v="2"/>
    <s v="RALFF"/>
    <s v="CONGO"/>
    <s v="5.6"/>
    <s v="RALFF-CO499"/>
    <s v="o"/>
  </r>
  <r>
    <d v="2019-11-06T00:00:00"/>
    <s v="FRAIS RET.DEPLACE Chq n°3643202"/>
    <x v="6"/>
    <x v="2"/>
    <m/>
    <x v="26"/>
    <m/>
    <m/>
    <n v="6393388.2400000002"/>
    <x v="5"/>
    <x v="6"/>
    <x v="2"/>
    <s v="RALFF"/>
    <s v="CONGO"/>
    <s v="5.6"/>
    <s v="RALFF-CO500"/>
    <s v="o"/>
  </r>
  <r>
    <d v="2019-11-06T00:00:00"/>
    <s v="Extrait compte "/>
    <x v="6"/>
    <x v="2"/>
    <m/>
    <x v="35"/>
    <m/>
    <m/>
    <n v="6391236.2400000002"/>
    <x v="5"/>
    <x v="6"/>
    <x v="2"/>
    <s v="RALFF"/>
    <s v="CONGO"/>
    <s v="5.6"/>
    <s v="RALFF-CO501"/>
    <s v="o"/>
  </r>
  <r>
    <d v="2019-11-06T00:00:00"/>
    <s v="Confection carte de visite NB/ Impression numérique HD"/>
    <x v="7"/>
    <x v="2"/>
    <m/>
    <x v="9"/>
    <m/>
    <m/>
    <n v="6381236.2400000002"/>
    <x v="12"/>
    <x v="2"/>
    <x v="0"/>
    <s v="RALFF"/>
    <s v="CONGO"/>
    <s v="4.3"/>
    <s v="RALFF-CO502"/>
    <s v="o"/>
  </r>
  <r>
    <d v="2019-11-07T00:00:00"/>
    <s v="Ration des détenus à la maison d'arrêt d'OWANDO et au commissariat le matin"/>
    <x v="11"/>
    <x v="1"/>
    <m/>
    <x v="36"/>
    <m/>
    <m/>
    <n v="6372236.2400000002"/>
    <x v="8"/>
    <x v="0"/>
    <x v="0"/>
    <s v="PALF"/>
    <s v="CONGO"/>
    <m/>
    <m/>
    <s v="o"/>
  </r>
  <r>
    <d v="2019-11-07T00:00:00"/>
    <s v="Ration des détenus au commissariat et à la maison d'arrêt d'Owando le soir"/>
    <x v="11"/>
    <x v="1"/>
    <m/>
    <x v="36"/>
    <m/>
    <m/>
    <n v="6363236.2400000002"/>
    <x v="8"/>
    <x v="0"/>
    <x v="0"/>
    <s v="PALF"/>
    <s v="CONGO"/>
    <m/>
    <m/>
    <s v="o"/>
  </r>
  <r>
    <d v="2019-11-07T00:00:00"/>
    <s v="Achat boisson avec la cible Judes à Makoua"/>
    <x v="0"/>
    <x v="0"/>
    <m/>
    <x v="5"/>
    <m/>
    <m/>
    <n v="6359236.2400000002"/>
    <x v="11"/>
    <x v="0"/>
    <x v="0"/>
    <s v="PALF"/>
    <s v="CONGO"/>
    <m/>
    <m/>
    <s v="o"/>
  </r>
  <r>
    <d v="2019-11-07T00:00:00"/>
    <s v="Bonus gendarmes suite à l'opération Johnny à BZV"/>
    <x v="9"/>
    <x v="4"/>
    <m/>
    <x v="37"/>
    <m/>
    <m/>
    <n v="6199236.2400000002"/>
    <x v="9"/>
    <x v="2"/>
    <x v="0"/>
    <s v="PALF"/>
    <s v="CONGO"/>
    <m/>
    <m/>
    <s v="o"/>
  </r>
  <r>
    <d v="2019-11-07T00:00:00"/>
    <s v="Frais de transfert Charden farell/CI64/MAKAYA"/>
    <x v="10"/>
    <x v="2"/>
    <m/>
    <x v="38"/>
    <m/>
    <m/>
    <n v="6196170.2400000002"/>
    <x v="7"/>
    <x v="2"/>
    <x v="1"/>
    <s v="PALF"/>
    <s v="CONGO"/>
    <m/>
    <m/>
    <s v="o"/>
  </r>
  <r>
    <d v="2019-11-07T00:00:00"/>
    <s v="Frais de transfert Charden farell/Crepin"/>
    <x v="10"/>
    <x v="2"/>
    <m/>
    <x v="39"/>
    <m/>
    <m/>
    <n v="6195099.2400000002"/>
    <x v="7"/>
    <x v="2"/>
    <x v="1"/>
    <s v="PALF"/>
    <s v="CONGO"/>
    <m/>
    <m/>
    <s v="o"/>
  </r>
  <r>
    <d v="2019-11-07T00:00:00"/>
    <s v="Achat boisson lors de la rencontre avec la cible à lekana "/>
    <x v="0"/>
    <x v="0"/>
    <m/>
    <x v="40"/>
    <m/>
    <m/>
    <n v="6191899.2400000002"/>
    <x v="3"/>
    <x v="0"/>
    <x v="0"/>
    <s v="PALF"/>
    <s v="CONGO"/>
    <m/>
    <m/>
    <s v="o"/>
  </r>
  <r>
    <d v="2019-11-07T00:00:00"/>
    <s v="Impression expédition cas Abdou"/>
    <x v="7"/>
    <x v="2"/>
    <m/>
    <x v="41"/>
    <m/>
    <m/>
    <n v="6191499.2400000002"/>
    <x v="4"/>
    <x v="0"/>
    <x v="1"/>
    <s v="PALF"/>
    <s v="CONGO"/>
    <m/>
    <m/>
    <s v="o"/>
  </r>
  <r>
    <d v="2019-11-07T00:00:00"/>
    <s v="FRAIS RET.DEPLACE Chq n°3635155"/>
    <x v="6"/>
    <x v="2"/>
    <m/>
    <x v="26"/>
    <m/>
    <m/>
    <n v="6188015.2400000002"/>
    <x v="5"/>
    <x v="6"/>
    <x v="1"/>
    <s v="PALF"/>
    <s v="CONGO"/>
    <m/>
    <m/>
    <s v="o"/>
  </r>
  <r>
    <d v="2019-11-08T00:00:00"/>
    <s v="Ration des détenus au commissariat et à la maison d'arrêt d'Owando le matin"/>
    <x v="11"/>
    <x v="1"/>
    <m/>
    <x v="36"/>
    <m/>
    <m/>
    <n v="6179015.2400000002"/>
    <x v="8"/>
    <x v="0"/>
    <x v="0"/>
    <s v="PALF"/>
    <s v="CONGO"/>
    <m/>
    <m/>
    <s v="o"/>
  </r>
  <r>
    <d v="2019-11-08T00:00:00"/>
    <s v="Achat anti imflamatoire Ibuprofène pour le détenu malade"/>
    <x v="11"/>
    <x v="1"/>
    <m/>
    <x v="1"/>
    <m/>
    <m/>
    <n v="6178515.2400000002"/>
    <x v="8"/>
    <x v="0"/>
    <x v="0"/>
    <s v="PALF"/>
    <s v="CONGO"/>
    <m/>
    <m/>
    <s v="o"/>
  </r>
  <r>
    <d v="2019-11-08T00:00:00"/>
    <s v="Frais d'examens de laboratoire pour le détenu malade"/>
    <x v="11"/>
    <x v="1"/>
    <m/>
    <x v="42"/>
    <m/>
    <m/>
    <n v="6169015.2400000002"/>
    <x v="8"/>
    <x v="2"/>
    <x v="0"/>
    <s v="PALF"/>
    <s v="CONGO"/>
    <m/>
    <m/>
    <s v="o"/>
  </r>
  <r>
    <d v="2019-11-08T00:00:00"/>
    <s v="Ration des détenus à la maison d'arrêt et commissariat d'Owando"/>
    <x v="11"/>
    <x v="1"/>
    <m/>
    <x v="36"/>
    <m/>
    <m/>
    <n v="6160015.2400000002"/>
    <x v="8"/>
    <x v="0"/>
    <x v="0"/>
    <s v="PALF"/>
    <s v="CONGO"/>
    <m/>
    <m/>
    <s v="o"/>
  </r>
  <r>
    <d v="2019-11-08T00:00:00"/>
    <s v="Achat des biscuits permettant au détenu malade de prendre ses produits sans risque d'estomac "/>
    <x v="11"/>
    <x v="1"/>
    <m/>
    <x v="1"/>
    <m/>
    <m/>
    <n v="6159515.2400000002"/>
    <x v="8"/>
    <x v="0"/>
    <x v="0"/>
    <s v="PALF"/>
    <s v="CONGO"/>
    <m/>
    <m/>
    <s v="o"/>
  </r>
  <r>
    <d v="2019-11-08T00:00:00"/>
    <s v="Frais de transfert Charden farell/Crepin"/>
    <x v="10"/>
    <x v="2"/>
    <m/>
    <x v="31"/>
    <m/>
    <m/>
    <n v="6157115.2400000002"/>
    <x v="7"/>
    <x v="2"/>
    <x v="1"/>
    <s v="PALF"/>
    <s v="CONGO"/>
    <m/>
    <m/>
    <s v="o"/>
  </r>
  <r>
    <d v="2019-11-08T00:00:00"/>
    <s v="Frais de transfert Charden farell/Crepin"/>
    <x v="10"/>
    <x v="2"/>
    <m/>
    <x v="43"/>
    <m/>
    <m/>
    <n v="6154175.2400000002"/>
    <x v="7"/>
    <x v="2"/>
    <x v="1"/>
    <s v="PALF"/>
    <s v="CONGO"/>
    <m/>
    <m/>
    <s v="o"/>
  </r>
  <r>
    <d v="2019-11-08T00:00:00"/>
    <s v="Achat boisson lors de ma visite au détenteur de peau de panthère"/>
    <x v="0"/>
    <x v="0"/>
    <m/>
    <x v="44"/>
    <m/>
    <m/>
    <n v="6152575.2400000002"/>
    <x v="3"/>
    <x v="0"/>
    <x v="0"/>
    <s v="PALF"/>
    <s v="CONGO"/>
    <m/>
    <m/>
    <s v="o"/>
  </r>
  <r>
    <d v="2019-11-08T00:00:00"/>
    <s v="Paiement frais d'hôtel du 06 au 09/11/2019 mission Djambala- lekana"/>
    <x v="2"/>
    <x v="0"/>
    <m/>
    <x v="45"/>
    <m/>
    <m/>
    <n v="6107575.2400000002"/>
    <x v="3"/>
    <x v="2"/>
    <x v="0"/>
    <s v="PALF"/>
    <s v="CONGO"/>
    <m/>
    <m/>
    <s v="o"/>
  </r>
  <r>
    <d v="2019-11-08T00:00:00"/>
    <s v="Timbre aéroportuaire  à Ouesso relatif au billet OUESSO-BZV du 06/11/2019"/>
    <x v="13"/>
    <x v="1"/>
    <m/>
    <x v="1"/>
    <m/>
    <m/>
    <n v="6107075.2400000002"/>
    <x v="4"/>
    <x v="2"/>
    <x v="1"/>
    <s v="PALF"/>
    <s v="CONGO"/>
    <m/>
    <m/>
    <s v="o"/>
  </r>
  <r>
    <d v="2019-11-08T00:00:00"/>
    <s v="Paiement frais d'Hôtel du 06 au 08/11/2019 à Makoua"/>
    <x v="2"/>
    <x v="0"/>
    <m/>
    <x v="2"/>
    <m/>
    <m/>
    <n v="6077075.2400000002"/>
    <x v="11"/>
    <x v="12"/>
    <x v="0"/>
    <s v="RALFF"/>
    <s v="CONGO"/>
    <s v="1.3.2"/>
    <s v="RALFF-CO503"/>
    <s v="o"/>
  </r>
  <r>
    <d v="2019-11-08T00:00:00"/>
    <s v="Food allowance à Ouesso du 05 au 08 novembre 2019"/>
    <x v="2"/>
    <x v="1"/>
    <m/>
    <x v="2"/>
    <m/>
    <m/>
    <n v="6047075.2400000002"/>
    <x v="4"/>
    <x v="0"/>
    <x v="1"/>
    <s v="RALFF"/>
    <s v="CONGO"/>
    <s v="1.3.2"/>
    <s v="RALFF-CO504"/>
    <s v="o"/>
  </r>
  <r>
    <d v="2019-11-09T00:00:00"/>
    <s v="Ration des détenus au commissariat et à la maison d'arrêt le matin après départ du détenu Mabiala"/>
    <x v="11"/>
    <x v="1"/>
    <m/>
    <x v="32"/>
    <m/>
    <m/>
    <n v="6039075.2400000002"/>
    <x v="8"/>
    <x v="0"/>
    <x v="0"/>
    <s v="PALF"/>
    <s v="CONGO"/>
    <m/>
    <m/>
    <s v="o"/>
  </r>
  <r>
    <d v="2019-11-09T00:00:00"/>
    <s v="Ration des prisoniers le soir au commissariat et à la maison d'arrêt d'Owando"/>
    <x v="11"/>
    <x v="1"/>
    <m/>
    <x v="32"/>
    <m/>
    <m/>
    <n v="6031075.2400000002"/>
    <x v="8"/>
    <x v="0"/>
    <x v="0"/>
    <s v="PALF"/>
    <s v="CONGO"/>
    <m/>
    <m/>
    <s v="o"/>
  </r>
  <r>
    <d v="2019-11-09T00:00:00"/>
    <s v="Achat boisson lors de ma rencontre avec Okemba"/>
    <x v="0"/>
    <x v="0"/>
    <m/>
    <x v="46"/>
    <m/>
    <m/>
    <n v="6028575.2400000002"/>
    <x v="11"/>
    <x v="0"/>
    <x v="0"/>
    <s v="PALF"/>
    <s v="CONGO"/>
    <m/>
    <m/>
    <s v="o"/>
  </r>
  <r>
    <d v="2019-11-09T00:00:00"/>
    <s v="Achat carte sim (déjà identifiée pour i33j)"/>
    <x v="7"/>
    <x v="2"/>
    <m/>
    <x v="14"/>
    <m/>
    <m/>
    <n v="6027575.2400000002"/>
    <x v="0"/>
    <x v="0"/>
    <x v="1"/>
    <s v="PALF"/>
    <s v="CONGO"/>
    <m/>
    <m/>
    <s v="o"/>
  </r>
  <r>
    <d v="2019-11-09T00:00:00"/>
    <s v="Paiement frais d'hôtel du 04  au 06/11/19  et du 9 au 10/11/2019 mission Djambala- lekana"/>
    <x v="2"/>
    <x v="0"/>
    <m/>
    <x v="45"/>
    <m/>
    <m/>
    <n v="5982575.2400000002"/>
    <x v="3"/>
    <x v="2"/>
    <x v="0"/>
    <s v="PALF"/>
    <s v="CONGO"/>
    <m/>
    <m/>
    <s v="o"/>
  </r>
  <r>
    <d v="2019-11-09T00:00:00"/>
    <s v="coaster lekana Djambala  "/>
    <x v="1"/>
    <x v="0"/>
    <m/>
    <x v="47"/>
    <m/>
    <m/>
    <n v="5979075.2400000002"/>
    <x v="3"/>
    <x v="0"/>
    <x v="0"/>
    <s v="PALF"/>
    <s v="CONGO"/>
    <m/>
    <m/>
    <s v="o"/>
  </r>
  <r>
    <d v="2019-11-09T00:00:00"/>
    <s v="Food allowance mission Djambala- lekana du 04 au 10/11/2019 "/>
    <x v="2"/>
    <x v="0"/>
    <m/>
    <x v="7"/>
    <m/>
    <m/>
    <n v="5919075.2400000002"/>
    <x v="3"/>
    <x v="0"/>
    <x v="0"/>
    <s v="PALF"/>
    <s v="CONGO"/>
    <m/>
    <m/>
    <s v="o"/>
  </r>
  <r>
    <d v="2019-11-09T00:00:00"/>
    <s v="Achat boisson lors de ma rencontre avec Dj Zté(Cove)"/>
    <x v="0"/>
    <x v="0"/>
    <m/>
    <x v="6"/>
    <m/>
    <m/>
    <n v="5917075.2400000002"/>
    <x v="1"/>
    <x v="0"/>
    <x v="0"/>
    <s v="PALF"/>
    <s v="CONGO"/>
    <m/>
    <m/>
    <s v="o"/>
  </r>
  <r>
    <d v="2019-11-10T00:00:00"/>
    <s v="Ration des détenus du matin au commissariat et à la maison d'arrêt d'Owando"/>
    <x v="11"/>
    <x v="1"/>
    <m/>
    <x v="32"/>
    <m/>
    <m/>
    <n v="5909075.2400000002"/>
    <x v="8"/>
    <x v="0"/>
    <x v="0"/>
    <s v="PALF"/>
    <s v="CONGO"/>
    <m/>
    <m/>
    <s v="o"/>
  </r>
  <r>
    <d v="2019-11-10T00:00:00"/>
    <s v="Secrétariat-Frais de mise à jour du fichier Comptable"/>
    <x v="7"/>
    <x v="2"/>
    <m/>
    <x v="14"/>
    <m/>
    <m/>
    <n v="5908075.2400000002"/>
    <x v="8"/>
    <x v="0"/>
    <x v="1"/>
    <s v="PALF"/>
    <s v="CONGO"/>
    <m/>
    <m/>
    <s v="o"/>
  </r>
  <r>
    <d v="2019-11-10T00:00:00"/>
    <s v="Ration des détenus le soir à Owando"/>
    <x v="11"/>
    <x v="1"/>
    <m/>
    <x v="32"/>
    <m/>
    <m/>
    <n v="5900075.2400000002"/>
    <x v="8"/>
    <x v="0"/>
    <x v="0"/>
    <s v="PALF"/>
    <s v="CONGO"/>
    <m/>
    <m/>
    <s v="o"/>
  </r>
  <r>
    <d v="2019-11-10T00:00:00"/>
    <s v="Achat boisson lors de la rencontre avec Okemba et Mr Vincent"/>
    <x v="0"/>
    <x v="0"/>
    <m/>
    <x v="3"/>
    <m/>
    <m/>
    <n v="5893075.2400000002"/>
    <x v="11"/>
    <x v="0"/>
    <x v="0"/>
    <s v="PALF"/>
    <s v="CONGO"/>
    <m/>
    <m/>
    <s v="o"/>
  </r>
  <r>
    <d v="2019-11-10T00:00:00"/>
    <s v="Achat crédit Télephonique MTN(communication et internet)"/>
    <x v="14"/>
    <x v="2"/>
    <m/>
    <x v="6"/>
    <m/>
    <m/>
    <n v="5891075.2400000002"/>
    <x v="13"/>
    <x v="0"/>
    <x v="1"/>
    <s v="PALF"/>
    <s v="CONGO"/>
    <m/>
    <m/>
    <s v="o"/>
  </r>
  <r>
    <d v="2019-11-10T00:00:00"/>
    <s v="coaster Djambala Ngo"/>
    <x v="1"/>
    <x v="0"/>
    <m/>
    <x v="47"/>
    <m/>
    <m/>
    <n v="5887575.2400000002"/>
    <x v="3"/>
    <x v="0"/>
    <x v="0"/>
    <s v="PALF"/>
    <s v="CONGO"/>
    <m/>
    <m/>
    <s v="o"/>
  </r>
  <r>
    <d v="2019-11-10T00:00:00"/>
    <s v="coaster Ngo-Brazzaville"/>
    <x v="1"/>
    <x v="0"/>
    <m/>
    <x v="3"/>
    <m/>
    <m/>
    <n v="5880575.2400000002"/>
    <x v="3"/>
    <x v="0"/>
    <x v="0"/>
    <s v="PALF"/>
    <s v="CONGO"/>
    <m/>
    <m/>
    <s v="o"/>
  </r>
  <r>
    <d v="2019-11-10T00:00:00"/>
    <s v="Achat boisson lors de la rencontre avec Garcia et DJ Zté(Cove)"/>
    <x v="0"/>
    <x v="0"/>
    <m/>
    <x v="48"/>
    <m/>
    <m/>
    <n v="5875575.2400000002"/>
    <x v="1"/>
    <x v="0"/>
    <x v="0"/>
    <s v="PALF"/>
    <s v="CONGO"/>
    <m/>
    <m/>
    <s v="o"/>
  </r>
  <r>
    <d v="2019-11-11T00:00:00"/>
    <s v="Ration des détenus le matin à Owando"/>
    <x v="11"/>
    <x v="1"/>
    <m/>
    <x v="32"/>
    <m/>
    <m/>
    <n v="5867575.2400000002"/>
    <x v="8"/>
    <x v="0"/>
    <x v="0"/>
    <s v="PALF"/>
    <s v="CONGO"/>
    <m/>
    <m/>
    <s v="o"/>
  </r>
  <r>
    <d v="2019-11-11T00:00:00"/>
    <s v="Ration des détenus le soir au commissariat et Maison d'arrêt d'Owando"/>
    <x v="11"/>
    <x v="1"/>
    <m/>
    <x v="32"/>
    <m/>
    <m/>
    <n v="5859575.2400000002"/>
    <x v="8"/>
    <x v="0"/>
    <x v="0"/>
    <s v="PALF"/>
    <s v="CONGO"/>
    <m/>
    <m/>
    <s v="o"/>
  </r>
  <r>
    <d v="2019-11-11T00:00:00"/>
    <s v="Food allowance mission du 08 au 11 Novembre 2019 à BZV"/>
    <x v="2"/>
    <x v="0"/>
    <m/>
    <x v="2"/>
    <m/>
    <m/>
    <n v="5829575.2400000002"/>
    <x v="13"/>
    <x v="0"/>
    <x v="0"/>
    <s v="PALF"/>
    <s v="CONGO"/>
    <m/>
    <m/>
    <s v="o"/>
  </r>
  <r>
    <d v="2019-11-11T00:00:00"/>
    <s v="Food allowance pendant la pause"/>
    <x v="5"/>
    <x v="0"/>
    <m/>
    <x v="14"/>
    <m/>
    <m/>
    <n v="5828575.2400000002"/>
    <x v="3"/>
    <x v="0"/>
    <x v="0"/>
    <s v="PALF"/>
    <s v="CONGO"/>
    <m/>
    <m/>
    <s v="o"/>
  </r>
  <r>
    <d v="2019-11-11T00:00:00"/>
    <s v="Paiement frais d'hôtel 06 Nuitées à Owando du 06 au 12/11/2019"/>
    <x v="2"/>
    <x v="1"/>
    <m/>
    <x v="16"/>
    <m/>
    <m/>
    <n v="5738575.2400000002"/>
    <x v="8"/>
    <x v="2"/>
    <x v="1"/>
    <s v="RALFF"/>
    <s v="CONGO"/>
    <s v="1.3.2"/>
    <s v="RALFF-CO505"/>
    <s v="o"/>
  </r>
  <r>
    <d v="2019-11-11T00:00:00"/>
    <s v="Paiement frais d'hôtel du 08 au 12/11/2019 à Owando"/>
    <x v="2"/>
    <x v="0"/>
    <m/>
    <x v="7"/>
    <m/>
    <m/>
    <n v="5678575.2400000002"/>
    <x v="11"/>
    <x v="13"/>
    <x v="0"/>
    <s v="RALFF"/>
    <s v="CONGO"/>
    <s v="1.3.2"/>
    <s v="RALFF-CO506"/>
    <s v="o"/>
  </r>
  <r>
    <d v="2019-11-11T00:00:00"/>
    <s v="Me MOUYETI Scrutin-Frais de mission DJAMBALA"/>
    <x v="3"/>
    <x v="1"/>
    <m/>
    <x v="49"/>
    <m/>
    <m/>
    <n v="5611975.2400000002"/>
    <x v="2"/>
    <x v="0"/>
    <x v="1"/>
    <s v="RALFF"/>
    <s v="CONGO"/>
    <s v="5.2.2"/>
    <s v="RALFF-CO507"/>
    <s v="o"/>
  </r>
  <r>
    <d v="2019-11-11T00:00:00"/>
    <s v="Reglement facture d'Electricité E2C septembre-octobre 2019/Bureau PALF"/>
    <x v="12"/>
    <x v="2"/>
    <m/>
    <x v="50"/>
    <m/>
    <m/>
    <n v="5524851.2400000002"/>
    <x v="7"/>
    <x v="2"/>
    <x v="0"/>
    <s v="RALFF"/>
    <s v="CONGO"/>
    <s v="4.4"/>
    <s v="RALFF-CO508"/>
    <s v="o"/>
  </r>
  <r>
    <d v="2019-11-12T00:00:00"/>
    <s v="Paiement frais d'hôtel du 12 au 13 Nov 2019 cfr Op Brazzaville du 12 novembre"/>
    <x v="2"/>
    <x v="4"/>
    <m/>
    <x v="51"/>
    <m/>
    <m/>
    <n v="5499851.2400000002"/>
    <x v="0"/>
    <x v="2"/>
    <x v="1"/>
    <s v="PALF"/>
    <s v="CONGO"/>
    <m/>
    <m/>
    <s v="o"/>
  </r>
  <r>
    <d v="2019-11-12T00:00:00"/>
    <s v="Achat boisson et repas (renforcement trust building avec 3 cibles cfr OP OS Brazzaville)"/>
    <x v="0"/>
    <x v="0"/>
    <m/>
    <x v="52"/>
    <m/>
    <m/>
    <n v="5491351.2400000002"/>
    <x v="0"/>
    <x v="0"/>
    <x v="0"/>
    <s v="PALF"/>
    <s v="CONGO"/>
    <m/>
    <m/>
    <s v="o"/>
  </r>
  <r>
    <d v="2019-11-12T00:00:00"/>
    <s v="Achat boisson avec les OPJ dans un restaurant à BZV, attendant le top (opération DOUA)"/>
    <x v="5"/>
    <x v="4"/>
    <m/>
    <x v="46"/>
    <m/>
    <m/>
    <n v="5488851.2400000002"/>
    <x v="9"/>
    <x v="0"/>
    <x v="0"/>
    <s v="PALF"/>
    <s v="CONGO"/>
    <m/>
    <m/>
    <s v="o"/>
  </r>
  <r>
    <d v="2019-11-12T00:00:00"/>
    <s v="B52-Bonus Opération du 12/11/19 à BZV (cas ossements humains à BZV)"/>
    <x v="9"/>
    <x v="4"/>
    <m/>
    <x v="9"/>
    <m/>
    <m/>
    <n v="5478851.2400000002"/>
    <x v="7"/>
    <x v="2"/>
    <x v="0"/>
    <s v="PALF"/>
    <s v="CONGO"/>
    <m/>
    <m/>
    <s v="o"/>
  </r>
  <r>
    <d v="2019-11-12T00:00:00"/>
    <s v="I23C-Bonus Opération du 12/11/19 à BZV (cas ossements humains à BZV)"/>
    <x v="9"/>
    <x v="4"/>
    <m/>
    <x v="53"/>
    <m/>
    <m/>
    <n v="5328851.24"/>
    <x v="7"/>
    <x v="2"/>
    <x v="0"/>
    <s v="PALF"/>
    <s v="CONGO"/>
    <m/>
    <m/>
    <s v="o"/>
  </r>
  <r>
    <d v="2019-11-12T00:00:00"/>
    <s v="Hérick TCHICAYA-Bonus Opération du 12/11/19 à BZV (cas ossements humains BZV)"/>
    <x v="9"/>
    <x v="4"/>
    <m/>
    <x v="2"/>
    <m/>
    <m/>
    <n v="5298851.24"/>
    <x v="7"/>
    <x v="2"/>
    <x v="0"/>
    <s v="PALF"/>
    <s v="CONGO"/>
    <m/>
    <m/>
    <s v="o"/>
  </r>
  <r>
    <d v="2019-11-12T00:00:00"/>
    <s v="Alexis NGOMA-Bonus Opération du 12/11/19 à BZV (cas ossements humains à BZV)"/>
    <x v="9"/>
    <x v="4"/>
    <m/>
    <x v="9"/>
    <m/>
    <m/>
    <n v="5288851.24"/>
    <x v="7"/>
    <x v="2"/>
    <x v="0"/>
    <s v="PALF"/>
    <s v="CONGO"/>
    <m/>
    <m/>
    <s v="o"/>
  </r>
  <r>
    <d v="2019-11-12T00:00:00"/>
    <s v="Dalia OYONTSIO-Bonus Opération du 12/11/19 à BZV(cas ossements humains)"/>
    <x v="9"/>
    <x v="4"/>
    <m/>
    <x v="9"/>
    <m/>
    <m/>
    <n v="5278851.24"/>
    <x v="7"/>
    <x v="2"/>
    <x v="0"/>
    <s v="PALF"/>
    <s v="CONGO"/>
    <m/>
    <m/>
    <s v="o"/>
  </r>
  <r>
    <d v="2019-11-12T00:00:00"/>
    <s v="Food allowance mission du 12 au 13 Novembre 2019 à BZV"/>
    <x v="2"/>
    <x v="0"/>
    <m/>
    <x v="9"/>
    <m/>
    <m/>
    <n v="5268851.24"/>
    <x v="13"/>
    <x v="0"/>
    <x v="0"/>
    <s v="PALF"/>
    <s v="CONGO"/>
    <m/>
    <m/>
    <s v="o"/>
  </r>
  <r>
    <d v="2019-11-12T00:00:00"/>
    <s v="Food allowance pendant la pause"/>
    <x v="5"/>
    <x v="0"/>
    <m/>
    <x v="14"/>
    <m/>
    <m/>
    <n v="5267851.24"/>
    <x v="3"/>
    <x v="0"/>
    <x v="0"/>
    <s v="PALF"/>
    <s v="CONGO"/>
    <m/>
    <m/>
    <s v="o"/>
  </r>
  <r>
    <d v="2019-11-12T00:00:00"/>
    <s v="Paiement frais d'hôtel du 07 au 12 Novembre 2019 à INONI"/>
    <x v="2"/>
    <x v="0"/>
    <m/>
    <x v="54"/>
    <m/>
    <m/>
    <n v="5192851.24"/>
    <x v="1"/>
    <x v="2"/>
    <x v="0"/>
    <s v="PALF"/>
    <s v="CONGO"/>
    <m/>
    <m/>
    <s v="o"/>
  </r>
  <r>
    <d v="2019-11-12T00:00:00"/>
    <s v="Food allowance du 07 au 11 Novembre 2019 à INONI"/>
    <x v="2"/>
    <x v="0"/>
    <m/>
    <x v="29"/>
    <m/>
    <m/>
    <n v="5142851.24"/>
    <x v="1"/>
    <x v="0"/>
    <x v="0"/>
    <s v="PALF"/>
    <s v="CONGO"/>
    <m/>
    <m/>
    <s v="o"/>
  </r>
  <r>
    <d v="2019-11-12T00:00:00"/>
    <s v="Achat Billet: Owando-Brazzaville"/>
    <x v="1"/>
    <x v="1"/>
    <m/>
    <x v="17"/>
    <m/>
    <m/>
    <n v="5130851.24"/>
    <x v="8"/>
    <x v="2"/>
    <x v="0"/>
    <s v="RALFF"/>
    <s v="CONGO"/>
    <s v="2.2"/>
    <s v="RALFF-CO509"/>
    <s v="o"/>
  </r>
  <r>
    <d v="2019-11-12T00:00:00"/>
    <s v="Food allowance du 06 au 12/11/2019 à Owando"/>
    <x v="2"/>
    <x v="1"/>
    <m/>
    <x v="7"/>
    <m/>
    <m/>
    <n v="5070851.24"/>
    <x v="8"/>
    <x v="0"/>
    <x v="1"/>
    <s v="RALFF"/>
    <s v="CONGO"/>
    <s v="1.3.2"/>
    <s v="RALFF-CO510"/>
    <s v="o"/>
  </r>
  <r>
    <d v="2019-11-12T00:00:00"/>
    <s v="Achat billet Owando - Brazzaville"/>
    <x v="1"/>
    <x v="0"/>
    <m/>
    <x v="17"/>
    <m/>
    <m/>
    <n v="5058851.24"/>
    <x v="11"/>
    <x v="14"/>
    <x v="0"/>
    <s v="RALFF"/>
    <s v="CONGO"/>
    <s v="2.2"/>
    <s v="RALFF-CO511"/>
    <s v="o"/>
  </r>
  <r>
    <d v="2019-11-12T00:00:00"/>
    <s v="Food Allowance du 06 au 12/11/2019 MAKOUA et OWANDO"/>
    <x v="2"/>
    <x v="0"/>
    <m/>
    <x v="7"/>
    <m/>
    <m/>
    <n v="4998851.24"/>
    <x v="11"/>
    <x v="0"/>
    <x v="0"/>
    <s v="RALFF"/>
    <s v="CONGO"/>
    <s v="1.3.2"/>
    <s v="RALFF-CO512"/>
    <s v="o"/>
  </r>
  <r>
    <d v="2019-11-12T00:00:00"/>
    <s v="Bus bzv/Djambala"/>
    <x v="1"/>
    <x v="1"/>
    <m/>
    <x v="11"/>
    <m/>
    <m/>
    <n v="4992851.24"/>
    <x v="2"/>
    <x v="0"/>
    <x v="0"/>
    <s v="RALFF"/>
    <s v="CONGO"/>
    <s v="2.2"/>
    <s v="RALFF-CO513"/>
    <s v="o"/>
  </r>
  <r>
    <d v="2019-11-13T00:00:00"/>
    <s v="Bonus OPJ  (cas ossements humains à BZV)"/>
    <x v="9"/>
    <x v="4"/>
    <m/>
    <x v="55"/>
    <m/>
    <m/>
    <n v="4840851.24"/>
    <x v="9"/>
    <x v="2"/>
    <x v="0"/>
    <s v="PALF"/>
    <s v="CONGO"/>
    <m/>
    <m/>
    <s v="o"/>
  </r>
  <r>
    <d v="2019-11-13T00:00:00"/>
    <s v="Paiement frais d'hôtel du 08 au 13 Novembre 2019 à BZV"/>
    <x v="2"/>
    <x v="0"/>
    <m/>
    <x v="54"/>
    <m/>
    <m/>
    <n v="4765851.24"/>
    <x v="13"/>
    <x v="2"/>
    <x v="0"/>
    <s v="PALF"/>
    <s v="CONGO"/>
    <m/>
    <m/>
    <s v="o"/>
  </r>
  <r>
    <d v="2019-11-13T00:00:00"/>
    <s v="Achat billet Brazza- Pointe Noire"/>
    <x v="1"/>
    <x v="0"/>
    <m/>
    <x v="3"/>
    <m/>
    <m/>
    <n v="4758851.24"/>
    <x v="13"/>
    <x v="2"/>
    <x v="0"/>
    <s v="PALF"/>
    <s v="CONGO"/>
    <m/>
    <m/>
    <s v="o"/>
  </r>
  <r>
    <d v="2019-11-13T00:00:00"/>
    <s v="Food allowance pendant la pause"/>
    <x v="5"/>
    <x v="0"/>
    <m/>
    <x v="14"/>
    <m/>
    <m/>
    <n v="4757851.24"/>
    <x v="3"/>
    <x v="0"/>
    <x v="0"/>
    <s v="PALF"/>
    <s v="CONGO"/>
    <m/>
    <m/>
    <s v="o"/>
  </r>
  <r>
    <d v="2019-11-13T00:00:00"/>
    <s v="Ration des detenus à la gendarmerie de BZV"/>
    <x v="11"/>
    <x v="1"/>
    <m/>
    <x v="56"/>
    <m/>
    <m/>
    <n v="4753451.24"/>
    <x v="4"/>
    <x v="0"/>
    <x v="0"/>
    <s v="PALF"/>
    <s v="CONGO"/>
    <m/>
    <m/>
    <s v="o"/>
  </r>
  <r>
    <d v="2019-11-13T00:00:00"/>
    <s v="Achat billet Brazzaville-Pointe Noire (départ pour PN)"/>
    <x v="1"/>
    <x v="0"/>
    <m/>
    <x v="3"/>
    <m/>
    <m/>
    <n v="4746451.24"/>
    <x v="0"/>
    <x v="2"/>
    <x v="0"/>
    <s v="RALFF"/>
    <s v="CONGO"/>
    <s v="2.2"/>
    <s v="RALFF-CO514"/>
    <s v="o"/>
  </r>
  <r>
    <d v="2019-11-13T00:00:00"/>
    <s v="Achat billet BZV- Dolisie/Me Séverin BIYOUDI MIAKASSISSA"/>
    <x v="1"/>
    <x v="1"/>
    <m/>
    <x v="48"/>
    <m/>
    <m/>
    <n v="4741451.24"/>
    <x v="14"/>
    <x v="2"/>
    <x v="0"/>
    <s v="RALFF"/>
    <s v="CONGO"/>
    <s v="5.2.2"/>
    <s v="RALFF-CO515"/>
    <s v="o"/>
  </r>
  <r>
    <d v="2019-11-13T00:00:00"/>
    <s v="Achat billets BZV-Dolisie(Alexis )"/>
    <x v="1"/>
    <x v="1"/>
    <m/>
    <x v="48"/>
    <m/>
    <m/>
    <n v="4736451.24"/>
    <x v="14"/>
    <x v="2"/>
    <x v="0"/>
    <s v="RALFF"/>
    <s v="CONGO"/>
    <s v="2.2"/>
    <s v="RALFF-CO516"/>
    <s v="o"/>
  </r>
  <r>
    <d v="2019-11-13T00:00:00"/>
    <s v="Me Séverin BIYOUDI MIAKASSISSA-Frais de mission Dolisie"/>
    <x v="3"/>
    <x v="1"/>
    <m/>
    <x v="57"/>
    <m/>
    <m/>
    <n v="4665451.24"/>
    <x v="14"/>
    <x v="2"/>
    <x v="1"/>
    <s v="RALFF"/>
    <s v="CONGO"/>
    <s v="5.2.2"/>
    <s v="RALFF-CO517"/>
    <s v="o"/>
  </r>
  <r>
    <d v="2019-11-13T00:00:00"/>
    <s v="Achat matériel répéteur tp link tlwa 865 RE (pour amplifier internet dans le bureau)"/>
    <x v="15"/>
    <x v="2"/>
    <m/>
    <x v="58"/>
    <m/>
    <m/>
    <n v="4639265.24"/>
    <x v="10"/>
    <x v="2"/>
    <x v="1"/>
    <s v="RALFF"/>
    <s v="CONGO"/>
    <s v="4.3"/>
    <s v="RALFF-CO518"/>
    <s v="o"/>
  </r>
  <r>
    <d v="2019-11-13T00:00:00"/>
    <s v="Achat Ordinateur LENOVO couleur argent pour département enquête"/>
    <x v="15"/>
    <x v="0"/>
    <m/>
    <x v="59"/>
    <m/>
    <m/>
    <n v="4443031.24"/>
    <x v="10"/>
    <x v="15"/>
    <x v="0"/>
    <s v="RALFF"/>
    <s v="CONGO"/>
    <s v="3.2"/>
    <s v="RALFF-CO519"/>
    <s v="o"/>
  </r>
  <r>
    <d v="2019-11-14T00:00:00"/>
    <s v="Achat boisson (trust building avec Chris vers la galérie d'art)"/>
    <x v="0"/>
    <x v="0"/>
    <m/>
    <x v="46"/>
    <m/>
    <m/>
    <n v="4440531.24"/>
    <x v="0"/>
    <x v="0"/>
    <x v="0"/>
    <s v="PALF"/>
    <s v="CONGO"/>
    <m/>
    <m/>
    <s v="o"/>
  </r>
  <r>
    <d v="2019-11-14T00:00:00"/>
    <s v="Electricien-Main d'Œuvre depannage module"/>
    <x v="8"/>
    <x v="2"/>
    <m/>
    <x v="0"/>
    <m/>
    <m/>
    <n v="4437531.24"/>
    <x v="7"/>
    <x v="2"/>
    <x v="1"/>
    <s v="PALF"/>
    <s v="CONGO"/>
    <m/>
    <m/>
    <s v="o"/>
  </r>
  <r>
    <d v="2019-11-14T00:00:00"/>
    <s v="Frais de transfert Charden farell/AMENOPHYS"/>
    <x v="10"/>
    <x v="2"/>
    <m/>
    <x v="60"/>
    <m/>
    <m/>
    <n v="4436106.24"/>
    <x v="7"/>
    <x v="2"/>
    <x v="1"/>
    <s v="PALF"/>
    <s v="CONGO"/>
    <m/>
    <m/>
    <s v="o"/>
  </r>
  <r>
    <d v="2019-11-14T00:00:00"/>
    <s v="Frais de transfert Charden farell/Alexis"/>
    <x v="10"/>
    <x v="2"/>
    <m/>
    <x v="61"/>
    <m/>
    <m/>
    <n v="4434816.24"/>
    <x v="7"/>
    <x v="2"/>
    <x v="1"/>
    <s v="PALF"/>
    <s v="CONGO"/>
    <m/>
    <m/>
    <s v="o"/>
  </r>
  <r>
    <d v="2019-11-14T00:00:00"/>
    <s v="Achat crédit Télephonique MTN(communication et internet)"/>
    <x v="14"/>
    <x v="2"/>
    <m/>
    <x v="6"/>
    <m/>
    <m/>
    <n v="4432816.24"/>
    <x v="13"/>
    <x v="0"/>
    <x v="1"/>
    <s v="PALF"/>
    <s v="CONGO"/>
    <m/>
    <m/>
    <s v="o"/>
  </r>
  <r>
    <d v="2019-11-14T00:00:00"/>
    <s v="Food allowance pendant la pause"/>
    <x v="5"/>
    <x v="0"/>
    <m/>
    <x v="14"/>
    <m/>
    <m/>
    <n v="4431816.24"/>
    <x v="3"/>
    <x v="0"/>
    <x v="0"/>
    <s v="PALF"/>
    <s v="CONGO"/>
    <m/>
    <m/>
    <s v="o"/>
  </r>
  <r>
    <d v="2019-11-14T00:00:00"/>
    <s v="Ration des detenus à la gendarmerie de BZV"/>
    <x v="11"/>
    <x v="1"/>
    <m/>
    <x v="56"/>
    <m/>
    <m/>
    <n v="4427416.24"/>
    <x v="4"/>
    <x v="0"/>
    <x v="0"/>
    <s v="PALF"/>
    <s v="CONGO"/>
    <m/>
    <m/>
    <s v="o"/>
  </r>
  <r>
    <d v="2019-11-14T00:00:00"/>
    <s v="Food allowance pendant la pause"/>
    <x v="5"/>
    <x v="0"/>
    <m/>
    <x v="14"/>
    <m/>
    <m/>
    <n v="4426416.24"/>
    <x v="1"/>
    <x v="0"/>
    <x v="0"/>
    <s v="PALF"/>
    <s v="CONGO"/>
    <m/>
    <m/>
    <s v="o"/>
  </r>
  <r>
    <d v="2019-11-14T00:00:00"/>
    <s v="Achat billet Djambala-BZV"/>
    <x v="1"/>
    <x v="1"/>
    <m/>
    <x v="3"/>
    <m/>
    <m/>
    <n v="4419416.24"/>
    <x v="2"/>
    <x v="2"/>
    <x v="0"/>
    <s v="RALFF"/>
    <s v="CONGO"/>
    <s v="2.2"/>
    <s v="RALFF-CO520"/>
    <s v="o"/>
  </r>
  <r>
    <d v="2019-11-15T00:00:00"/>
    <s v="Ration des detenus à djambala du 12 au 14 novembre 2019 soient 03 jours"/>
    <x v="11"/>
    <x v="1"/>
    <m/>
    <x v="62"/>
    <m/>
    <m/>
    <n v="4409016.24"/>
    <x v="2"/>
    <x v="0"/>
    <x v="0"/>
    <s v="PALF"/>
    <s v="CONGO"/>
    <m/>
    <m/>
    <s v="o"/>
  </r>
  <r>
    <d v="2019-11-15T00:00:00"/>
    <s v="Achat boisson (rencontre avec 2 cibles Chris et Bâle)"/>
    <x v="0"/>
    <x v="0"/>
    <m/>
    <x v="5"/>
    <m/>
    <m/>
    <n v="4405016.24"/>
    <x v="0"/>
    <x v="0"/>
    <x v="0"/>
    <s v="PALF"/>
    <s v="CONGO"/>
    <m/>
    <m/>
    <s v="o"/>
  </r>
  <r>
    <d v="2019-11-15T00:00:00"/>
    <s v="Impression et copie pv cas ITOUA "/>
    <x v="7"/>
    <x v="2"/>
    <m/>
    <x v="63"/>
    <m/>
    <m/>
    <n v="4404741.24"/>
    <x v="9"/>
    <x v="0"/>
    <x v="1"/>
    <s v="PALF"/>
    <s v="CONGO"/>
    <m/>
    <m/>
    <s v="o"/>
  </r>
  <r>
    <d v="2019-11-15T00:00:00"/>
    <s v="Frais de transfert Charden farell/I23c"/>
    <x v="10"/>
    <x v="2"/>
    <m/>
    <x v="64"/>
    <m/>
    <m/>
    <n v="4394592.24"/>
    <x v="7"/>
    <x v="2"/>
    <x v="1"/>
    <s v="PALF"/>
    <s v="CONGO"/>
    <m/>
    <m/>
    <s v="o"/>
  </r>
  <r>
    <d v="2019-11-15T00:00:00"/>
    <s v="Bonus des mois de Septembre et Octobre 2019/B52"/>
    <x v="9"/>
    <x v="0"/>
    <m/>
    <x v="2"/>
    <m/>
    <m/>
    <n v="4364592.24"/>
    <x v="7"/>
    <x v="2"/>
    <x v="0"/>
    <s v="PALF"/>
    <s v="CONGO"/>
    <m/>
    <m/>
    <s v="o"/>
  </r>
  <r>
    <d v="2019-11-15T00:00:00"/>
    <s v="Achat crédit téléphonique Airtel(communication et internet)"/>
    <x v="14"/>
    <x v="2"/>
    <m/>
    <x v="6"/>
    <m/>
    <m/>
    <n v="4362592.24"/>
    <x v="13"/>
    <x v="0"/>
    <x v="1"/>
    <s v="PALF"/>
    <s v="CONGO"/>
    <m/>
    <m/>
    <s v="o"/>
  </r>
  <r>
    <d v="2019-11-15T00:00:00"/>
    <s v="Food allowance pendant la pause"/>
    <x v="5"/>
    <x v="0"/>
    <m/>
    <x v="14"/>
    <m/>
    <m/>
    <n v="4361592.24"/>
    <x v="3"/>
    <x v="0"/>
    <x v="0"/>
    <s v="PALF"/>
    <s v="CONGO"/>
    <m/>
    <m/>
    <s v="o"/>
  </r>
  <r>
    <d v="2019-11-15T00:00:00"/>
    <s v="Ration des detenus à la gendarmerie de BZV"/>
    <x v="11"/>
    <x v="1"/>
    <m/>
    <x v="56"/>
    <m/>
    <m/>
    <n v="4357192.24"/>
    <x v="4"/>
    <x v="0"/>
    <x v="0"/>
    <s v="PALF"/>
    <s v="CONGO"/>
    <m/>
    <m/>
    <s v="o"/>
  </r>
  <r>
    <d v="2019-11-15T00:00:00"/>
    <s v="Food allowance pendant la pause"/>
    <x v="5"/>
    <x v="0"/>
    <m/>
    <x v="14"/>
    <m/>
    <m/>
    <n v="4356192.24"/>
    <x v="1"/>
    <x v="0"/>
    <x v="0"/>
    <s v="PALF"/>
    <s v="CONGO"/>
    <m/>
    <m/>
    <s v="o"/>
  </r>
  <r>
    <d v="2019-11-15T00:00:00"/>
    <s v="FRAIS RET.DEPLACE Chq n°3635156"/>
    <x v="6"/>
    <x v="2"/>
    <m/>
    <x v="26"/>
    <m/>
    <m/>
    <n v="4352708.24"/>
    <x v="5"/>
    <x v="6"/>
    <x v="1"/>
    <s v="PALF"/>
    <s v="CONGO"/>
    <m/>
    <m/>
    <s v="o"/>
  </r>
  <r>
    <d v="2019-11-15T00:00:00"/>
    <s v="Food allowance à djambala du 12 au 15 novembre 2019 soient 03 jours"/>
    <x v="2"/>
    <x v="1"/>
    <m/>
    <x v="2"/>
    <m/>
    <m/>
    <n v="4322708.24"/>
    <x v="2"/>
    <x v="0"/>
    <x v="1"/>
    <s v="RALFF"/>
    <s v="CONGO"/>
    <s v="1.3.2"/>
    <s v="RALFF-CO521"/>
    <s v="o"/>
  </r>
  <r>
    <d v="2019-11-15T00:00:00"/>
    <s v="Paiement frais d'hôtel à Djambala du  12 au 15 novembre 2019 soient 03 Nuitées"/>
    <x v="2"/>
    <x v="1"/>
    <m/>
    <x v="2"/>
    <m/>
    <m/>
    <n v="4292708.24"/>
    <x v="2"/>
    <x v="2"/>
    <x v="1"/>
    <s v="RALFF"/>
    <s v="CONGO"/>
    <s v="1.3.2"/>
    <s v="RALFF-CO522"/>
    <s v="o"/>
  </r>
  <r>
    <d v="2019-11-15T00:00:00"/>
    <s v="Achat Billet retour sur Brazzaville"/>
    <x v="1"/>
    <x v="1"/>
    <m/>
    <x v="48"/>
    <m/>
    <m/>
    <n v="4287708.24"/>
    <x v="14"/>
    <x v="2"/>
    <x v="0"/>
    <s v="RALFF"/>
    <s v="CONGO"/>
    <s v="2.2"/>
    <s v="RALFF-CO523"/>
    <s v="o"/>
  </r>
  <r>
    <d v="2019-11-15T00:00:00"/>
    <s v="Paiement frais d'hôtel du 13 au 15/11/19 à Dolisie"/>
    <x v="2"/>
    <x v="1"/>
    <m/>
    <x v="2"/>
    <m/>
    <m/>
    <n v="4257708.24"/>
    <x v="14"/>
    <x v="2"/>
    <x v="1"/>
    <s v="RALFF"/>
    <s v="CONGO"/>
    <s v="1.3.2"/>
    <s v="RALFF-CO524"/>
    <s v="o"/>
  </r>
  <r>
    <d v="2019-11-15T00:00:00"/>
    <s v="Food allowance du 13 au 15/11/19 à Dolisie"/>
    <x v="2"/>
    <x v="1"/>
    <m/>
    <x v="23"/>
    <m/>
    <m/>
    <n v="4237708.24"/>
    <x v="14"/>
    <x v="0"/>
    <x v="1"/>
    <s v="RALFF"/>
    <s v="CONGO"/>
    <s v="1.3.2"/>
    <s v="RALFF-CO525"/>
    <s v="o"/>
  </r>
  <r>
    <d v="2019-11-16T00:00:00"/>
    <s v="Achat boisson et repas (rencontre avec la cible EF et son partenaire à la place de révolution)"/>
    <x v="0"/>
    <x v="0"/>
    <m/>
    <x v="48"/>
    <m/>
    <m/>
    <n v="4232708.24"/>
    <x v="0"/>
    <x v="0"/>
    <x v="0"/>
    <s v="PALF"/>
    <s v="CONGO"/>
    <m/>
    <m/>
    <s v="o"/>
  </r>
  <r>
    <d v="2019-11-16T00:00:00"/>
    <s v="Achat crédit téléphonique Airtel(communication et internet)"/>
    <x v="14"/>
    <x v="2"/>
    <m/>
    <x v="65"/>
    <m/>
    <m/>
    <n v="4231208.24"/>
    <x v="13"/>
    <x v="0"/>
    <x v="1"/>
    <s v="PALF"/>
    <s v="CONGO"/>
    <m/>
    <m/>
    <s v="o"/>
  </r>
  <r>
    <d v="2019-11-16T00:00:00"/>
    <s v="Achat billet océan pour la mission de Ouesso"/>
    <x v="1"/>
    <x v="0"/>
    <m/>
    <x v="23"/>
    <m/>
    <m/>
    <n v="4211208.24"/>
    <x v="3"/>
    <x v="0"/>
    <x v="0"/>
    <s v="PALF"/>
    <s v="CONGO"/>
    <m/>
    <m/>
    <s v="o"/>
  </r>
  <r>
    <d v="2019-11-16T00:00:00"/>
    <s v="Achat écran blindé téléphone"/>
    <x v="7"/>
    <x v="2"/>
    <m/>
    <x v="48"/>
    <m/>
    <m/>
    <n v="4206208.24"/>
    <x v="1"/>
    <x v="2"/>
    <x v="1"/>
    <s v="PALF"/>
    <s v="CONGO"/>
    <m/>
    <m/>
    <s v="o"/>
  </r>
  <r>
    <d v="2019-11-16T00:00:00"/>
    <s v="Achat billet BZV-GAMBOMA"/>
    <x v="1"/>
    <x v="0"/>
    <m/>
    <x v="32"/>
    <m/>
    <m/>
    <n v="4198208.24"/>
    <x v="11"/>
    <x v="10"/>
    <x v="0"/>
    <s v="RALFF"/>
    <s v="CONGO"/>
    <s v="2.2"/>
    <s v="RALFF-CO526"/>
    <s v="o"/>
  </r>
  <r>
    <d v="2019-11-17T00:00:00"/>
    <s v="Achat à manger et à boire lors de ma rencontre avec dodo"/>
    <x v="0"/>
    <x v="0"/>
    <m/>
    <x v="46"/>
    <m/>
    <m/>
    <n v="4195708.24"/>
    <x v="3"/>
    <x v="0"/>
    <x v="0"/>
    <s v="PALF"/>
    <s v="CONGO"/>
    <m/>
    <m/>
    <s v="o"/>
  </r>
  <r>
    <d v="2019-11-18T00:00:00"/>
    <s v="Achat boisson lors de la rencontre avec la cible Stany"/>
    <x v="0"/>
    <x v="0"/>
    <m/>
    <x v="0"/>
    <m/>
    <m/>
    <n v="4192708.24"/>
    <x v="11"/>
    <x v="0"/>
    <x v="0"/>
    <s v="PALF"/>
    <s v="CONGO"/>
    <m/>
    <m/>
    <s v="o"/>
  </r>
  <r>
    <d v="2019-11-18T00:00:00"/>
    <s v="Achat boisson (rencontre avec la cible Emanuel vers Atlantic palace)"/>
    <x v="0"/>
    <x v="0"/>
    <m/>
    <x v="6"/>
    <m/>
    <m/>
    <n v="4190708.24"/>
    <x v="0"/>
    <x v="0"/>
    <x v="0"/>
    <s v="PALF"/>
    <s v="CONGO"/>
    <m/>
    <m/>
    <s v="o"/>
  </r>
  <r>
    <d v="2019-11-18T00:00:00"/>
    <s v="Achat crédit Télephonique MTN(communication et internet)"/>
    <x v="14"/>
    <x v="2"/>
    <m/>
    <x v="48"/>
    <m/>
    <m/>
    <n v="4185708.24"/>
    <x v="13"/>
    <x v="0"/>
    <x v="1"/>
    <s v="PALF"/>
    <s v="CONGO"/>
    <m/>
    <m/>
    <s v="o"/>
  </r>
  <r>
    <d v="2019-11-18T00:00:00"/>
    <s v="Achat crédit téléphonique Airtel(communication et internet)"/>
    <x v="14"/>
    <x v="2"/>
    <m/>
    <x v="65"/>
    <m/>
    <m/>
    <n v="4184208.24"/>
    <x v="13"/>
    <x v="0"/>
    <x v="1"/>
    <s v="PALF"/>
    <s v="CONGO"/>
    <m/>
    <m/>
    <s v="o"/>
  </r>
  <r>
    <d v="2019-11-18T00:00:00"/>
    <s v="Achat boisson lors de ma rencontre avec mikamona et blaise"/>
    <x v="0"/>
    <x v="0"/>
    <m/>
    <x v="6"/>
    <m/>
    <m/>
    <n v="4182208.24"/>
    <x v="3"/>
    <x v="0"/>
    <x v="0"/>
    <s v="PALF"/>
    <s v="CONGO"/>
    <m/>
    <m/>
    <s v="o"/>
  </r>
  <r>
    <d v="2019-11-18T00:00:00"/>
    <s v="Achat Billet BRAZZAVILLE- NGO"/>
    <x v="1"/>
    <x v="0"/>
    <m/>
    <x v="11"/>
    <m/>
    <m/>
    <n v="4176208.24"/>
    <x v="1"/>
    <x v="16"/>
    <x v="0"/>
    <s v="PALF"/>
    <s v="CONGO"/>
    <m/>
    <m/>
    <s v="o"/>
  </r>
  <r>
    <d v="2019-11-18T00:00:00"/>
    <s v="Reglement facture bonus médias Evariste LELOUSSI CHQ N°3635157"/>
    <x v="9"/>
    <x v="2"/>
    <m/>
    <x v="66"/>
    <m/>
    <m/>
    <n v="3896208.24"/>
    <x v="5"/>
    <x v="17"/>
    <x v="0"/>
    <s v="PALF"/>
    <s v="CONGO"/>
    <m/>
    <m/>
    <s v="o"/>
  </r>
  <r>
    <d v="2019-11-18T00:00:00"/>
    <s v="FRAIS RET.DEPLACE Chq n°3635157"/>
    <x v="6"/>
    <x v="2"/>
    <m/>
    <x v="26"/>
    <m/>
    <m/>
    <n v="3892724.24"/>
    <x v="5"/>
    <x v="6"/>
    <x v="1"/>
    <s v="PALF"/>
    <s v="CONGO"/>
    <m/>
    <m/>
    <s v="o"/>
  </r>
  <r>
    <d v="2019-11-19T00:00:00"/>
    <s v="Achat boisson lors de rencontre avec Raman et collaborateur"/>
    <x v="0"/>
    <x v="0"/>
    <m/>
    <x v="48"/>
    <m/>
    <m/>
    <n v="3887724.24"/>
    <x v="11"/>
    <x v="0"/>
    <x v="0"/>
    <s v="PALF"/>
    <s v="CONGO"/>
    <m/>
    <m/>
    <s v="o"/>
  </r>
  <r>
    <d v="2019-11-19T00:00:00"/>
    <s v="Achat ampoules et prises"/>
    <x v="7"/>
    <x v="2"/>
    <m/>
    <x v="32"/>
    <m/>
    <m/>
    <n v="3879724.24"/>
    <x v="7"/>
    <x v="2"/>
    <x v="1"/>
    <s v="PALF"/>
    <s v="CONGO"/>
    <m/>
    <m/>
    <s v="o"/>
  </r>
  <r>
    <d v="2019-11-19T00:00:00"/>
    <s v="Electricien-Main d œuvre pour le changement des ampoules au bureau"/>
    <x v="8"/>
    <x v="2"/>
    <m/>
    <x v="48"/>
    <m/>
    <m/>
    <n v="3874724.24"/>
    <x v="7"/>
    <x v="2"/>
    <x v="1"/>
    <s v="PALF"/>
    <s v="CONGO"/>
    <m/>
    <m/>
    <s v="o"/>
  </r>
  <r>
    <d v="2019-11-19T00:00:00"/>
    <s v="Frais de transfert Charden farell/B52"/>
    <x v="10"/>
    <x v="2"/>
    <m/>
    <x v="67"/>
    <m/>
    <m/>
    <n v="3871744.24"/>
    <x v="7"/>
    <x v="2"/>
    <x v="1"/>
    <s v="PALF"/>
    <s v="CONGO"/>
    <m/>
    <m/>
    <s v="o"/>
  </r>
  <r>
    <d v="2019-11-19T00:00:00"/>
    <s v="Frais de transfert Charden farell/ci64"/>
    <x v="10"/>
    <x v="2"/>
    <m/>
    <x v="68"/>
    <m/>
    <m/>
    <n v="3869559.24"/>
    <x v="7"/>
    <x v="2"/>
    <x v="1"/>
    <s v="PALF"/>
    <s v="CONGO"/>
    <m/>
    <m/>
    <s v="o"/>
  </r>
  <r>
    <d v="2019-11-19T00:00:00"/>
    <s v="Frais de transfert Charden farell/LN9"/>
    <x v="10"/>
    <x v="2"/>
    <m/>
    <x v="69"/>
    <m/>
    <m/>
    <n v="3868439.24"/>
    <x v="7"/>
    <x v="2"/>
    <x v="1"/>
    <s v="PALF"/>
    <s v="CONGO"/>
    <m/>
    <m/>
    <s v="o"/>
  </r>
  <r>
    <d v="2019-11-19T00:00:00"/>
    <s v="Achat billet Pointe Noire-Brazza"/>
    <x v="1"/>
    <x v="0"/>
    <m/>
    <x v="11"/>
    <m/>
    <m/>
    <n v="3862439.24"/>
    <x v="13"/>
    <x v="2"/>
    <x v="0"/>
    <s v="PALF"/>
    <s v="CONGO"/>
    <m/>
    <m/>
    <s v="o"/>
  </r>
  <r>
    <d v="2019-11-19T00:00:00"/>
    <s v="Achat crédit téléphonique Airtel(communication et internet)"/>
    <x v="14"/>
    <x v="2"/>
    <m/>
    <x v="65"/>
    <m/>
    <m/>
    <n v="3860939.24"/>
    <x v="13"/>
    <x v="0"/>
    <x v="1"/>
    <s v="PALF"/>
    <s v="CONGO"/>
    <m/>
    <m/>
    <s v="o"/>
  </r>
  <r>
    <d v="2019-11-19T00:00:00"/>
    <s v="Achat à manger et à boire lors de notre rencontre avec le fournisseur de dodo"/>
    <x v="0"/>
    <x v="0"/>
    <m/>
    <x v="47"/>
    <m/>
    <m/>
    <n v="3857439.24"/>
    <x v="3"/>
    <x v="0"/>
    <x v="0"/>
    <s v="PALF"/>
    <s v="CONGO"/>
    <m/>
    <m/>
    <s v="o"/>
  </r>
  <r>
    <d v="2019-11-19T00:00:00"/>
    <s v="Achat boisson lors de la rencontre avec la Cible"/>
    <x v="0"/>
    <x v="0"/>
    <m/>
    <x v="0"/>
    <m/>
    <m/>
    <n v="3854439.24"/>
    <x v="1"/>
    <x v="0"/>
    <x v="0"/>
    <s v="PALF"/>
    <s v="CONGO"/>
    <m/>
    <m/>
    <s v="o"/>
  </r>
  <r>
    <d v="2019-11-19T00:00:00"/>
    <s v="Paiement frais d'hôtel du 18 au 20 Novembre 2019 à NGO"/>
    <x v="2"/>
    <x v="0"/>
    <m/>
    <x v="2"/>
    <m/>
    <m/>
    <n v="3824439.24"/>
    <x v="1"/>
    <x v="2"/>
    <x v="0"/>
    <s v="PALF"/>
    <s v="CONGO"/>
    <m/>
    <m/>
    <s v="o"/>
  </r>
  <r>
    <d v="2019-11-19T00:00:00"/>
    <s v="VRT GRANT WILDCAT"/>
    <x v="16"/>
    <x v="5"/>
    <n v="8539322"/>
    <x v="70"/>
    <m/>
    <m/>
    <n v="12363761.24"/>
    <x v="15"/>
    <x v="18"/>
    <x v="0"/>
    <s v="PALF"/>
    <s v="CONGO"/>
    <m/>
    <m/>
    <m/>
  </r>
  <r>
    <d v="2019-11-20T00:00:00"/>
    <s v="Achat boisson lors de la rencontre avec la cible Stany"/>
    <x v="0"/>
    <x v="0"/>
    <m/>
    <x v="0"/>
    <m/>
    <m/>
    <n v="12360761.24"/>
    <x v="11"/>
    <x v="0"/>
    <x v="0"/>
    <s v="PALF"/>
    <s v="CONGO"/>
    <m/>
    <m/>
    <s v="o"/>
  </r>
  <r>
    <d v="2019-11-20T00:00:00"/>
    <s v="Ration des detenus à la maison d'arrêt de brazzaville du 20 novembre 2019 "/>
    <x v="11"/>
    <x v="1"/>
    <m/>
    <x v="71"/>
    <m/>
    <m/>
    <n v="12349761.24"/>
    <x v="2"/>
    <x v="0"/>
    <x v="0"/>
    <s v="PALF"/>
    <s v="CONGO"/>
    <m/>
    <m/>
    <s v="o"/>
  </r>
  <r>
    <d v="2019-11-20T00:00:00"/>
    <s v="Achat crédit téléphonique Airtel(communication et internet)"/>
    <x v="14"/>
    <x v="2"/>
    <m/>
    <x v="6"/>
    <m/>
    <m/>
    <n v="12347761.24"/>
    <x v="13"/>
    <x v="0"/>
    <x v="1"/>
    <s v="PALF"/>
    <s v="CONGO"/>
    <m/>
    <m/>
    <s v="o"/>
  </r>
  <r>
    <d v="2019-11-20T00:00:00"/>
    <s v="Food allowance mission PNR du 13 au 20 Novembre 2019"/>
    <x v="2"/>
    <x v="0"/>
    <m/>
    <x v="30"/>
    <m/>
    <m/>
    <n v="12277761.24"/>
    <x v="13"/>
    <x v="0"/>
    <x v="0"/>
    <s v="PALF"/>
    <s v="CONGO"/>
    <m/>
    <m/>
    <s v="o"/>
  </r>
  <r>
    <d v="2019-11-20T00:00:00"/>
    <s v="Paiement frais d'hôtel du 13 au 20 Novembvre 2019 à PNR"/>
    <x v="2"/>
    <x v="0"/>
    <m/>
    <x v="72"/>
    <m/>
    <m/>
    <n v="12172761.24"/>
    <x v="13"/>
    <x v="2"/>
    <x v="0"/>
    <s v="PALF"/>
    <s v="CONGO"/>
    <m/>
    <m/>
    <s v="o"/>
  </r>
  <r>
    <d v="2019-11-20T00:00:00"/>
    <s v="Food allowance du 20 au 21 Novembre 2019 à OYO"/>
    <x v="2"/>
    <x v="0"/>
    <m/>
    <x v="9"/>
    <m/>
    <m/>
    <n v="12162761.24"/>
    <x v="13"/>
    <x v="0"/>
    <x v="0"/>
    <s v="PALF"/>
    <s v="CONGO"/>
    <m/>
    <m/>
    <s v="o"/>
  </r>
  <r>
    <d v="2019-11-20T00:00:00"/>
    <s v="Paiement frais d'hôtel du 20 au 21 Novembre 2019 à OYO"/>
    <x v="2"/>
    <x v="0"/>
    <m/>
    <x v="24"/>
    <m/>
    <m/>
    <n v="12147761.24"/>
    <x v="13"/>
    <x v="2"/>
    <x v="0"/>
    <s v="PALF"/>
    <s v="CONGO"/>
    <m/>
    <m/>
    <s v="o"/>
  </r>
  <r>
    <d v="2019-11-20T00:00:00"/>
    <s v="Achat à boire lors de notre rencontre avec le fournisseur de blaise"/>
    <x v="0"/>
    <x v="0"/>
    <m/>
    <x v="6"/>
    <m/>
    <m/>
    <n v="12145761.24"/>
    <x v="3"/>
    <x v="0"/>
    <x v="0"/>
    <s v="PALF"/>
    <s v="CONGO"/>
    <m/>
    <m/>
    <s v="o"/>
  </r>
  <r>
    <d v="2019-11-20T00:00:00"/>
    <s v="Achat à boire lors de notre rencontre avec Jolie"/>
    <x v="0"/>
    <x v="0"/>
    <m/>
    <x v="6"/>
    <m/>
    <m/>
    <n v="12143761.24"/>
    <x v="3"/>
    <x v="0"/>
    <x v="0"/>
    <s v="PALF"/>
    <s v="CONGO"/>
    <m/>
    <m/>
    <s v="o"/>
  </r>
  <r>
    <d v="2019-11-20T00:00:00"/>
    <s v="Achat boisson lors de la rencontre avec la cible Zenal"/>
    <x v="0"/>
    <x v="0"/>
    <m/>
    <x v="6"/>
    <m/>
    <m/>
    <n v="12141761.24"/>
    <x v="1"/>
    <x v="0"/>
    <x v="0"/>
    <s v="PALF"/>
    <s v="CONGO"/>
    <m/>
    <m/>
    <s v="o"/>
  </r>
  <r>
    <d v="2019-11-20T00:00:00"/>
    <s v="Coaster NGO-IGNIE"/>
    <x v="1"/>
    <x v="0"/>
    <m/>
    <x v="48"/>
    <m/>
    <m/>
    <n v="12136761.24"/>
    <x v="1"/>
    <x v="0"/>
    <x v="0"/>
    <s v="PALF"/>
    <s v="CONGO"/>
    <m/>
    <m/>
    <s v="o"/>
  </r>
  <r>
    <d v="2019-11-20T00:00:00"/>
    <s v="Achat buillet PN- Brazzaville (retour à Brazzaville)"/>
    <x v="1"/>
    <x v="0"/>
    <m/>
    <x v="11"/>
    <m/>
    <m/>
    <n v="12130761.24"/>
    <x v="0"/>
    <x v="2"/>
    <x v="0"/>
    <s v="RALFF"/>
    <s v="CONGO"/>
    <s v="2.2"/>
    <s v="RALFF-CO527"/>
    <s v="o"/>
  </r>
  <r>
    <d v="2019-11-20T00:00:00"/>
    <s v="Paiement frais d'hôtel 07 nuitées du 13 au 20 novembre 2019 à PNR"/>
    <x v="2"/>
    <x v="0"/>
    <m/>
    <x v="72"/>
    <m/>
    <m/>
    <n v="12025761.24"/>
    <x v="0"/>
    <x v="2"/>
    <x v="0"/>
    <s v="RALFF"/>
    <s v="CONGO"/>
    <s v="1.3.2"/>
    <s v="RALFF-CO528"/>
    <s v="o"/>
  </r>
  <r>
    <d v="2019-11-20T00:00:00"/>
    <s v="Food allowance mission PNR du 13 au 20 novembre 2019"/>
    <x v="2"/>
    <x v="0"/>
    <m/>
    <x v="30"/>
    <m/>
    <m/>
    <n v="11955761.24"/>
    <x v="0"/>
    <x v="0"/>
    <x v="0"/>
    <s v="RALFF"/>
    <s v="CONGO"/>
    <s v="1.3.2"/>
    <s v="RALFF-CO529"/>
    <s v="o"/>
  </r>
  <r>
    <d v="2019-11-21T00:00:00"/>
    <s v="Achat boisson lors de la rencontre avec la cible Aziz"/>
    <x v="0"/>
    <x v="0"/>
    <m/>
    <x v="6"/>
    <m/>
    <m/>
    <n v="11953761.24"/>
    <x v="11"/>
    <x v="0"/>
    <x v="0"/>
    <s v="PALF"/>
    <s v="CONGO"/>
    <m/>
    <m/>
    <s v="o"/>
  </r>
  <r>
    <d v="2019-11-21T00:00:00"/>
    <s v="Food allowance du 21 au 22 Novembre 2019 à OYO"/>
    <x v="2"/>
    <x v="0"/>
    <m/>
    <x v="9"/>
    <m/>
    <m/>
    <n v="11943761.24"/>
    <x v="13"/>
    <x v="0"/>
    <x v="0"/>
    <s v="PALF"/>
    <s v="CONGO"/>
    <m/>
    <m/>
    <s v="o"/>
  </r>
  <r>
    <d v="2019-11-21T00:00:00"/>
    <s v="Achat à boire lors de l'attente du détenteur du mandrill"/>
    <x v="0"/>
    <x v="0"/>
    <m/>
    <x v="6"/>
    <m/>
    <m/>
    <n v="11941761.24"/>
    <x v="3"/>
    <x v="0"/>
    <x v="0"/>
    <s v="PALF"/>
    <s v="CONGO"/>
    <m/>
    <m/>
    <s v="o"/>
  </r>
  <r>
    <d v="2019-11-21T00:00:00"/>
    <s v="Achat Boisson lors de notre rencontre avec Djidda Abdoul "/>
    <x v="0"/>
    <x v="0"/>
    <m/>
    <x v="46"/>
    <m/>
    <m/>
    <n v="11939261.24"/>
    <x v="1"/>
    <x v="0"/>
    <x v="0"/>
    <s v="PALF"/>
    <s v="CONGO"/>
    <m/>
    <m/>
    <s v="o"/>
  </r>
  <r>
    <d v="2019-11-21T00:00:00"/>
    <s v="Paiement frais d'hôtel du 20 au 22 Novembre 2O19 à IGNE"/>
    <x v="2"/>
    <x v="0"/>
    <m/>
    <x v="2"/>
    <m/>
    <m/>
    <n v="11909261.24"/>
    <x v="1"/>
    <x v="2"/>
    <x v="0"/>
    <s v="PALF"/>
    <s v="CONGO"/>
    <m/>
    <m/>
    <s v="o"/>
  </r>
  <r>
    <d v="2019-11-21T00:00:00"/>
    <s v="Cotisation web banking"/>
    <x v="6"/>
    <x v="2"/>
    <m/>
    <x v="73"/>
    <m/>
    <m/>
    <n v="11902591.24"/>
    <x v="5"/>
    <x v="6"/>
    <x v="1"/>
    <s v="PALF"/>
    <s v="CONGO"/>
    <m/>
    <m/>
    <s v="o"/>
  </r>
  <r>
    <d v="2019-11-21T00:00:00"/>
    <s v="Achat Billet pour Owando"/>
    <x v="1"/>
    <x v="1"/>
    <m/>
    <x v="17"/>
    <m/>
    <m/>
    <n v="11890591.24"/>
    <x v="4"/>
    <x v="2"/>
    <x v="0"/>
    <s v="RALFF"/>
    <s v="CONGO"/>
    <s v="2.2"/>
    <s v="RALFF-CO530"/>
    <s v="o"/>
  </r>
  <r>
    <d v="2019-11-21T00:00:00"/>
    <s v="Reglement Salaire du mois de novembre 2019-CI64 /chq n°3643203"/>
    <x v="5"/>
    <x v="0"/>
    <m/>
    <x v="74"/>
    <m/>
    <m/>
    <n v="11726751.24"/>
    <x v="5"/>
    <x v="19"/>
    <x v="3"/>
    <s v="RALFF"/>
    <s v="CONGO"/>
    <s v="1.1.1.9"/>
    <s v="RALFF-CO531"/>
    <s v="o"/>
  </r>
  <r>
    <d v="2019-11-21T00:00:00"/>
    <s v="Reglement Salaire du mois de novembre 2019 Alexis NGOMA/chq n°3643204"/>
    <x v="5"/>
    <x v="1"/>
    <m/>
    <x v="75"/>
    <m/>
    <m/>
    <n v="11559996.24"/>
    <x v="5"/>
    <x v="20"/>
    <x v="3"/>
    <s v="RALFF"/>
    <s v="CONGO"/>
    <s v="1.1.1.7"/>
    <s v="RALFF-CO532"/>
    <s v="o"/>
  </r>
  <r>
    <d v="2019-11-21T00:00:00"/>
    <s v="Reglement Salaire du mois de novembre 2019-KAYA JOSPIN/chq n°3643205"/>
    <x v="5"/>
    <x v="1"/>
    <m/>
    <x v="76"/>
    <m/>
    <m/>
    <n v="11366396.24"/>
    <x v="5"/>
    <x v="21"/>
    <x v="2"/>
    <s v="RALFF"/>
    <s v="CONGO"/>
    <s v="1.1.1.7"/>
    <s v="RALFF-CO533"/>
    <s v="o"/>
  </r>
  <r>
    <d v="2019-11-21T00:00:00"/>
    <s v="Reglement Salaire du mois de novembre 2019 Shely BOULA/chq n°3643206"/>
    <x v="5"/>
    <x v="6"/>
    <m/>
    <x v="77"/>
    <m/>
    <m/>
    <n v="11076796.24"/>
    <x v="5"/>
    <x v="22"/>
    <x v="3"/>
    <s v="RALFF"/>
    <s v="CONGO"/>
    <s v="1.1.2.1"/>
    <s v="RALFF-CO534"/>
    <s v="o"/>
  </r>
  <r>
    <d v="2019-11-21T00:00:00"/>
    <s v="Virement salaire du mois de novembre 2019-Mésange CIGNAS"/>
    <x v="5"/>
    <x v="1"/>
    <m/>
    <x v="78"/>
    <m/>
    <m/>
    <n v="10841796.24"/>
    <x v="5"/>
    <x v="11"/>
    <x v="0"/>
    <s v="RALFF"/>
    <s v="CONGO"/>
    <s v="1.1.1.7"/>
    <s v="RALFF-CO535"/>
    <s v="o"/>
  </r>
  <r>
    <d v="2019-11-21T00:00:00"/>
    <s v="Virement salaire du mois de novembre 2019-Evariste LELOUSSI"/>
    <x v="5"/>
    <x v="3"/>
    <m/>
    <x v="79"/>
    <m/>
    <m/>
    <n v="10701796.24"/>
    <x v="5"/>
    <x v="11"/>
    <x v="3"/>
    <s v="RALFF"/>
    <s v="CONGO"/>
    <s v="1.1.1.4"/>
    <s v="RALFF-CO536"/>
    <s v="o"/>
  </r>
  <r>
    <d v="2019-11-21T00:00:00"/>
    <s v="Virement salaire du mois de novembre 2019-Herick TCHICAYA"/>
    <x v="5"/>
    <x v="1"/>
    <m/>
    <x v="80"/>
    <m/>
    <m/>
    <n v="10451796.24"/>
    <x v="5"/>
    <x v="11"/>
    <x v="3"/>
    <s v="RALFF"/>
    <s v="CONGO"/>
    <s v="1.1.1.7"/>
    <s v="RALFF-CO537"/>
    <s v="o"/>
  </r>
  <r>
    <d v="2019-11-21T00:00:00"/>
    <s v="Virement salaire du mois de novembre 2019-Crépin IBOUILI"/>
    <x v="5"/>
    <x v="1"/>
    <m/>
    <x v="81"/>
    <m/>
    <m/>
    <n v="10221796.24"/>
    <x v="5"/>
    <x v="11"/>
    <x v="3"/>
    <s v="RALFF"/>
    <s v="CONGO"/>
    <s v="1.1.1.7"/>
    <s v="RALFF-CO538"/>
    <s v="o"/>
  </r>
  <r>
    <d v="2019-11-21T00:00:00"/>
    <s v="Virement salaire de novembre 2019-Dalia Palyga KOUNIANGANGA OYONTSIO"/>
    <x v="5"/>
    <x v="1"/>
    <m/>
    <x v="76"/>
    <m/>
    <m/>
    <n v="10028196.24"/>
    <x v="5"/>
    <x v="11"/>
    <x v="3"/>
    <s v="RALFF"/>
    <s v="CONGO"/>
    <s v="1.1.1.7"/>
    <s v="RALFF-CO539"/>
    <s v="o"/>
  </r>
  <r>
    <d v="2019-11-21T00:00:00"/>
    <s v="Virement salaire du mois de novembre 2019- Jack Bénisson MALONGA MERSY"/>
    <x v="5"/>
    <x v="1"/>
    <m/>
    <x v="81"/>
    <m/>
    <m/>
    <n v="9798196.2400000002"/>
    <x v="5"/>
    <x v="11"/>
    <x v="2"/>
    <s v="RALFF"/>
    <s v="CONGO"/>
    <s v="1.1.1.7"/>
    <s v="RALFF-CO540"/>
    <s v="o"/>
  </r>
  <r>
    <d v="2019-11-21T00:00:00"/>
    <s v="Virement salaire du mois de novembre 2019-Mavy Dierre Aimerel MALELA"/>
    <x v="5"/>
    <x v="6"/>
    <m/>
    <x v="82"/>
    <m/>
    <m/>
    <n v="9412257.2400000002"/>
    <x v="5"/>
    <x v="11"/>
    <x v="3"/>
    <s v="RALFF"/>
    <s v="CONGO"/>
    <s v="1.1.2.1"/>
    <s v="RALFF-CO541"/>
    <s v="o"/>
  </r>
  <r>
    <d v="2019-11-21T00:00:00"/>
    <s v="Virement salaire du mois de novembre 2019-Amenophys MOUSSAKANDAT"/>
    <x v="5"/>
    <x v="1"/>
    <m/>
    <x v="75"/>
    <m/>
    <m/>
    <n v="9245502.2400000002"/>
    <x v="5"/>
    <x v="11"/>
    <x v="3"/>
    <s v="RALFF"/>
    <s v="CONGO"/>
    <s v="1.1.1.7"/>
    <s v="RALFF-CO542"/>
    <s v="o"/>
  </r>
  <r>
    <d v="2019-11-22T00:00:00"/>
    <s v="Food allowance du 22 au 23 Novembre 2019 à OYO"/>
    <x v="2"/>
    <x v="0"/>
    <m/>
    <x v="9"/>
    <m/>
    <m/>
    <n v="9235502.2400000002"/>
    <x v="13"/>
    <x v="0"/>
    <x v="0"/>
    <s v="PALF"/>
    <s v="CONGO"/>
    <m/>
    <m/>
    <s v="o"/>
  </r>
  <r>
    <d v="2019-11-22T00:00:00"/>
    <s v="Paiement frais d'hôtel du 21 au 25 Novembre 2019 à OYO"/>
    <x v="2"/>
    <x v="0"/>
    <m/>
    <x v="7"/>
    <m/>
    <m/>
    <n v="9175502.2400000002"/>
    <x v="13"/>
    <x v="2"/>
    <x v="0"/>
    <s v="PALF"/>
    <s v="CONGO"/>
    <m/>
    <m/>
    <s v="o"/>
  </r>
  <r>
    <d v="2019-11-22T00:00:00"/>
    <s v="Achat à boire lors de ma rencontre avec ma cible militaire"/>
    <x v="0"/>
    <x v="0"/>
    <m/>
    <x v="6"/>
    <m/>
    <m/>
    <n v="9173502.2400000002"/>
    <x v="3"/>
    <x v="0"/>
    <x v="0"/>
    <s v="PALF"/>
    <s v="CONGO"/>
    <m/>
    <m/>
    <s v="o"/>
  </r>
  <r>
    <d v="2019-11-22T00:00:00"/>
    <s v="Ration des détenus à OWANDO"/>
    <x v="11"/>
    <x v="1"/>
    <m/>
    <x v="5"/>
    <m/>
    <m/>
    <n v="9169502.2400000002"/>
    <x v="4"/>
    <x v="0"/>
    <x v="0"/>
    <s v="PALF"/>
    <s v="CONGO"/>
    <m/>
    <m/>
    <s v="o"/>
  </r>
  <r>
    <d v="2019-11-22T00:00:00"/>
    <s v="Ration des détenus à OWANDO"/>
    <x v="11"/>
    <x v="1"/>
    <m/>
    <x v="5"/>
    <m/>
    <m/>
    <n v="9165502.2400000002"/>
    <x v="4"/>
    <x v="0"/>
    <x v="0"/>
    <s v="PALF"/>
    <s v="CONGO"/>
    <m/>
    <m/>
    <s v="o"/>
  </r>
  <r>
    <d v="2019-11-22T00:00:00"/>
    <s v="Bus IGNIE-BRAZZAVILLE(Gare routière TEXACO)"/>
    <x v="1"/>
    <x v="0"/>
    <m/>
    <x v="14"/>
    <m/>
    <m/>
    <n v="9164502.2400000002"/>
    <x v="1"/>
    <x v="0"/>
    <x v="0"/>
    <s v="PALF"/>
    <s v="CONGO"/>
    <m/>
    <m/>
    <s v="o"/>
  </r>
  <r>
    <d v="2019-11-22T00:00:00"/>
    <s v="Food allowance du 18 au 22 Novembre/Mission NGO et IGNE"/>
    <x v="2"/>
    <x v="0"/>
    <m/>
    <x v="10"/>
    <m/>
    <m/>
    <n v="9124502.2400000002"/>
    <x v="1"/>
    <x v="0"/>
    <x v="0"/>
    <s v="PALF"/>
    <s v="CONGO"/>
    <m/>
    <m/>
    <s v="o"/>
  </r>
  <r>
    <d v="2019-11-22T00:00:00"/>
    <s v="Achat billet Gamboma-BZV"/>
    <x v="1"/>
    <x v="0"/>
    <m/>
    <x v="32"/>
    <m/>
    <m/>
    <n v="9116502.2400000002"/>
    <x v="11"/>
    <x v="2"/>
    <x v="0"/>
    <s v="RALFF"/>
    <s v="CONGO"/>
    <s v="2.2"/>
    <s v="RALFF-CO543"/>
    <s v="o"/>
  </r>
  <r>
    <d v="2019-11-22T00:00:00"/>
    <s v="Food allowance du 16 au 22/11/2019 à GAMBOMA"/>
    <x v="2"/>
    <x v="0"/>
    <m/>
    <x v="7"/>
    <m/>
    <m/>
    <n v="9056502.2400000002"/>
    <x v="11"/>
    <x v="0"/>
    <x v="0"/>
    <s v="RALFF"/>
    <s v="CONGO"/>
    <s v="1.3.2"/>
    <s v="RALFF-CO544"/>
    <s v="o"/>
  </r>
  <r>
    <d v="2019-11-22T00:00:00"/>
    <s v="Paiement frais d'Hôtel du 16 au 22/11/2019 à GAMBOMA"/>
    <x v="2"/>
    <x v="0"/>
    <m/>
    <x v="16"/>
    <m/>
    <m/>
    <n v="8966502.2400000002"/>
    <x v="11"/>
    <x v="23"/>
    <x v="0"/>
    <s v="RALFF"/>
    <s v="CONGO"/>
    <s v="1.3.2"/>
    <s v="RALFF-CO545"/>
    <s v="o"/>
  </r>
  <r>
    <d v="2019-11-22T00:00:00"/>
    <s v="FRAIS RET.DEPLACE Chq n°3643206"/>
    <x v="6"/>
    <x v="2"/>
    <m/>
    <x v="26"/>
    <m/>
    <m/>
    <n v="8963018.2400000002"/>
    <x v="5"/>
    <x v="6"/>
    <x v="3"/>
    <s v="RALFF"/>
    <s v="CONGO"/>
    <s v="5.6"/>
    <s v="RALFF-CO546"/>
    <s v="o"/>
  </r>
  <r>
    <d v="2019-11-22T00:00:00"/>
    <s v="FRAIS RET.DEPLACE Chq n°3643204"/>
    <x v="6"/>
    <x v="2"/>
    <m/>
    <x v="26"/>
    <m/>
    <m/>
    <n v="8959534.2400000002"/>
    <x v="5"/>
    <x v="6"/>
    <x v="3"/>
    <s v="RALFF"/>
    <s v="CONGO"/>
    <s v="5.6"/>
    <s v="RALFF-CO547"/>
    <s v="o"/>
  </r>
  <r>
    <d v="2019-11-22T00:00:00"/>
    <s v="FRAIS/virt emis salaire novembre 2019"/>
    <x v="6"/>
    <x v="2"/>
    <m/>
    <x v="83"/>
    <m/>
    <m/>
    <n v="8949570.2400000002"/>
    <x v="5"/>
    <x v="6"/>
    <x v="2"/>
    <s v="RALFF"/>
    <s v="CONGO"/>
    <s v="5.6"/>
    <s v="RALFF-CO548"/>
    <s v="o"/>
  </r>
  <r>
    <d v="2019-11-23T00:00:00"/>
    <s v="Achat crédit Télephonique MTN(communication et internet)"/>
    <x v="14"/>
    <x v="2"/>
    <m/>
    <x v="6"/>
    <m/>
    <m/>
    <n v="8947570.2400000002"/>
    <x v="13"/>
    <x v="0"/>
    <x v="1"/>
    <s v="PALF"/>
    <s v="CONGO"/>
    <m/>
    <m/>
    <s v="o"/>
  </r>
  <r>
    <d v="2019-11-23T00:00:00"/>
    <s v="Achat crédit téléphonique Airtel(communication et internet)"/>
    <x v="14"/>
    <x v="2"/>
    <m/>
    <x v="6"/>
    <m/>
    <m/>
    <n v="8945570.2400000002"/>
    <x v="13"/>
    <x v="0"/>
    <x v="1"/>
    <s v="PALF"/>
    <s v="CONGO"/>
    <m/>
    <m/>
    <s v="o"/>
  </r>
  <r>
    <d v="2019-11-23T00:00:00"/>
    <s v="Food allowance du 23 au 25 Novembre 2019 à OYO"/>
    <x v="2"/>
    <x v="0"/>
    <m/>
    <x v="23"/>
    <m/>
    <m/>
    <n v="8925570.2400000002"/>
    <x v="13"/>
    <x v="0"/>
    <x v="0"/>
    <s v="PALF"/>
    <s v="CONGO"/>
    <m/>
    <m/>
    <s v="o"/>
  </r>
  <r>
    <d v="2019-11-23T00:00:00"/>
    <s v="Paiement frais d'hôtel du 16 au 23 novembre pour la mission de Ouesso"/>
    <x v="2"/>
    <x v="0"/>
    <m/>
    <x v="72"/>
    <m/>
    <m/>
    <n v="8820570.2400000002"/>
    <x v="3"/>
    <x v="2"/>
    <x v="0"/>
    <s v="PALF"/>
    <s v="CONGO"/>
    <m/>
    <m/>
    <s v="o"/>
  </r>
  <r>
    <d v="2019-11-23T00:00:00"/>
    <s v="Achat à manger et à boire lors de ma rencontre avec Dorel Andigui "/>
    <x v="0"/>
    <x v="0"/>
    <m/>
    <x v="46"/>
    <m/>
    <m/>
    <n v="8818070.2400000002"/>
    <x v="3"/>
    <x v="0"/>
    <x v="0"/>
    <s v="PALF"/>
    <s v="CONGO"/>
    <m/>
    <m/>
    <s v="o"/>
  </r>
  <r>
    <d v="2019-11-23T00:00:00"/>
    <s v="Achat boisson lors de ma rencontre avec Donatien"/>
    <x v="0"/>
    <x v="0"/>
    <m/>
    <x v="6"/>
    <m/>
    <m/>
    <n v="8816070.2400000002"/>
    <x v="3"/>
    <x v="0"/>
    <x v="0"/>
    <s v="PALF"/>
    <s v="CONGO"/>
    <m/>
    <m/>
    <s v="o"/>
  </r>
  <r>
    <d v="2019-11-23T00:00:00"/>
    <s v="Ration des détenus à OWANDO"/>
    <x v="11"/>
    <x v="1"/>
    <m/>
    <x v="5"/>
    <m/>
    <m/>
    <n v="8812070.2400000002"/>
    <x v="4"/>
    <x v="0"/>
    <x v="0"/>
    <s v="PALF"/>
    <s v="CONGO"/>
    <m/>
    <m/>
    <s v="o"/>
  </r>
  <r>
    <d v="2019-11-23T00:00:00"/>
    <s v="Achat Billet Oyo-Ewo"/>
    <x v="1"/>
    <x v="1"/>
    <m/>
    <x v="3"/>
    <m/>
    <m/>
    <n v="8805070.2400000002"/>
    <x v="4"/>
    <x v="2"/>
    <x v="0"/>
    <s v="RALFF"/>
    <s v="CONGO"/>
    <s v="2.2"/>
    <s v="RALFF-CO549"/>
    <s v="o"/>
  </r>
  <r>
    <d v="2019-11-23T00:00:00"/>
    <s v="Paiement frais d'hôtel à Owando du 21 au 23 novembre 2019"/>
    <x v="2"/>
    <x v="1"/>
    <m/>
    <x v="2"/>
    <m/>
    <m/>
    <n v="8775070.2400000002"/>
    <x v="4"/>
    <x v="2"/>
    <x v="1"/>
    <s v="RALFF"/>
    <s v="CONGO"/>
    <s v="1.3.2"/>
    <s v="RALFF-CO550"/>
    <s v="o"/>
  </r>
  <r>
    <d v="2019-11-23T00:00:00"/>
    <s v="Food allowance à Owando du 21 au 23 novembre 2019"/>
    <x v="2"/>
    <x v="1"/>
    <m/>
    <x v="23"/>
    <m/>
    <m/>
    <n v="8755070.2400000002"/>
    <x v="4"/>
    <x v="0"/>
    <x v="1"/>
    <s v="RALFF"/>
    <s v="CONGO"/>
    <s v="1.3.2"/>
    <s v="RALFF-CO551"/>
    <s v="o"/>
  </r>
  <r>
    <d v="2019-11-24T00:00:00"/>
    <s v="Achat à boire lors de ma rencontre avec farrell"/>
    <x v="0"/>
    <x v="0"/>
    <m/>
    <x v="6"/>
    <m/>
    <m/>
    <n v="8753070.2400000002"/>
    <x v="3"/>
    <x v="0"/>
    <x v="0"/>
    <s v="PALF"/>
    <s v="CONGO"/>
    <m/>
    <m/>
    <s v="o"/>
  </r>
  <r>
    <d v="2019-11-24T00:00:00"/>
    <s v="Paiement frais d'hôtel du 23 au 24/11/2019 lors de la mission à Pokola"/>
    <x v="2"/>
    <x v="0"/>
    <m/>
    <x v="24"/>
    <m/>
    <m/>
    <n v="8738070.2400000002"/>
    <x v="3"/>
    <x v="2"/>
    <x v="0"/>
    <s v="PALF"/>
    <s v="CONGO"/>
    <m/>
    <m/>
    <s v="o"/>
  </r>
  <r>
    <d v="2019-11-25T00:00:00"/>
    <s v="Frais de transfert Charden farell/B52"/>
    <x v="10"/>
    <x v="2"/>
    <m/>
    <x v="84"/>
    <m/>
    <m/>
    <n v="8735640.2400000002"/>
    <x v="7"/>
    <x v="2"/>
    <x v="1"/>
    <s v="PALF"/>
    <s v="CONGO"/>
    <m/>
    <m/>
    <s v="o"/>
  </r>
  <r>
    <d v="2019-11-25T00:00:00"/>
    <s v="Frais de transfert Charden farell/Dalia"/>
    <x v="10"/>
    <x v="2"/>
    <m/>
    <x v="85"/>
    <m/>
    <m/>
    <n v="8732880.2400000002"/>
    <x v="7"/>
    <x v="2"/>
    <x v="1"/>
    <s v="PALF"/>
    <s v="CONGO"/>
    <m/>
    <m/>
    <s v="o"/>
  </r>
  <r>
    <d v="2019-11-25T00:00:00"/>
    <s v="Ration des détenus à EWO"/>
    <x v="11"/>
    <x v="1"/>
    <m/>
    <x v="48"/>
    <m/>
    <m/>
    <n v="8727880.2400000002"/>
    <x v="4"/>
    <x v="0"/>
    <x v="0"/>
    <s v="PALF"/>
    <s v="CONGO"/>
    <m/>
    <m/>
    <s v="o"/>
  </r>
  <r>
    <d v="2019-11-25T00:00:00"/>
    <s v="Food allowance pendant la pause"/>
    <x v="5"/>
    <x v="0"/>
    <m/>
    <x v="14"/>
    <m/>
    <m/>
    <n v="8726880.2400000002"/>
    <x v="1"/>
    <x v="0"/>
    <x v="0"/>
    <s v="PALF"/>
    <s v="CONGO"/>
    <m/>
    <m/>
    <s v="o"/>
  </r>
  <r>
    <d v="2019-11-25T00:00:00"/>
    <s v="Achat billet Brazzaville-Oyo (départ pour Oyo)"/>
    <x v="1"/>
    <x v="0"/>
    <m/>
    <x v="9"/>
    <m/>
    <m/>
    <n v="8716880.2400000002"/>
    <x v="0"/>
    <x v="2"/>
    <x v="0"/>
    <s v="RALFF"/>
    <s v="CONGO"/>
    <s v="2.2"/>
    <s v="RALFF-CO552"/>
    <s v="o"/>
  </r>
  <r>
    <d v="2019-11-25T00:00:00"/>
    <s v="FRAIS RET.DEPLACE Chq n°3643203"/>
    <x v="6"/>
    <x v="2"/>
    <m/>
    <x v="26"/>
    <m/>
    <m/>
    <n v="8713396.2400000002"/>
    <x v="5"/>
    <x v="6"/>
    <x v="3"/>
    <s v="RALFF"/>
    <s v="CONGO"/>
    <s v="5.6"/>
    <s v="RALFF-CO553"/>
    <s v="o"/>
  </r>
  <r>
    <d v="2019-11-26T00:00:00"/>
    <s v="Achat boisson (rencontre avec une cible vers le boulevard denis Sassou)"/>
    <x v="0"/>
    <x v="0"/>
    <m/>
    <x v="6"/>
    <m/>
    <m/>
    <n v="8711396.2400000002"/>
    <x v="0"/>
    <x v="0"/>
    <x v="0"/>
    <s v="PALF"/>
    <s v="CONGO"/>
    <m/>
    <m/>
    <s v="o"/>
  </r>
  <r>
    <d v="2019-11-26T00:00:00"/>
    <s v="Frais de transfert Charden farell/B52"/>
    <x v="10"/>
    <x v="2"/>
    <m/>
    <x v="86"/>
    <m/>
    <m/>
    <n v="8708156.2400000002"/>
    <x v="7"/>
    <x v="2"/>
    <x v="1"/>
    <s v="PALF"/>
    <s v="CONGO"/>
    <m/>
    <m/>
    <s v="o"/>
  </r>
  <r>
    <d v="2019-11-26T00:00:00"/>
    <s v="Achat crédit téléphonique Airtel(communication et internet)"/>
    <x v="14"/>
    <x v="2"/>
    <m/>
    <x v="14"/>
    <m/>
    <m/>
    <n v="8707156.2400000002"/>
    <x v="13"/>
    <x v="0"/>
    <x v="1"/>
    <s v="PALF"/>
    <s v="CONGO"/>
    <m/>
    <m/>
    <s v="o"/>
  </r>
  <r>
    <d v="2019-11-26T00:00:00"/>
    <s v="Achat crédit Télephonique MTN(communication et internet)"/>
    <x v="14"/>
    <x v="2"/>
    <m/>
    <x v="6"/>
    <m/>
    <m/>
    <n v="8705156.2400000002"/>
    <x v="13"/>
    <x v="0"/>
    <x v="1"/>
    <s v="PALF"/>
    <s v="CONGO"/>
    <m/>
    <m/>
    <s v="o"/>
  </r>
  <r>
    <d v="2019-11-26T00:00:00"/>
    <s v="Paiement frais d'hôtel du 24 au 26/11/2019 lors de la mission à Ouesso"/>
    <x v="2"/>
    <x v="0"/>
    <m/>
    <x v="2"/>
    <m/>
    <m/>
    <n v="8675156.2400000002"/>
    <x v="3"/>
    <x v="2"/>
    <x v="0"/>
    <s v="PALF"/>
    <s v="CONGO"/>
    <m/>
    <m/>
    <s v="o"/>
  </r>
  <r>
    <d v="2019-11-26T00:00:00"/>
    <s v="Achat cage pour Singe"/>
    <x v="9"/>
    <x v="4"/>
    <m/>
    <x v="87"/>
    <m/>
    <m/>
    <n v="8667656.2400000002"/>
    <x v="3"/>
    <x v="0"/>
    <x v="0"/>
    <s v="PALF"/>
    <s v="CONGO"/>
    <m/>
    <m/>
    <s v="o"/>
  </r>
  <r>
    <d v="2019-11-26T00:00:00"/>
    <s v="Achat boisson lors de ma rencontre avec le militaire à l'hôtel"/>
    <x v="0"/>
    <x v="0"/>
    <m/>
    <x v="46"/>
    <m/>
    <m/>
    <n v="8665156.2400000002"/>
    <x v="3"/>
    <x v="0"/>
    <x v="0"/>
    <s v="PALF"/>
    <s v="CONGO"/>
    <m/>
    <m/>
    <s v="o"/>
  </r>
  <r>
    <d v="2019-11-26T00:00:00"/>
    <s v="Paiement frais d'hôtel  du 25 au 26/11/2019  lors de la mission à Pokola"/>
    <x v="2"/>
    <x v="0"/>
    <m/>
    <x v="24"/>
    <m/>
    <m/>
    <n v="8650156.2400000002"/>
    <x v="3"/>
    <x v="2"/>
    <x v="0"/>
    <s v="PALF"/>
    <s v="CONGO"/>
    <m/>
    <m/>
    <s v="o"/>
  </r>
  <r>
    <d v="2019-11-26T00:00:00"/>
    <s v="Ration des détenus à EWO"/>
    <x v="11"/>
    <x v="1"/>
    <m/>
    <x v="48"/>
    <m/>
    <m/>
    <n v="8645156.2400000002"/>
    <x v="4"/>
    <x v="0"/>
    <x v="0"/>
    <s v="PALF"/>
    <s v="CONGO"/>
    <m/>
    <m/>
    <s v="o"/>
  </r>
  <r>
    <d v="2019-11-26T00:00:00"/>
    <s v="Food-allowance pendant la pause"/>
    <x v="5"/>
    <x v="0"/>
    <m/>
    <x v="14"/>
    <m/>
    <m/>
    <n v="8644156.2400000002"/>
    <x v="1"/>
    <x v="0"/>
    <x v="0"/>
    <s v="PALF"/>
    <s v="CONGO"/>
    <m/>
    <m/>
    <s v="o"/>
  </r>
  <r>
    <d v="2019-11-26T00:00:00"/>
    <s v="FRAIS RET.DEPLACE Chq n°3635158"/>
    <x v="6"/>
    <x v="2"/>
    <m/>
    <x v="26"/>
    <m/>
    <m/>
    <n v="8640672.2400000002"/>
    <x v="5"/>
    <x v="6"/>
    <x v="1"/>
    <s v="PALF"/>
    <s v="CONGO"/>
    <m/>
    <m/>
    <s v="o"/>
  </r>
  <r>
    <d v="2019-11-26T00:00:00"/>
    <s v="Achat (4) Cartoucches d'encre HP 63-Bureau PALF "/>
    <x v="7"/>
    <x v="2"/>
    <m/>
    <x v="7"/>
    <m/>
    <m/>
    <n v="8580672.2400000002"/>
    <x v="7"/>
    <x v="2"/>
    <x v="0"/>
    <s v="RALFF"/>
    <s v="CONGO"/>
    <s v="4.3"/>
    <s v="RALFF-CO554"/>
    <s v="o"/>
  </r>
  <r>
    <d v="2019-11-26T00:00:00"/>
    <s v="FRAIS RET.DEPLACE Chq n°3643205"/>
    <x v="6"/>
    <x v="2"/>
    <m/>
    <x v="26"/>
    <m/>
    <m/>
    <n v="8577188.2400000002"/>
    <x v="5"/>
    <x v="6"/>
    <x v="2"/>
    <s v="RALFF"/>
    <s v="CONGO"/>
    <s v="5.6"/>
    <s v="RALFF-CO555"/>
    <s v="o"/>
  </r>
  <r>
    <d v="2019-11-26T00:00:00"/>
    <s v="Reglement Salaire du mois de novembre 2019-Perrine ODIER/chq n°3643207"/>
    <x v="5"/>
    <x v="6"/>
    <m/>
    <x v="88"/>
    <m/>
    <m/>
    <n v="7264688.2400000002"/>
    <x v="5"/>
    <x v="24"/>
    <x v="3"/>
    <s v="RALFF"/>
    <s v="CONGO"/>
    <s v="1.1.1.1"/>
    <s v="RALFF-CO556"/>
    <s v="o"/>
  </r>
  <r>
    <d v="2019-11-27T00:00:00"/>
    <s v="Achat boisson lors de ma rencontre avec la cible Edna"/>
    <x v="0"/>
    <x v="0"/>
    <m/>
    <x v="6"/>
    <m/>
    <m/>
    <n v="7262688.2400000002"/>
    <x v="11"/>
    <x v="0"/>
    <x v="0"/>
    <s v="PALF"/>
    <s v="CONGO"/>
    <m/>
    <m/>
    <s v="o"/>
  </r>
  <r>
    <d v="2019-11-27T00:00:00"/>
    <s v="Achat boisson (rencontre avec une cible Didas)"/>
    <x v="0"/>
    <x v="0"/>
    <m/>
    <x v="6"/>
    <m/>
    <m/>
    <n v="7260688.2400000002"/>
    <x v="0"/>
    <x v="0"/>
    <x v="0"/>
    <s v="PALF"/>
    <s v="CONGO"/>
    <m/>
    <m/>
    <s v="o"/>
  </r>
  <r>
    <d v="2019-11-27T00:00:00"/>
    <s v="Achat boisson (rencontre avec 2 cibles)"/>
    <x v="0"/>
    <x v="0"/>
    <m/>
    <x v="0"/>
    <m/>
    <m/>
    <n v="7257688.2400000002"/>
    <x v="0"/>
    <x v="0"/>
    <x v="0"/>
    <s v="PALF"/>
    <s v="CONGO"/>
    <m/>
    <m/>
    <s v="o"/>
  </r>
  <r>
    <d v="2019-11-27T00:00:00"/>
    <s v="Frais de transfert Charden farell/I23c"/>
    <x v="10"/>
    <x v="2"/>
    <m/>
    <x v="89"/>
    <m/>
    <m/>
    <n v="7251473.2400000002"/>
    <x v="7"/>
    <x v="2"/>
    <x v="1"/>
    <s v="PALF"/>
    <s v="CONGO"/>
    <m/>
    <m/>
    <s v="o"/>
  </r>
  <r>
    <d v="2019-11-27T00:00:00"/>
    <s v="Frais de transfert Charden farell/Dalia"/>
    <x v="10"/>
    <x v="2"/>
    <m/>
    <x v="90"/>
    <m/>
    <m/>
    <n v="7246343.2400000002"/>
    <x v="7"/>
    <x v="2"/>
    <x v="1"/>
    <s v="PALF"/>
    <s v="CONGO"/>
    <m/>
    <m/>
    <s v="o"/>
  </r>
  <r>
    <d v="2019-11-27T00:00:00"/>
    <s v="Achat matériaux/amenagement portail"/>
    <x v="7"/>
    <x v="2"/>
    <m/>
    <x v="91"/>
    <m/>
    <m/>
    <n v="7222343.2400000002"/>
    <x v="7"/>
    <x v="2"/>
    <x v="1"/>
    <s v="PALF"/>
    <s v="CONGO"/>
    <m/>
    <m/>
    <s v="o"/>
  </r>
  <r>
    <d v="2019-11-27T00:00:00"/>
    <s v="Soudeur-Main d'œuvre pour le refection du portail du bureau PALF "/>
    <x v="8"/>
    <x v="2"/>
    <m/>
    <x v="92"/>
    <m/>
    <m/>
    <n v="7208343.2400000002"/>
    <x v="7"/>
    <x v="2"/>
    <x v="1"/>
    <s v="PALF"/>
    <s v="CONGO"/>
    <m/>
    <m/>
    <s v="o"/>
  </r>
  <r>
    <d v="2019-11-27T00:00:00"/>
    <s v="Achat crédit Télephonique MTN(communication et internet)"/>
    <x v="14"/>
    <x v="2"/>
    <m/>
    <x v="14"/>
    <m/>
    <m/>
    <n v="7207343.2400000002"/>
    <x v="13"/>
    <x v="0"/>
    <x v="1"/>
    <s v="PALF"/>
    <s v="CONGO"/>
    <m/>
    <m/>
    <s v="o"/>
  </r>
  <r>
    <d v="2019-11-27T00:00:00"/>
    <s v="Achat boisson lors de ma rencontre avec Mr billy"/>
    <x v="0"/>
    <x v="0"/>
    <m/>
    <x v="46"/>
    <m/>
    <m/>
    <n v="7204843.2400000002"/>
    <x v="3"/>
    <x v="0"/>
    <x v="0"/>
    <s v="PALF"/>
    <s v="CONGO"/>
    <m/>
    <m/>
    <s v="o"/>
  </r>
  <r>
    <d v="2019-11-27T00:00:00"/>
    <s v="Achat cadenas et accessoires pour Cage Singe"/>
    <x v="7"/>
    <x v="2"/>
    <m/>
    <x v="6"/>
    <m/>
    <m/>
    <n v="7202843.2400000002"/>
    <x v="3"/>
    <x v="2"/>
    <x v="1"/>
    <s v="PALF"/>
    <s v="CONGO"/>
    <m/>
    <m/>
    <s v="o"/>
  </r>
  <r>
    <d v="2019-11-27T00:00:00"/>
    <s v="Food-allowance pendant la pause"/>
    <x v="5"/>
    <x v="0"/>
    <m/>
    <x v="14"/>
    <m/>
    <m/>
    <n v="7201843.2400000002"/>
    <x v="1"/>
    <x v="0"/>
    <x v="0"/>
    <s v="PALF"/>
    <s v="CONGO"/>
    <m/>
    <m/>
    <s v="o"/>
  </r>
  <r>
    <d v="2019-11-27T00:00:00"/>
    <s v="Achat billet Crepin BZV - Ouesso "/>
    <x v="1"/>
    <x v="1"/>
    <m/>
    <x v="23"/>
    <m/>
    <m/>
    <n v="7181843.2400000002"/>
    <x v="9"/>
    <x v="18"/>
    <x v="0"/>
    <s v="RALFF"/>
    <s v="CONGO"/>
    <s v="2.2"/>
    <s v="RALFF-CO557"/>
    <s v="o"/>
  </r>
  <r>
    <d v="2019-11-27T00:00:00"/>
    <s v="Achat billet BZ - Ouesso"/>
    <x v="1"/>
    <x v="1"/>
    <m/>
    <x v="23"/>
    <m/>
    <m/>
    <n v="7161843.2400000002"/>
    <x v="9"/>
    <x v="2"/>
    <x v="0"/>
    <s v="RALFF"/>
    <s v="CONGO"/>
    <s v="2.2"/>
    <s v="RALFF-CO558"/>
    <s v="o"/>
  </r>
  <r>
    <d v="2019-11-27T00:00:00"/>
    <s v="Billet Bzv-kinkala"/>
    <x v="1"/>
    <x v="0"/>
    <m/>
    <x v="6"/>
    <m/>
    <m/>
    <n v="7159843.2400000002"/>
    <x v="11"/>
    <x v="0"/>
    <x v="0"/>
    <s v="RALFF"/>
    <s v="CONGO"/>
    <s v="2.2"/>
    <s v="RALFF-CO559"/>
    <s v="o"/>
  </r>
  <r>
    <d v="2019-11-27T00:00:00"/>
    <s v="Paiement frais d'Hôtel du 27/11 au 01/12/2019 à Kinkala"/>
    <x v="2"/>
    <x v="0"/>
    <m/>
    <x v="7"/>
    <m/>
    <m/>
    <n v="7099843.2400000002"/>
    <x v="11"/>
    <x v="2"/>
    <x v="0"/>
    <s v="RALFF"/>
    <s v="CONGO"/>
    <s v="1.3.2"/>
    <s v="RALFF-CO560"/>
    <s v="o"/>
  </r>
  <r>
    <d v="2019-11-27T00:00:00"/>
    <s v="Achat billet BZV-OUESSO -Me MALONGA MBOKO Audrey"/>
    <x v="3"/>
    <x v="1"/>
    <m/>
    <x v="23"/>
    <m/>
    <m/>
    <n v="7079843.2400000002"/>
    <x v="14"/>
    <x v="2"/>
    <x v="1"/>
    <s v="RALFF"/>
    <s v="CONGO"/>
    <s v="5.2.2"/>
    <s v="RALFF-CO561"/>
    <s v="o"/>
  </r>
  <r>
    <d v="2019-11-27T00:00:00"/>
    <s v="Achat tournevis à double têtes (plate et étoile) + 6 tubes de cole 110"/>
    <x v="7"/>
    <x v="2"/>
    <m/>
    <x v="13"/>
    <m/>
    <m/>
    <n v="7078443.2400000002"/>
    <x v="16"/>
    <x v="0"/>
    <x v="0"/>
    <s v="RALFF"/>
    <s v="CONGO"/>
    <s v="4.3"/>
    <s v="RALFF-CO562"/>
    <s v="o"/>
  </r>
  <r>
    <d v="2019-11-27T00:00:00"/>
    <s v="Achat fournitures de bureau (Classeurs, agrafeuse et agrafes et chemises cartonnées)"/>
    <x v="7"/>
    <x v="2"/>
    <m/>
    <x v="93"/>
    <m/>
    <m/>
    <n v="7036193.2400000002"/>
    <x v="7"/>
    <x v="2"/>
    <x v="0"/>
    <s v="RALFF"/>
    <s v="CONGO"/>
    <s v="4.3"/>
    <s v="RALFF-CO563"/>
    <s v="o"/>
  </r>
  <r>
    <d v="2019-11-27T00:00:00"/>
    <s v="Achat fournitures de bureau (registre suivi courrier et 05 carnets de reçu)"/>
    <x v="7"/>
    <x v="2"/>
    <m/>
    <x v="22"/>
    <m/>
    <m/>
    <n v="7023693.2400000002"/>
    <x v="7"/>
    <x v="2"/>
    <x v="1"/>
    <s v="RALFF"/>
    <s v="CONGO"/>
    <s v="4.3"/>
    <s v="RALFF-CO564"/>
    <s v="o"/>
  </r>
  <r>
    <d v="2019-11-27T00:00:00"/>
    <s v="Frais mission à Sibiti du 28 au 30 novembre 19/Me MOUSSAHOU GOMA Anicet"/>
    <x v="3"/>
    <x v="1"/>
    <m/>
    <x v="94"/>
    <m/>
    <m/>
    <n v="6955693.2400000002"/>
    <x v="7"/>
    <x v="2"/>
    <x v="1"/>
    <s v="RALFF"/>
    <s v="CONGO"/>
    <s v="5.2.2"/>
    <s v="RALFF-CO565"/>
    <s v="o"/>
  </r>
  <r>
    <d v="2019-11-27T00:00:00"/>
    <s v="Frais mission à Ouesso du 28 au 30 novembre 19/Me BIYOUDI"/>
    <x v="3"/>
    <x v="1"/>
    <m/>
    <x v="95"/>
    <m/>
    <m/>
    <n v="6879693.2400000002"/>
    <x v="7"/>
    <x v="2"/>
    <x v="1"/>
    <s v="RALFF"/>
    <s v="CONGO"/>
    <s v="5.2.2"/>
    <s v="RALFF-CO566"/>
    <s v="o"/>
  </r>
  <r>
    <d v="2019-11-27T00:00:00"/>
    <s v="Frais mission à Ouesso du 28 au 30 novembre 19/Me MALONGA MBOKO Audrey"/>
    <x v="3"/>
    <x v="1"/>
    <m/>
    <x v="95"/>
    <m/>
    <m/>
    <n v="6803693.2400000002"/>
    <x v="7"/>
    <x v="2"/>
    <x v="1"/>
    <s v="RALFF"/>
    <s v="CONGO"/>
    <s v="5.2.2"/>
    <s v="RALFF-CO567"/>
    <s v="o"/>
  </r>
  <r>
    <d v="2019-11-27T00:00:00"/>
    <s v="Paiement frais d'hôtel à Ewo du 23 au 27 novembre 2019"/>
    <x v="2"/>
    <x v="1"/>
    <m/>
    <x v="7"/>
    <m/>
    <m/>
    <n v="6743693.2400000002"/>
    <x v="4"/>
    <x v="2"/>
    <x v="1"/>
    <s v="RALFF"/>
    <s v="CONGO"/>
    <s v="1.3.2"/>
    <s v="RALFF-CO568"/>
    <s v="o"/>
  </r>
  <r>
    <d v="2019-11-27T00:00:00"/>
    <s v="Food allowance à Ewo du 23 au 27 novembre 2019"/>
    <x v="2"/>
    <x v="1"/>
    <m/>
    <x v="10"/>
    <m/>
    <m/>
    <n v="6703693.2400000002"/>
    <x v="4"/>
    <x v="0"/>
    <x v="1"/>
    <s v="RALFF"/>
    <s v="CONGO"/>
    <s v="1.3.2"/>
    <s v="RALFF-CO569"/>
    <s v="o"/>
  </r>
  <r>
    <d v="2019-11-27T00:00:00"/>
    <s v="Billet Ewo-oyo"/>
    <x v="1"/>
    <x v="1"/>
    <m/>
    <x v="3"/>
    <m/>
    <m/>
    <n v="6696693.2400000002"/>
    <x v="4"/>
    <x v="0"/>
    <x v="0"/>
    <s v="RALFF"/>
    <s v="CONGO"/>
    <s v="2.2"/>
    <s v="RALFF-CO570"/>
    <s v="o"/>
  </r>
  <r>
    <d v="2019-11-27T00:00:00"/>
    <s v="Achat Billet OYO-OUESSO"/>
    <x v="1"/>
    <x v="1"/>
    <m/>
    <x v="9"/>
    <m/>
    <m/>
    <n v="6686693.2400000002"/>
    <x v="4"/>
    <x v="2"/>
    <x v="0"/>
    <s v="RALFF"/>
    <s v="CONGO"/>
    <s v="2.2"/>
    <s v="RALFF-CO571"/>
    <s v="o"/>
  </r>
  <r>
    <d v="2019-11-27T00:00:00"/>
    <s v="FRAIS RET.DEPLACE Chq n°3643207"/>
    <x v="6"/>
    <x v="2"/>
    <m/>
    <x v="26"/>
    <m/>
    <m/>
    <n v="6683209.2400000002"/>
    <x v="5"/>
    <x v="6"/>
    <x v="3"/>
    <s v="RALFF"/>
    <s v="CONGO"/>
    <s v="5.6"/>
    <s v="RALFF-CO572"/>
    <s v="o"/>
  </r>
  <r>
    <d v="2019-11-28T00:00:00"/>
    <s v="Achat billet BZV -Dolisie"/>
    <x v="1"/>
    <x v="0"/>
    <m/>
    <x v="48"/>
    <m/>
    <m/>
    <n v="6678209.2400000002"/>
    <x v="1"/>
    <x v="0"/>
    <x v="0"/>
    <s v="PALF"/>
    <s v="CONGO"/>
    <m/>
    <m/>
    <s v="o"/>
  </r>
  <r>
    <d v="2019-11-28T00:00:00"/>
    <s v="Achat boisson lors de ma rencontre avec la cible Antoine"/>
    <x v="0"/>
    <x v="0"/>
    <m/>
    <x v="5"/>
    <m/>
    <m/>
    <n v="6674209.2400000002"/>
    <x v="11"/>
    <x v="0"/>
    <x v="0"/>
    <s v="PALF"/>
    <s v="CONGO"/>
    <m/>
    <m/>
    <s v="o"/>
  </r>
  <r>
    <d v="2019-11-28T00:00:00"/>
    <s v="Achat boisson dans la buvette à Ouesso avec les éléments en civil, attendant le top "/>
    <x v="5"/>
    <x v="4"/>
    <m/>
    <x v="46"/>
    <m/>
    <m/>
    <n v="6671709.2400000002"/>
    <x v="9"/>
    <x v="25"/>
    <x v="0"/>
    <s v="PALF"/>
    <s v="CONGO"/>
    <m/>
    <m/>
    <s v="o"/>
  </r>
  <r>
    <d v="2019-11-28T00:00:00"/>
    <s v="Bonus gendarmes pour l'opération du mandrill à Ouesso "/>
    <x v="9"/>
    <x v="4"/>
    <m/>
    <x v="96"/>
    <m/>
    <m/>
    <n v="6516709.2400000002"/>
    <x v="9"/>
    <x v="2"/>
    <x v="0"/>
    <s v="PALF"/>
    <s v="CONGO"/>
    <m/>
    <m/>
    <s v="o"/>
  </r>
  <r>
    <d v="2019-11-28T00:00:00"/>
    <s v="Bonus agents EF, opération mandrill à Ouesso "/>
    <x v="9"/>
    <x v="4"/>
    <m/>
    <x v="9"/>
    <m/>
    <m/>
    <n v="6506709.2400000002"/>
    <x v="9"/>
    <x v="2"/>
    <x v="0"/>
    <s v="PALF"/>
    <s v="CONGO"/>
    <m/>
    <m/>
    <s v="o"/>
  </r>
  <r>
    <d v="2019-11-28T00:00:00"/>
    <s v="Bonus agents EF, opération mandrill à Ouesso "/>
    <x v="9"/>
    <x v="4"/>
    <m/>
    <x v="9"/>
    <m/>
    <m/>
    <n v="6496709.2400000002"/>
    <x v="9"/>
    <x v="2"/>
    <x v="0"/>
    <s v="PALF"/>
    <s v="CONGO"/>
    <m/>
    <m/>
    <s v="o"/>
  </r>
  <r>
    <d v="2019-11-28T00:00:00"/>
    <s v="Achat crédit Télephonique MTN(communication et internet)"/>
    <x v="14"/>
    <x v="2"/>
    <m/>
    <x v="6"/>
    <m/>
    <m/>
    <n v="6494709.2400000002"/>
    <x v="13"/>
    <x v="0"/>
    <x v="1"/>
    <s v="PALF"/>
    <s v="CONGO"/>
    <m/>
    <m/>
    <s v="o"/>
  </r>
  <r>
    <d v="2019-11-28T00:00:00"/>
    <s v="Achat boisson pour la cible (Espace Molea)"/>
    <x v="0"/>
    <x v="0"/>
    <m/>
    <x v="0"/>
    <m/>
    <m/>
    <n v="6491709.2400000002"/>
    <x v="13"/>
    <x v="0"/>
    <x v="0"/>
    <s v="PALF"/>
    <s v="CONGO"/>
    <m/>
    <m/>
    <s v="o"/>
  </r>
  <r>
    <d v="2019-11-28T00:00:00"/>
    <s v="Paiement frais d'hôtel  à Ouesso du 27 au 28 novembre 2019"/>
    <x v="2"/>
    <x v="0"/>
    <m/>
    <x v="24"/>
    <m/>
    <m/>
    <n v="6476709.2400000002"/>
    <x v="3"/>
    <x v="2"/>
    <x v="0"/>
    <s v="PALF"/>
    <s v="CONGO"/>
    <m/>
    <m/>
    <s v="o"/>
  </r>
  <r>
    <d v="2019-11-28T00:00:00"/>
    <s v="Achat boisson lors de ma rencontre avec la cible durant l'opération"/>
    <x v="0"/>
    <x v="0"/>
    <m/>
    <x v="46"/>
    <m/>
    <m/>
    <n v="6474209.2400000002"/>
    <x v="3"/>
    <x v="0"/>
    <x v="0"/>
    <s v="PALF"/>
    <s v="CONGO"/>
    <m/>
    <m/>
    <s v="o"/>
  </r>
  <r>
    <d v="2019-11-28T00:00:00"/>
    <s v="Extraction après l'opération Taxi Ouesso - Owando"/>
    <x v="1"/>
    <x v="0"/>
    <m/>
    <x v="8"/>
    <m/>
    <m/>
    <n v="6419209.2400000002"/>
    <x v="3"/>
    <x v="0"/>
    <x v="0"/>
    <s v="PALF"/>
    <s v="CONGO"/>
    <m/>
    <m/>
    <s v="o"/>
  </r>
  <r>
    <d v="2019-11-28T00:00:00"/>
    <s v="Paiement frais d'hôtel à Owando du 28 au 29/11/2019"/>
    <x v="2"/>
    <x v="0"/>
    <m/>
    <x v="24"/>
    <m/>
    <m/>
    <n v="6404209.2400000002"/>
    <x v="3"/>
    <x v="2"/>
    <x v="0"/>
    <s v="PALF"/>
    <s v="CONGO"/>
    <m/>
    <m/>
    <s v="o"/>
  </r>
  <r>
    <d v="2019-11-28T00:00:00"/>
    <s v="Achats des fruits et eau pour mandrill: Bananes(1500); Papayes(2000); une bouteille d'eau(500)"/>
    <x v="7"/>
    <x v="2"/>
    <m/>
    <x v="5"/>
    <m/>
    <m/>
    <n v="6400209.2400000002"/>
    <x v="4"/>
    <x v="0"/>
    <x v="0"/>
    <s v="PALF"/>
    <s v="CONGO"/>
    <m/>
    <m/>
    <s v="o"/>
  </r>
  <r>
    <d v="2019-11-28T00:00:00"/>
    <s v="Achat billet BZV-OUESSO -Me Séverin BIYOUDI MIAKASSISSA"/>
    <x v="3"/>
    <x v="1"/>
    <m/>
    <x v="23"/>
    <m/>
    <m/>
    <n v="6380209.2400000002"/>
    <x v="14"/>
    <x v="2"/>
    <x v="1"/>
    <s v="RALFF"/>
    <s v="CONGO"/>
    <s v="5.2.2"/>
    <s v="RALFF-CO573"/>
    <s v="o"/>
  </r>
  <r>
    <d v="2019-11-28T00:00:00"/>
    <s v="Achat billet BZV-LOUDIMA"/>
    <x v="1"/>
    <x v="1"/>
    <m/>
    <x v="48"/>
    <m/>
    <m/>
    <n v="6375209.2400000002"/>
    <x v="14"/>
    <x v="2"/>
    <x v="0"/>
    <s v="RALFF"/>
    <s v="CONGO"/>
    <s v="2.2"/>
    <s v="RALFF-CO574"/>
    <s v="o"/>
  </r>
  <r>
    <d v="2019-11-28T00:00:00"/>
    <s v="Achat billets LOUDIMA-SIBITI Alexis)"/>
    <x v="1"/>
    <x v="1"/>
    <m/>
    <x v="0"/>
    <m/>
    <m/>
    <n v="6372209.2400000002"/>
    <x v="14"/>
    <x v="26"/>
    <x v="0"/>
    <s v="RALFF"/>
    <s v="CONGO"/>
    <s v="2.2"/>
    <s v="RALFF-CO575"/>
    <s v="o"/>
  </r>
  <r>
    <d v="2019-11-28T00:00:00"/>
    <s v="Achat billets BZV-LOUDIMA Me Anicet MOUSSAHOU"/>
    <x v="3"/>
    <x v="1"/>
    <m/>
    <x v="48"/>
    <m/>
    <m/>
    <n v="6367209.2400000002"/>
    <x v="14"/>
    <x v="2"/>
    <x v="0"/>
    <s v="RALFF"/>
    <s v="CONGO"/>
    <s v="5.2.2"/>
    <s v="RALFF-CO576"/>
    <s v="o"/>
  </r>
  <r>
    <d v="2019-11-28T00:00:00"/>
    <s v="Achat billets  LOUDIMA-SIBITI Maitre Anicet MOUSSAHOU"/>
    <x v="3"/>
    <x v="1"/>
    <m/>
    <x v="0"/>
    <m/>
    <m/>
    <n v="6364209.2400000002"/>
    <x v="14"/>
    <x v="26"/>
    <x v="0"/>
    <s v="RALFF"/>
    <s v="CONGO"/>
    <s v="5.2.2"/>
    <s v="RALFF-CO577"/>
    <s v="o"/>
  </r>
  <r>
    <d v="2019-11-29T00:00:00"/>
    <s v="Frais d'amélioration de la cage du mandrill"/>
    <x v="8"/>
    <x v="2"/>
    <m/>
    <x v="5"/>
    <m/>
    <m/>
    <n v="6360209.2400000002"/>
    <x v="8"/>
    <x v="2"/>
    <x v="0"/>
    <s v="PALF"/>
    <s v="CONGO"/>
    <m/>
    <m/>
    <s v="o"/>
  </r>
  <r>
    <d v="2019-11-29T00:00:00"/>
    <s v="Secretariat -frais de scannage  du PV de restitution de la Gendarmerie"/>
    <x v="7"/>
    <x v="2"/>
    <m/>
    <x v="14"/>
    <m/>
    <m/>
    <n v="6359209.2400000002"/>
    <x v="8"/>
    <x v="2"/>
    <x v="1"/>
    <s v="PALF"/>
    <s v="CONGO"/>
    <m/>
    <m/>
    <s v="o"/>
  </r>
  <r>
    <d v="2019-11-29T00:00:00"/>
    <s v="Achat boisson et nourriture avec lors de ma rencontre avec Chris"/>
    <x v="0"/>
    <x v="0"/>
    <m/>
    <x v="11"/>
    <m/>
    <m/>
    <n v="6353209.2400000002"/>
    <x v="11"/>
    <x v="0"/>
    <x v="0"/>
    <s v="PALF"/>
    <s v="CONGO"/>
    <m/>
    <m/>
    <s v="o"/>
  </r>
  <r>
    <d v="2019-11-29T00:00:00"/>
    <s v="Achat de la ration du Mandrill"/>
    <x v="7"/>
    <x v="2"/>
    <m/>
    <x v="48"/>
    <m/>
    <m/>
    <n v="6348209.2400000002"/>
    <x v="2"/>
    <x v="0"/>
    <x v="0"/>
    <s v="PALF"/>
    <s v="CONGO"/>
    <m/>
    <m/>
    <s v="o"/>
  </r>
  <r>
    <d v="2019-11-29T00:00:00"/>
    <s v="Achat boisson (rencontre 2 cibles chez Didas)"/>
    <x v="0"/>
    <x v="0"/>
    <m/>
    <x v="0"/>
    <m/>
    <m/>
    <n v="6345209.2400000002"/>
    <x v="0"/>
    <x v="0"/>
    <x v="0"/>
    <s v="PALF"/>
    <s v="CONGO"/>
    <m/>
    <m/>
    <s v="o"/>
  </r>
  <r>
    <d v="2019-11-29T00:00:00"/>
    <s v="Achat carte sim Airtel de Samuel"/>
    <x v="7"/>
    <x v="2"/>
    <m/>
    <x v="1"/>
    <m/>
    <m/>
    <n v="6344709.2400000002"/>
    <x v="6"/>
    <x v="26"/>
    <x v="1"/>
    <s v="PALF"/>
    <s v="CONGO"/>
    <m/>
    <m/>
    <s v="o"/>
  </r>
  <r>
    <d v="2019-11-29T00:00:00"/>
    <s v="Frais de transfert Charden farell/LN9"/>
    <x v="10"/>
    <x v="2"/>
    <m/>
    <x v="97"/>
    <m/>
    <m/>
    <n v="6340275.2400000002"/>
    <x v="7"/>
    <x v="2"/>
    <x v="1"/>
    <s v="PALF"/>
    <s v="CONGO"/>
    <m/>
    <m/>
    <s v="o"/>
  </r>
  <r>
    <d v="2019-11-29T00:00:00"/>
    <s v="Frais de transfert Charden farell/Hérick"/>
    <x v="10"/>
    <x v="2"/>
    <m/>
    <x v="98"/>
    <m/>
    <m/>
    <n v="6332560.2400000002"/>
    <x v="7"/>
    <x v="2"/>
    <x v="1"/>
    <s v="PALF"/>
    <s v="CONGO"/>
    <m/>
    <m/>
    <s v="o"/>
  </r>
  <r>
    <d v="2019-11-29T00:00:00"/>
    <s v="Frais de transfert Charden farell/Alexis"/>
    <x v="10"/>
    <x v="2"/>
    <m/>
    <x v="99"/>
    <m/>
    <m/>
    <n v="6331731.2400000002"/>
    <x v="7"/>
    <x v="2"/>
    <x v="1"/>
    <s v="PALF"/>
    <s v="CONGO"/>
    <m/>
    <m/>
    <s v="o"/>
  </r>
  <r>
    <d v="2019-11-29T00:00:00"/>
    <s v="Frais de transfert Charden farell/CI64"/>
    <x v="10"/>
    <x v="2"/>
    <m/>
    <x v="100"/>
    <m/>
    <m/>
    <n v="6328868.2400000002"/>
    <x v="7"/>
    <x v="2"/>
    <x v="1"/>
    <s v="PALF"/>
    <s v="CONGO"/>
    <m/>
    <m/>
    <s v="o"/>
  </r>
  <r>
    <d v="2019-11-29T00:00:00"/>
    <s v="Bonus Agent EF Elion-Opération Mandrill (food allowance 10.000FCFA ET Hôtel 15.000FCFA)"/>
    <x v="9"/>
    <x v="4"/>
    <m/>
    <x v="51"/>
    <m/>
    <m/>
    <n v="6303868.2400000002"/>
    <x v="7"/>
    <x v="2"/>
    <x v="0"/>
    <s v="PALF"/>
    <s v="CONGO"/>
    <m/>
    <m/>
    <s v="o"/>
  </r>
  <r>
    <d v="2019-11-29T00:00:00"/>
    <s v="Achat crédit Télephonique MTN(communication et internet)"/>
    <x v="14"/>
    <x v="2"/>
    <m/>
    <x v="6"/>
    <m/>
    <m/>
    <n v="6301868.2400000002"/>
    <x v="13"/>
    <x v="0"/>
    <x v="1"/>
    <s v="PALF"/>
    <s v="CONGO"/>
    <m/>
    <m/>
    <s v="o"/>
  </r>
  <r>
    <d v="2019-11-29T00:00:00"/>
    <s v="Achat boisson pour deux cibles (Espace Saint Bénoit)"/>
    <x v="0"/>
    <x v="0"/>
    <m/>
    <x v="48"/>
    <m/>
    <m/>
    <n v="6296868.2400000002"/>
    <x v="13"/>
    <x v="0"/>
    <x v="0"/>
    <s v="PALF"/>
    <s v="CONGO"/>
    <m/>
    <m/>
    <s v="o"/>
  </r>
  <r>
    <d v="2019-11-29T00:00:00"/>
    <s v="Food allowance mission OUESSO du 16 au 29/11/2019 "/>
    <x v="2"/>
    <x v="0"/>
    <m/>
    <x v="101"/>
    <m/>
    <m/>
    <n v="6166868.2400000002"/>
    <x v="3"/>
    <x v="0"/>
    <x v="0"/>
    <s v="PALF"/>
    <s v="CONGO"/>
    <m/>
    <m/>
    <s v="o"/>
  </r>
  <r>
    <d v="2019-11-29T00:00:00"/>
    <s v="Achat billet Owando- Brazzaville"/>
    <x v="1"/>
    <x v="0"/>
    <m/>
    <x v="17"/>
    <m/>
    <m/>
    <n v="6154868.2400000002"/>
    <x v="3"/>
    <x v="2"/>
    <x v="0"/>
    <s v="PALF"/>
    <s v="CONGO"/>
    <m/>
    <m/>
    <s v="o"/>
  </r>
  <r>
    <d v="2019-11-29T00:00:00"/>
    <s v="Timbres aéroportuaires de deux billets  à Ouesso/Dalia et agent EF"/>
    <x v="13"/>
    <x v="1"/>
    <m/>
    <x v="14"/>
    <m/>
    <m/>
    <n v="6153868.2400000002"/>
    <x v="4"/>
    <x v="2"/>
    <x v="1"/>
    <s v="PALF"/>
    <s v="CONGO"/>
    <m/>
    <m/>
    <s v="o"/>
  </r>
  <r>
    <d v="2019-11-29T00:00:00"/>
    <s v="Frais pour mandrill et la Cage dans le vol"/>
    <x v="8"/>
    <x v="2"/>
    <m/>
    <x v="51"/>
    <m/>
    <m/>
    <n v="6128868.2400000002"/>
    <x v="4"/>
    <x v="26"/>
    <x v="0"/>
    <s v="PALF"/>
    <s v="CONGO"/>
    <m/>
    <m/>
    <s v="o"/>
  </r>
  <r>
    <d v="2019-11-29T00:00:00"/>
    <s v="FRAIS RET.DEPLACE Chq n°3635159"/>
    <x v="6"/>
    <x v="2"/>
    <m/>
    <x v="26"/>
    <m/>
    <m/>
    <n v="6125384.2400000002"/>
    <x v="5"/>
    <x v="6"/>
    <x v="1"/>
    <s v="PALF"/>
    <s v="CONGO"/>
    <m/>
    <m/>
    <s v="o"/>
  </r>
  <r>
    <d v="2019-11-29T00:00:00"/>
    <s v="Achat billet d'avion OUESSO-BZV/DALIA OYONTSIO"/>
    <x v="4"/>
    <x v="4"/>
    <m/>
    <x v="8"/>
    <m/>
    <m/>
    <n v="6070384.2400000002"/>
    <x v="4"/>
    <x v="2"/>
    <x v="0"/>
    <s v="PALF"/>
    <s v="CONGO"/>
    <m/>
    <m/>
    <s v="o"/>
  </r>
  <r>
    <d v="2019-11-29T00:00:00"/>
    <s v="Achat billet d'avion OUESSO-BZV/AGENT EF"/>
    <x v="4"/>
    <x v="4"/>
    <m/>
    <x v="8"/>
    <m/>
    <m/>
    <n v="6015384.2400000002"/>
    <x v="4"/>
    <x v="2"/>
    <x v="0"/>
    <s v="PALF"/>
    <s v="CONGO"/>
    <m/>
    <m/>
    <s v="o"/>
  </r>
  <r>
    <d v="2019-11-29T00:00:00"/>
    <s v="Food allowance du 27 au 30 novembre à Ouesso "/>
    <x v="2"/>
    <x v="1"/>
    <m/>
    <x v="2"/>
    <m/>
    <m/>
    <n v="5985384.2400000002"/>
    <x v="9"/>
    <x v="25"/>
    <x v="1"/>
    <s v="RALFF"/>
    <s v="CONGO"/>
    <s v="1.3.2"/>
    <s v="RALFF-CO578"/>
    <s v="o"/>
  </r>
  <r>
    <d v="2019-11-29T00:00:00"/>
    <s v="Food allowance à Ouesso du 27 au 29 novembre 2019"/>
    <x v="2"/>
    <x v="1"/>
    <m/>
    <x v="23"/>
    <m/>
    <m/>
    <n v="5965384.2400000002"/>
    <x v="4"/>
    <x v="0"/>
    <x v="1"/>
    <s v="RALFF"/>
    <s v="CONGO"/>
    <s v="1.3.2"/>
    <s v="RALFF-CO579"/>
    <s v="o"/>
  </r>
  <r>
    <d v="2019-11-29T00:00:00"/>
    <s v="Virement Grant USFWS"/>
    <x v="16"/>
    <x v="5"/>
    <n v="6559570"/>
    <x v="70"/>
    <m/>
    <m/>
    <n v="12524954.24"/>
    <x v="5"/>
    <x v="6"/>
    <x v="1"/>
    <s v="RALFF"/>
    <s v="CONGO"/>
    <m/>
    <s v="RALFF-CO580"/>
    <s v="o"/>
  </r>
  <r>
    <d v="2019-11-29T00:00:00"/>
    <s v="Virement Grant CIDT"/>
    <x v="16"/>
    <x v="5"/>
    <n v="6559570"/>
    <x v="70"/>
    <m/>
    <m/>
    <n v="19084524.240000002"/>
    <x v="5"/>
    <x v="6"/>
    <x v="3"/>
    <s v="RALFF"/>
    <s v="CONGO"/>
    <m/>
    <s v="RALFF-CO581"/>
    <s v="o"/>
  </r>
  <r>
    <d v="2019-11-29T00:00:00"/>
    <s v="Virement Grant USFWS"/>
    <x v="16"/>
    <x v="5"/>
    <n v="11560280"/>
    <x v="70"/>
    <m/>
    <m/>
    <n v="30644804.240000002"/>
    <x v="5"/>
    <x v="6"/>
    <x v="1"/>
    <s v="PALF"/>
    <s v="CONGO"/>
    <m/>
    <m/>
    <m/>
  </r>
  <r>
    <d v="2019-11-30T00:00:00"/>
    <s v="Achat billet agent EF audrey"/>
    <x v="1"/>
    <x v="4"/>
    <m/>
    <x v="23"/>
    <m/>
    <m/>
    <n v="30624804.240000002"/>
    <x v="7"/>
    <x v="2"/>
    <x v="0"/>
    <s v="PALF"/>
    <s v="CONGO"/>
    <m/>
    <m/>
    <s v="o"/>
  </r>
  <r>
    <d v="2019-11-30T00:00:00"/>
    <s v="Achat boisson (rencontre avec une cible Samy)"/>
    <x v="0"/>
    <x v="0"/>
    <m/>
    <x v="65"/>
    <m/>
    <m/>
    <n v="30623304.240000002"/>
    <x v="0"/>
    <x v="0"/>
    <x v="0"/>
    <s v="PALF"/>
    <s v="CONGO"/>
    <m/>
    <m/>
    <s v="o"/>
  </r>
  <r>
    <d v="2019-11-30T00:00:00"/>
    <s v="Paiement frais d'hôtel 06 nuitées du 25/11 au 1er décembre 2019 (chr mission Oyo)"/>
    <x v="2"/>
    <x v="0"/>
    <m/>
    <x v="16"/>
    <m/>
    <m/>
    <n v="30533304.240000002"/>
    <x v="13"/>
    <x v="2"/>
    <x v="0"/>
    <s v="PALF"/>
    <s v="CONGO"/>
    <m/>
    <m/>
    <s v="o"/>
  </r>
  <r>
    <d v="2019-11-30T00:00:00"/>
    <s v="Achat crédit Télephonique MTN(communication et internet)"/>
    <x v="14"/>
    <x v="2"/>
    <m/>
    <x v="6"/>
    <m/>
    <m/>
    <n v="30531304.240000002"/>
    <x v="13"/>
    <x v="0"/>
    <x v="1"/>
    <s v="PALF"/>
    <s v="CONGO"/>
    <m/>
    <m/>
    <s v="o"/>
  </r>
  <r>
    <d v="2019-11-30T00:00:00"/>
    <s v="Achat boisson lors de ma rencontre avec la cible Jean"/>
    <x v="0"/>
    <x v="0"/>
    <m/>
    <x v="0"/>
    <m/>
    <m/>
    <n v="30528304.240000002"/>
    <x v="1"/>
    <x v="0"/>
    <x v="0"/>
    <s v="PALF"/>
    <s v="CONGO"/>
    <m/>
    <m/>
    <s v="o"/>
  </r>
  <r>
    <d v="2019-11-30T00:00:00"/>
    <s v="Cumul transport local du mois de novembre-B52"/>
    <x v="1"/>
    <x v="0"/>
    <m/>
    <x v="102"/>
    <m/>
    <m/>
    <n v="30411604.240000002"/>
    <x v="3"/>
    <x v="0"/>
    <x v="0"/>
    <s v="PALF"/>
    <s v="CONGO"/>
    <m/>
    <m/>
    <s v="o"/>
  </r>
  <r>
    <d v="2019-11-30T00:00:00"/>
    <s v="Cumul transport local du mois de novembre-i33j"/>
    <x v="1"/>
    <x v="0"/>
    <m/>
    <x v="103"/>
    <m/>
    <m/>
    <n v="30331604.240000002"/>
    <x v="13"/>
    <x v="0"/>
    <x v="0"/>
    <s v="PALF"/>
    <s v="CONGO"/>
    <m/>
    <m/>
    <s v="o"/>
  </r>
  <r>
    <d v="2019-11-30T00:00:00"/>
    <s v="Cumul transport local du mois de novembre-LN9"/>
    <x v="1"/>
    <x v="0"/>
    <m/>
    <x v="104"/>
    <m/>
    <m/>
    <n v="30248404.240000002"/>
    <x v="1"/>
    <x v="0"/>
    <x v="0"/>
    <s v="PALF"/>
    <s v="CONGO"/>
    <m/>
    <m/>
    <s v="o"/>
  </r>
  <r>
    <d v="2019-11-30T00:00:00"/>
    <s v="Achat Billet: Ouesso-Brazzaville"/>
    <x v="1"/>
    <x v="1"/>
    <m/>
    <x v="23"/>
    <m/>
    <m/>
    <n v="30228404.240000002"/>
    <x v="8"/>
    <x v="27"/>
    <x v="0"/>
    <s v="RALFF"/>
    <s v="CONGO"/>
    <s v="2.2"/>
    <s v="RALFF-CO582"/>
    <s v="o"/>
  </r>
  <r>
    <d v="2019-11-30T00:00:00"/>
    <s v="Paiement frais d'hôtel à Ouesso du 27 au 30 novembre 2019"/>
    <x v="2"/>
    <x v="1"/>
    <m/>
    <x v="45"/>
    <m/>
    <m/>
    <n v="30183404.240000002"/>
    <x v="9"/>
    <x v="2"/>
    <x v="1"/>
    <s v="RALFF"/>
    <s v="CONGO"/>
    <s v="1.3.2"/>
    <s v="RALFF-CO583"/>
    <s v="o"/>
  </r>
  <r>
    <d v="2019-11-30T00:00:00"/>
    <s v="Paiement frais d'hôtel 03 Nuitées du 27 au 30/11/2019 à Ouesso"/>
    <x v="2"/>
    <x v="1"/>
    <m/>
    <x v="45"/>
    <m/>
    <m/>
    <n v="30138404.240000002"/>
    <x v="8"/>
    <x v="2"/>
    <x v="1"/>
    <s v="RALFF"/>
    <s v="CONGO"/>
    <s v="1.3.2"/>
    <s v="RALFF-CO584"/>
    <s v="o"/>
  </r>
  <r>
    <d v="2019-11-30T00:00:00"/>
    <s v="Food allowance mission Ouesso du 27 au 30/2019"/>
    <x v="2"/>
    <x v="1"/>
    <m/>
    <x v="2"/>
    <m/>
    <m/>
    <n v="30108404.240000002"/>
    <x v="8"/>
    <x v="0"/>
    <x v="1"/>
    <s v="RALFF"/>
    <s v="CONGO"/>
    <s v="1.3.2"/>
    <s v="RALFF-CO585"/>
    <s v="o"/>
  </r>
  <r>
    <d v="2019-11-30T00:00:00"/>
    <s v="Achat billet Oyo-Brazzaville (retour à Brazzaville)"/>
    <x v="1"/>
    <x v="0"/>
    <m/>
    <x v="9"/>
    <m/>
    <m/>
    <n v="30098404.240000002"/>
    <x v="0"/>
    <x v="2"/>
    <x v="0"/>
    <s v="RALFF"/>
    <s v="CONGO"/>
    <s v="2.2"/>
    <s v="RALFF-CO586"/>
    <s v="o"/>
  </r>
  <r>
    <d v="2019-11-30T00:00:00"/>
    <s v="Paiement frais d'hôtel 06 nuitées du 25/11 au 1er décembre 2019 (chr mission Oyo)"/>
    <x v="2"/>
    <x v="0"/>
    <m/>
    <x v="16"/>
    <m/>
    <m/>
    <n v="30008404.240000002"/>
    <x v="0"/>
    <x v="2"/>
    <x v="0"/>
    <s v="RALFF"/>
    <s v="CONGO"/>
    <s v="1.3.2"/>
    <s v="RALFF-CO587"/>
    <s v="o"/>
  </r>
  <r>
    <d v="2019-11-30T00:00:00"/>
    <s v="Paiement frais d'hôtel du 28 au 30 Novemnre 2019 à SIBITI"/>
    <x v="2"/>
    <x v="1"/>
    <m/>
    <x v="2"/>
    <m/>
    <m/>
    <n v="29978404.240000002"/>
    <x v="14"/>
    <x v="2"/>
    <x v="1"/>
    <s v="RALFF"/>
    <s v="CONGO"/>
    <s v="1.3.2"/>
    <s v="RALFF-CO588"/>
    <s v="o"/>
  </r>
  <r>
    <d v="2019-11-30T00:00:00"/>
    <s v="Achat billet SIBITI-PNR"/>
    <x v="1"/>
    <x v="1"/>
    <m/>
    <x v="17"/>
    <m/>
    <m/>
    <n v="29966404.240000002"/>
    <x v="14"/>
    <x v="26"/>
    <x v="0"/>
    <s v="RALFF"/>
    <s v="CONGO"/>
    <s v="2.2"/>
    <s v="RALFF-CO589"/>
    <s v="o"/>
  </r>
  <r>
    <d v="2019-11-30T00:00:00"/>
    <s v="Achat Billet Ouesso - BZV"/>
    <x v="1"/>
    <x v="1"/>
    <m/>
    <x v="23"/>
    <m/>
    <m/>
    <n v="29946404.240000002"/>
    <x v="9"/>
    <x v="2"/>
    <x v="0"/>
    <s v="RALFF"/>
    <s v="CONGO"/>
    <s v="2.2"/>
    <s v="RALFF-CO590"/>
    <s v="o"/>
  </r>
  <r>
    <d v="2019-11-30T00:00:00"/>
    <s v="Cumul transport local du mois de novembre-Alexis"/>
    <x v="1"/>
    <x v="1"/>
    <m/>
    <x v="105"/>
    <m/>
    <m/>
    <n v="29918704.240000002"/>
    <x v="14"/>
    <x v="0"/>
    <x v="0"/>
    <s v="RALFF"/>
    <s v="CONGO"/>
    <s v="2.2"/>
    <s v="RALFF-CO591"/>
    <s v="o"/>
  </r>
  <r>
    <d v="2019-11-30T00:00:00"/>
    <s v="Cumul transport local du mois de novembre-Amenophys"/>
    <x v="1"/>
    <x v="1"/>
    <m/>
    <x v="106"/>
    <m/>
    <m/>
    <n v="29882504.240000002"/>
    <x v="2"/>
    <x v="0"/>
    <x v="0"/>
    <s v="RALFF"/>
    <s v="CONGO"/>
    <s v="2.2"/>
    <s v="RALFF-CO592"/>
    <s v="o"/>
  </r>
  <r>
    <d v="2019-11-30T00:00:00"/>
    <s v="Cumul transport local du mois de novembre-CI64"/>
    <x v="1"/>
    <x v="0"/>
    <m/>
    <x v="107"/>
    <m/>
    <m/>
    <n v="29801404.240000002"/>
    <x v="11"/>
    <x v="0"/>
    <x v="0"/>
    <s v="RALFF"/>
    <s v="CONGO"/>
    <s v="2.2"/>
    <s v="RALFF-CO593"/>
    <s v="o"/>
  </r>
  <r>
    <d v="2019-11-30T00:00:00"/>
    <s v="Cumul transport local du mois de novembre-Crépin"/>
    <x v="1"/>
    <x v="1"/>
    <m/>
    <x v="108"/>
    <m/>
    <m/>
    <n v="29741854.240000002"/>
    <x v="8"/>
    <x v="0"/>
    <x v="0"/>
    <s v="RALFF"/>
    <s v="CONGO"/>
    <s v="2.2"/>
    <s v="RALFF-CO594"/>
    <s v="o"/>
  </r>
  <r>
    <d v="2019-11-30T00:00:00"/>
    <s v="Cumul transport local du mois de novembre-Dalia"/>
    <x v="1"/>
    <x v="1"/>
    <m/>
    <x v="109"/>
    <m/>
    <m/>
    <n v="29657054.240000002"/>
    <x v="4"/>
    <x v="0"/>
    <x v="0"/>
    <s v="RALFF"/>
    <s v="CONGO"/>
    <s v="2.2"/>
    <s v="RALFF-CO595"/>
    <s v="o"/>
  </r>
  <r>
    <d v="2019-11-30T00:00:00"/>
    <s v="Cumul transport local du mois de novembre-Evariste"/>
    <x v="1"/>
    <x v="1"/>
    <m/>
    <x v="110"/>
    <m/>
    <m/>
    <n v="29603954.240000002"/>
    <x v="6"/>
    <x v="0"/>
    <x v="0"/>
    <s v="RALFF"/>
    <s v="CONGO"/>
    <s v="2.2"/>
    <s v="RALFF-CO596"/>
    <s v="o"/>
  </r>
  <r>
    <d v="2019-11-30T00:00:00"/>
    <s v="Cumul transport local du mois de novembre-Hérick"/>
    <x v="1"/>
    <x v="1"/>
    <m/>
    <x v="111"/>
    <m/>
    <m/>
    <n v="29563104.240000002"/>
    <x v="9"/>
    <x v="0"/>
    <x v="0"/>
    <s v="RALFF"/>
    <s v="CONGO"/>
    <s v="2.2"/>
    <s v="RALFF-CO597"/>
    <s v="o"/>
  </r>
  <r>
    <d v="2019-11-30T00:00:00"/>
    <s v="Cumul transport local du mois de novembre-i23c"/>
    <x v="1"/>
    <x v="0"/>
    <m/>
    <x v="112"/>
    <m/>
    <m/>
    <n v="29428604.240000002"/>
    <x v="0"/>
    <x v="0"/>
    <x v="0"/>
    <s v="RALFF"/>
    <s v="CONGO"/>
    <s v="2.2"/>
    <s v="RALFF-CO598"/>
    <s v="o"/>
  </r>
  <r>
    <d v="2019-11-30T00:00:00"/>
    <s v="Cumul transport local du mois de novembre-Jack Bénisson"/>
    <x v="1"/>
    <x v="1"/>
    <m/>
    <x v="48"/>
    <m/>
    <m/>
    <n v="29423604.240000002"/>
    <x v="16"/>
    <x v="0"/>
    <x v="0"/>
    <s v="RALFF"/>
    <s v="CONGO"/>
    <s v="2.2"/>
    <s v="RALFF-CO599"/>
    <s v="o"/>
  </r>
  <r>
    <d v="2019-11-30T00:00:00"/>
    <s v="Cumul transport local du mois de novembre-Perrine"/>
    <x v="1"/>
    <x v="1"/>
    <m/>
    <x v="3"/>
    <m/>
    <m/>
    <n v="29416604.240000002"/>
    <x v="10"/>
    <x v="0"/>
    <x v="0"/>
    <s v="RALFF"/>
    <s v="CONGO"/>
    <s v="2.2"/>
    <s v="RALFF-CO600"/>
    <s v="o"/>
  </r>
  <r>
    <d v="2019-11-30T00:00:00"/>
    <s v="Cumul transport local du mois de novembre-Shely"/>
    <x v="1"/>
    <x v="1"/>
    <m/>
    <x v="113"/>
    <m/>
    <m/>
    <n v="29387104.240000002"/>
    <x v="7"/>
    <x v="0"/>
    <x v="0"/>
    <s v="RALFF"/>
    <s v="CONGO"/>
    <s v="2.2"/>
    <s v="RALFF-CO601"/>
    <s v="o"/>
  </r>
  <r>
    <d v="2019-11-30T00:00:00"/>
    <s v="Cumul transport local du mois de novembre-Mavy"/>
    <x v="1"/>
    <x v="1"/>
    <m/>
    <x v="36"/>
    <m/>
    <m/>
    <n v="29378104.240000002"/>
    <x v="17"/>
    <x v="0"/>
    <x v="0"/>
    <s v="RALFF"/>
    <s v="CONGO"/>
    <s v="2.2"/>
    <s v="RALFF-CO602"/>
    <s v="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S28" firstHeaderRow="1" firstDataRow="2" firstDataCol="1"/>
  <pivotFields count="17">
    <pivotField numFmtId="15" showAll="0"/>
    <pivotField showAll="0"/>
    <pivotField axis="axisCol" showAll="0">
      <items count="18">
        <item x="6"/>
        <item x="9"/>
        <item x="15"/>
        <item x="4"/>
        <item x="11"/>
        <item x="3"/>
        <item x="7"/>
        <item x="5"/>
        <item x="12"/>
        <item x="8"/>
        <item x="14"/>
        <item x="10"/>
        <item x="1"/>
        <item x="13"/>
        <item x="2"/>
        <item x="0"/>
        <item x="16"/>
        <item t="default"/>
      </items>
    </pivotField>
    <pivotField axis="axisRow" showAll="0">
      <items count="8">
        <item x="0"/>
        <item x="1"/>
        <item x="6"/>
        <item x="3"/>
        <item x="2"/>
        <item x="4"/>
        <item x="5"/>
        <item t="default"/>
      </items>
    </pivotField>
    <pivotField showAll="0"/>
    <pivotField dataField="1" showAll="0">
      <items count="115">
        <item x="63"/>
        <item x="41"/>
        <item x="1"/>
        <item x="99"/>
        <item x="14"/>
        <item x="39"/>
        <item x="69"/>
        <item x="12"/>
        <item x="61"/>
        <item x="13"/>
        <item x="60"/>
        <item x="65"/>
        <item x="44"/>
        <item x="6"/>
        <item x="35"/>
        <item x="68"/>
        <item x="31"/>
        <item x="84"/>
        <item x="46"/>
        <item x="85"/>
        <item x="100"/>
        <item x="43"/>
        <item x="67"/>
        <item x="0"/>
        <item x="25"/>
        <item x="38"/>
        <item x="40"/>
        <item x="86"/>
        <item x="26"/>
        <item x="47"/>
        <item x="5"/>
        <item x="56"/>
        <item x="97"/>
        <item x="33"/>
        <item x="48"/>
        <item x="90"/>
        <item x="20"/>
        <item x="11"/>
        <item x="89"/>
        <item x="4"/>
        <item x="73"/>
        <item x="3"/>
        <item x="87"/>
        <item x="98"/>
        <item x="32"/>
        <item x="52"/>
        <item x="18"/>
        <item x="36"/>
        <item x="42"/>
        <item x="83"/>
        <item x="9"/>
        <item x="64"/>
        <item x="62"/>
        <item x="71"/>
        <item x="17"/>
        <item x="22"/>
        <item x="92"/>
        <item x="15"/>
        <item x="24"/>
        <item x="23"/>
        <item x="91"/>
        <item x="51"/>
        <item x="58"/>
        <item x="105"/>
        <item x="28"/>
        <item x="113"/>
        <item x="2"/>
        <item x="106"/>
        <item x="10"/>
        <item x="111"/>
        <item x="93"/>
        <item x="45"/>
        <item x="29"/>
        <item x="110"/>
        <item x="8"/>
        <item x="108"/>
        <item x="7"/>
        <item x="49"/>
        <item x="94"/>
        <item x="30"/>
        <item x="57"/>
        <item x="54"/>
        <item x="95"/>
        <item x="103"/>
        <item x="107"/>
        <item x="104"/>
        <item x="109"/>
        <item x="50"/>
        <item x="16"/>
        <item x="72"/>
        <item x="19"/>
        <item x="102"/>
        <item x="101"/>
        <item x="112"/>
        <item x="79"/>
        <item x="53"/>
        <item x="55"/>
        <item x="96"/>
        <item x="37"/>
        <item x="74"/>
        <item x="75"/>
        <item x="76"/>
        <item x="59"/>
        <item x="81"/>
        <item x="78"/>
        <item x="80"/>
        <item x="66"/>
        <item x="77"/>
        <item x="21"/>
        <item x="27"/>
        <item x="82"/>
        <item x="34"/>
        <item x="88"/>
        <item x="70"/>
        <item t="default"/>
      </items>
    </pivotField>
    <pivotField showAll="0"/>
    <pivotField showAll="0"/>
    <pivotField numFmtId="166" showAll="0"/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</pivotFields>
  <rowFields count="2">
    <field x="11"/>
    <field x="3"/>
  </rowFields>
  <rowItems count="24">
    <i>
      <x/>
    </i>
    <i r="1">
      <x/>
    </i>
    <i r="1">
      <x v="1"/>
    </i>
    <i r="1">
      <x v="2"/>
    </i>
    <i r="1">
      <x v="3"/>
    </i>
    <i r="1">
      <x v="4"/>
    </i>
    <i r="1">
      <x v="6"/>
    </i>
    <i>
      <x v="1"/>
    </i>
    <i r="1">
      <x v="1"/>
    </i>
    <i r="1">
      <x v="4"/>
    </i>
    <i r="1">
      <x v="5"/>
    </i>
    <i r="1">
      <x v="6"/>
    </i>
    <i>
      <x v="2"/>
    </i>
    <i r="1">
      <x/>
    </i>
    <i r="1">
      <x v="1"/>
    </i>
    <i r="1">
      <x v="4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omme de Montant dépensé " fld="5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C23" firstHeaderRow="1" firstDataRow="2" firstDataCol="1"/>
  <pivotFields count="17">
    <pivotField numFmtId="15" showAll="0"/>
    <pivotField showAll="0"/>
    <pivotField showAll="0"/>
    <pivotField showAll="0"/>
    <pivotField showAll="0"/>
    <pivotField dataField="1" showAll="0">
      <items count="115">
        <item x="63"/>
        <item x="41"/>
        <item x="1"/>
        <item x="99"/>
        <item x="14"/>
        <item x="39"/>
        <item x="69"/>
        <item x="12"/>
        <item x="61"/>
        <item x="13"/>
        <item x="60"/>
        <item x="65"/>
        <item x="44"/>
        <item x="6"/>
        <item x="35"/>
        <item x="68"/>
        <item x="31"/>
        <item x="84"/>
        <item x="46"/>
        <item x="85"/>
        <item x="100"/>
        <item x="43"/>
        <item x="67"/>
        <item x="0"/>
        <item x="25"/>
        <item x="38"/>
        <item x="40"/>
        <item x="86"/>
        <item x="26"/>
        <item x="47"/>
        <item x="5"/>
        <item x="56"/>
        <item x="97"/>
        <item x="33"/>
        <item x="48"/>
        <item x="90"/>
        <item x="20"/>
        <item x="11"/>
        <item x="89"/>
        <item x="4"/>
        <item x="73"/>
        <item x="3"/>
        <item x="87"/>
        <item x="98"/>
        <item x="32"/>
        <item x="52"/>
        <item x="18"/>
        <item x="36"/>
        <item x="42"/>
        <item x="83"/>
        <item x="9"/>
        <item x="64"/>
        <item x="62"/>
        <item x="71"/>
        <item x="17"/>
        <item x="22"/>
        <item x="92"/>
        <item x="15"/>
        <item x="24"/>
        <item x="23"/>
        <item x="91"/>
        <item x="51"/>
        <item x="58"/>
        <item x="105"/>
        <item x="28"/>
        <item x="113"/>
        <item x="2"/>
        <item x="106"/>
        <item x="10"/>
        <item x="111"/>
        <item x="93"/>
        <item x="45"/>
        <item x="29"/>
        <item x="110"/>
        <item x="8"/>
        <item x="108"/>
        <item x="7"/>
        <item x="49"/>
        <item x="94"/>
        <item x="30"/>
        <item x="57"/>
        <item x="54"/>
        <item x="95"/>
        <item x="103"/>
        <item x="107"/>
        <item x="104"/>
        <item x="109"/>
        <item x="50"/>
        <item x="16"/>
        <item x="72"/>
        <item x="19"/>
        <item x="102"/>
        <item x="101"/>
        <item x="112"/>
        <item x="79"/>
        <item x="53"/>
        <item x="55"/>
        <item x="96"/>
        <item x="37"/>
        <item x="74"/>
        <item x="75"/>
        <item x="76"/>
        <item x="59"/>
        <item x="81"/>
        <item x="78"/>
        <item x="80"/>
        <item x="66"/>
        <item x="77"/>
        <item x="21"/>
        <item x="27"/>
        <item x="82"/>
        <item x="34"/>
        <item x="88"/>
        <item x="70"/>
        <item t="default"/>
      </items>
    </pivotField>
    <pivotField showAll="0"/>
    <pivotField showAll="0"/>
    <pivotField numFmtId="166" showAll="0"/>
    <pivotField axis="axisRow" showAll="0">
      <items count="19">
        <item x="14"/>
        <item x="2"/>
        <item x="3"/>
        <item x="5"/>
        <item x="11"/>
        <item x="8"/>
        <item x="4"/>
        <item x="6"/>
        <item x="12"/>
        <item x="9"/>
        <item x="0"/>
        <item x="13"/>
        <item x="16"/>
        <item x="1"/>
        <item x="17"/>
        <item x="10"/>
        <item x="7"/>
        <item x="15"/>
        <item t="default"/>
      </items>
    </pivotField>
    <pivotField dataField="1" showAll="0">
      <items count="29">
        <item x="9"/>
        <item x="13"/>
        <item x="5"/>
        <item x="27"/>
        <item x="10"/>
        <item x="8"/>
        <item x="17"/>
        <item x="7"/>
        <item x="19"/>
        <item x="20"/>
        <item x="21"/>
        <item x="22"/>
        <item x="24"/>
        <item x="26"/>
        <item x="0"/>
        <item x="25"/>
        <item x="23"/>
        <item x="12"/>
        <item x="1"/>
        <item x="3"/>
        <item x="15"/>
        <item x="14"/>
        <item x="16"/>
        <item x="4"/>
        <item x="11"/>
        <item x="2"/>
        <item x="6"/>
        <item x="18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9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çu" fld="10" baseField="0" baseItem="0"/>
    <dataField name="Somme de Montant dépensé " fld="5" baseField="0" baseItem="0" numFmtId="164"/>
  </dataFields>
  <formats count="3"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6"/>
  <sheetViews>
    <sheetView tabSelected="1" workbookViewId="0">
      <pane ySplit="9" topLeftCell="A10" activePane="bottomLeft" state="frozen"/>
      <selection pane="bottomLeft" activeCell="J4" sqref="J4"/>
    </sheetView>
  </sheetViews>
  <sheetFormatPr baseColWidth="10" defaultRowHeight="15"/>
  <cols>
    <col min="1" max="1" width="11.140625" style="4" customWidth="1"/>
    <col min="2" max="2" width="47.5703125" style="10" customWidth="1"/>
    <col min="3" max="3" width="17.5703125" style="4" customWidth="1"/>
    <col min="4" max="4" width="14.42578125" style="4" customWidth="1"/>
    <col min="5" max="5" width="11.7109375" style="4" customWidth="1"/>
    <col min="6" max="6" width="9.7109375" style="5" customWidth="1"/>
    <col min="7" max="7" width="10.140625" style="5" customWidth="1"/>
    <col min="8" max="8" width="8.85546875" style="5" customWidth="1"/>
    <col min="9" max="9" width="13.140625" style="4" customWidth="1"/>
    <col min="10" max="10" width="10.28515625" style="5" customWidth="1"/>
    <col min="11" max="11" width="13.42578125" style="4" customWidth="1"/>
    <col min="12" max="14" width="10" style="4" customWidth="1"/>
    <col min="15" max="15" width="14.85546875" style="4" customWidth="1"/>
    <col min="16" max="259" width="10" style="4" customWidth="1"/>
    <col min="260" max="16384" width="11.42578125" style="4"/>
  </cols>
  <sheetData>
    <row r="1" spans="1:18" ht="23.25">
      <c r="A1" s="80" t="s">
        <v>422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3" spans="1:18">
      <c r="B3" s="6" t="s">
        <v>19</v>
      </c>
      <c r="C3" s="7" t="s">
        <v>20</v>
      </c>
      <c r="D3" s="1"/>
    </row>
    <row r="4" spans="1:18" ht="15.75">
      <c r="B4" s="8" t="s">
        <v>21</v>
      </c>
      <c r="C4" s="9">
        <f>SUM(E10:E1000)</f>
        <v>33218742</v>
      </c>
      <c r="D4" s="2"/>
    </row>
    <row r="5" spans="1:18" ht="16.5">
      <c r="B5" s="8" t="s">
        <v>22</v>
      </c>
      <c r="C5" s="9">
        <f>SUM(F10:F1000)</f>
        <v>12926554</v>
      </c>
      <c r="K5" s="3"/>
    </row>
    <row r="6" spans="1:18" ht="16.5">
      <c r="B6" s="8" t="s">
        <v>23</v>
      </c>
      <c r="C6" s="9">
        <f>C4-C5</f>
        <v>20292188</v>
      </c>
      <c r="D6" s="2"/>
      <c r="K6" s="3"/>
    </row>
    <row r="7" spans="1:18" ht="16.5">
      <c r="I7" s="11"/>
    </row>
    <row r="9" spans="1:18" ht="16.5">
      <c r="A9" s="12" t="s">
        <v>0</v>
      </c>
      <c r="B9" s="13" t="s">
        <v>1</v>
      </c>
      <c r="C9" s="14" t="s">
        <v>2</v>
      </c>
      <c r="D9" s="14" t="s">
        <v>3</v>
      </c>
      <c r="E9" s="15" t="s">
        <v>4</v>
      </c>
      <c r="F9" s="15" t="s">
        <v>5</v>
      </c>
      <c r="G9" s="19" t="s">
        <v>423</v>
      </c>
      <c r="H9" s="19" t="s">
        <v>424</v>
      </c>
      <c r="I9" s="15" t="s">
        <v>6</v>
      </c>
      <c r="J9" s="16" t="s">
        <v>7</v>
      </c>
      <c r="K9" s="14" t="s">
        <v>8</v>
      </c>
      <c r="L9" s="14" t="s">
        <v>9</v>
      </c>
      <c r="M9" s="17" t="s">
        <v>420</v>
      </c>
      <c r="N9" s="14" t="s">
        <v>10</v>
      </c>
      <c r="O9" s="17" t="s">
        <v>421</v>
      </c>
      <c r="P9" s="14" t="s">
        <v>629</v>
      </c>
      <c r="Q9" s="18" t="s">
        <v>11</v>
      </c>
      <c r="R9" s="18"/>
    </row>
    <row r="10" spans="1:18">
      <c r="A10" s="115">
        <v>43770</v>
      </c>
      <c r="B10" s="103" t="s">
        <v>55</v>
      </c>
      <c r="C10" s="103" t="s">
        <v>31</v>
      </c>
      <c r="D10" s="109" t="s">
        <v>46</v>
      </c>
      <c r="E10" s="103"/>
      <c r="F10" s="121">
        <v>3000</v>
      </c>
      <c r="G10" s="135"/>
      <c r="H10" s="135"/>
      <c r="I10" s="106">
        <v>9082916.2400000002</v>
      </c>
      <c r="J10" s="114" t="s">
        <v>54</v>
      </c>
      <c r="K10" s="103" t="s">
        <v>18</v>
      </c>
      <c r="L10" s="103" t="s">
        <v>401</v>
      </c>
      <c r="M10" s="103" t="s">
        <v>402</v>
      </c>
      <c r="N10" s="103" t="s">
        <v>15</v>
      </c>
      <c r="O10" s="116"/>
      <c r="P10" s="117"/>
      <c r="Q10" s="103" t="s">
        <v>24</v>
      </c>
    </row>
    <row r="11" spans="1:18">
      <c r="A11" s="115">
        <v>43770</v>
      </c>
      <c r="B11" s="114" t="s">
        <v>342</v>
      </c>
      <c r="C11" s="114" t="s">
        <v>12</v>
      </c>
      <c r="D11" s="104" t="s">
        <v>46</v>
      </c>
      <c r="E11" s="122"/>
      <c r="F11" s="121">
        <v>500</v>
      </c>
      <c r="G11" s="135"/>
      <c r="H11" s="135"/>
      <c r="I11" s="106">
        <v>9082416.2400000002</v>
      </c>
      <c r="J11" s="114" t="s">
        <v>83</v>
      </c>
      <c r="K11" s="114" t="s">
        <v>114</v>
      </c>
      <c r="L11" s="103" t="s">
        <v>401</v>
      </c>
      <c r="M11" s="114" t="s">
        <v>402</v>
      </c>
      <c r="N11" s="103" t="s">
        <v>15</v>
      </c>
      <c r="O11" s="116"/>
      <c r="P11" s="117"/>
      <c r="Q11" s="103" t="s">
        <v>24</v>
      </c>
    </row>
    <row r="12" spans="1:18">
      <c r="A12" s="115">
        <v>43770</v>
      </c>
      <c r="B12" s="103" t="s">
        <v>50</v>
      </c>
      <c r="C12" s="103" t="s">
        <v>30</v>
      </c>
      <c r="D12" s="105" t="s">
        <v>16</v>
      </c>
      <c r="E12" s="123"/>
      <c r="F12" s="110">
        <v>30000</v>
      </c>
      <c r="G12" s="136"/>
      <c r="H12" s="136"/>
      <c r="I12" s="106">
        <v>9052416.2400000002</v>
      </c>
      <c r="J12" s="103" t="s">
        <v>28</v>
      </c>
      <c r="K12" s="103" t="s">
        <v>18</v>
      </c>
      <c r="L12" s="103" t="s">
        <v>367</v>
      </c>
      <c r="M12" s="103" t="s">
        <v>352</v>
      </c>
      <c r="N12" s="103" t="s">
        <v>15</v>
      </c>
      <c r="O12" s="116" t="s">
        <v>429</v>
      </c>
      <c r="P12" s="117" t="s">
        <v>486</v>
      </c>
      <c r="Q12" s="103" t="s">
        <v>24</v>
      </c>
    </row>
    <row r="13" spans="1:18">
      <c r="A13" s="115">
        <v>43770</v>
      </c>
      <c r="B13" s="103" t="s">
        <v>311</v>
      </c>
      <c r="C13" s="103" t="s">
        <v>12</v>
      </c>
      <c r="D13" s="105" t="s">
        <v>16</v>
      </c>
      <c r="E13" s="123"/>
      <c r="F13" s="110">
        <v>7000</v>
      </c>
      <c r="G13" s="136"/>
      <c r="H13" s="136"/>
      <c r="I13" s="106">
        <v>9045416.2400000002</v>
      </c>
      <c r="J13" s="103" t="s">
        <v>28</v>
      </c>
      <c r="K13" s="124" t="s">
        <v>26</v>
      </c>
      <c r="L13" s="105" t="s">
        <v>401</v>
      </c>
      <c r="M13" s="103" t="s">
        <v>352</v>
      </c>
      <c r="N13" s="103" t="s">
        <v>15</v>
      </c>
      <c r="O13" s="116" t="s">
        <v>426</v>
      </c>
      <c r="P13" s="117" t="s">
        <v>487</v>
      </c>
      <c r="Q13" s="103" t="s">
        <v>24</v>
      </c>
    </row>
    <row r="14" spans="1:18">
      <c r="A14" s="115">
        <v>43770</v>
      </c>
      <c r="B14" s="103" t="s">
        <v>210</v>
      </c>
      <c r="C14" s="103" t="s">
        <v>30</v>
      </c>
      <c r="D14" s="105" t="s">
        <v>16</v>
      </c>
      <c r="E14" s="123"/>
      <c r="F14" s="110">
        <v>30000</v>
      </c>
      <c r="G14" s="136"/>
      <c r="H14" s="136"/>
      <c r="I14" s="106">
        <v>9015416.2400000002</v>
      </c>
      <c r="J14" s="103" t="s">
        <v>28</v>
      </c>
      <c r="K14" s="124" t="s">
        <v>26</v>
      </c>
      <c r="L14" s="103" t="s">
        <v>367</v>
      </c>
      <c r="M14" s="103" t="s">
        <v>352</v>
      </c>
      <c r="N14" s="103" t="s">
        <v>15</v>
      </c>
      <c r="O14" s="116" t="s">
        <v>429</v>
      </c>
      <c r="P14" s="117" t="s">
        <v>488</v>
      </c>
      <c r="Q14" s="103" t="s">
        <v>24</v>
      </c>
    </row>
    <row r="15" spans="1:18">
      <c r="A15" s="115">
        <v>43771</v>
      </c>
      <c r="B15" s="103" t="s">
        <v>56</v>
      </c>
      <c r="C15" s="103" t="s">
        <v>31</v>
      </c>
      <c r="D15" s="109" t="s">
        <v>46</v>
      </c>
      <c r="E15" s="103"/>
      <c r="F15" s="121">
        <v>6500</v>
      </c>
      <c r="G15" s="135"/>
      <c r="H15" s="135"/>
      <c r="I15" s="106">
        <v>9008916.2400000002</v>
      </c>
      <c r="J15" s="114" t="s">
        <v>54</v>
      </c>
      <c r="K15" s="103" t="s">
        <v>18</v>
      </c>
      <c r="L15" s="103" t="s">
        <v>401</v>
      </c>
      <c r="M15" s="103" t="s">
        <v>402</v>
      </c>
      <c r="N15" s="103" t="s">
        <v>15</v>
      </c>
      <c r="O15" s="116"/>
      <c r="P15" s="117"/>
      <c r="Q15" s="103" t="s">
        <v>24</v>
      </c>
    </row>
    <row r="16" spans="1:18">
      <c r="A16" s="115">
        <v>43771</v>
      </c>
      <c r="B16" s="103" t="s">
        <v>251</v>
      </c>
      <c r="C16" s="103" t="s">
        <v>31</v>
      </c>
      <c r="D16" s="105" t="s">
        <v>46</v>
      </c>
      <c r="E16" s="108"/>
      <c r="F16" s="121">
        <v>4000</v>
      </c>
      <c r="G16" s="135"/>
      <c r="H16" s="135"/>
      <c r="I16" s="106">
        <v>9004916.2400000002</v>
      </c>
      <c r="J16" s="103" t="s">
        <v>84</v>
      </c>
      <c r="K16" s="103" t="s">
        <v>18</v>
      </c>
      <c r="L16" s="103" t="s">
        <v>401</v>
      </c>
      <c r="M16" s="103" t="s">
        <v>402</v>
      </c>
      <c r="N16" s="103" t="s">
        <v>15</v>
      </c>
      <c r="O16" s="116"/>
      <c r="P16" s="117"/>
      <c r="Q16" s="103" t="s">
        <v>24</v>
      </c>
    </row>
    <row r="17" spans="1:17">
      <c r="A17" s="115">
        <v>43771</v>
      </c>
      <c r="B17" s="114" t="s">
        <v>342</v>
      </c>
      <c r="C17" s="114" t="s">
        <v>12</v>
      </c>
      <c r="D17" s="104" t="s">
        <v>46</v>
      </c>
      <c r="E17" s="122"/>
      <c r="F17" s="121">
        <v>500</v>
      </c>
      <c r="G17" s="135"/>
      <c r="H17" s="135"/>
      <c r="I17" s="106">
        <v>9004416.2400000002</v>
      </c>
      <c r="J17" s="114" t="s">
        <v>83</v>
      </c>
      <c r="K17" s="114" t="s">
        <v>115</v>
      </c>
      <c r="L17" s="103" t="s">
        <v>401</v>
      </c>
      <c r="M17" s="114" t="s">
        <v>402</v>
      </c>
      <c r="N17" s="103" t="s">
        <v>15</v>
      </c>
      <c r="O17" s="116"/>
      <c r="P17" s="117"/>
      <c r="Q17" s="103" t="s">
        <v>24</v>
      </c>
    </row>
    <row r="18" spans="1:17">
      <c r="A18" s="115">
        <v>43771</v>
      </c>
      <c r="B18" s="114" t="s">
        <v>252</v>
      </c>
      <c r="C18" s="103" t="s">
        <v>31</v>
      </c>
      <c r="D18" s="104" t="s">
        <v>46</v>
      </c>
      <c r="E18" s="122"/>
      <c r="F18" s="121">
        <v>2000</v>
      </c>
      <c r="G18" s="135"/>
      <c r="H18" s="135"/>
      <c r="I18" s="106">
        <v>9002416.2400000002</v>
      </c>
      <c r="J18" s="114" t="s">
        <v>83</v>
      </c>
      <c r="K18" s="114" t="s">
        <v>18</v>
      </c>
      <c r="L18" s="103" t="s">
        <v>401</v>
      </c>
      <c r="M18" s="103" t="s">
        <v>402</v>
      </c>
      <c r="N18" s="103" t="s">
        <v>15</v>
      </c>
      <c r="O18" s="116"/>
      <c r="P18" s="117"/>
      <c r="Q18" s="103" t="s">
        <v>24</v>
      </c>
    </row>
    <row r="19" spans="1:17">
      <c r="A19" s="115">
        <v>43771</v>
      </c>
      <c r="B19" s="114" t="s">
        <v>253</v>
      </c>
      <c r="C19" s="103" t="s">
        <v>31</v>
      </c>
      <c r="D19" s="104" t="s">
        <v>46</v>
      </c>
      <c r="E19" s="122"/>
      <c r="F19" s="121">
        <v>3000</v>
      </c>
      <c r="G19" s="135"/>
      <c r="H19" s="135"/>
      <c r="I19" s="106">
        <v>8999416.2400000002</v>
      </c>
      <c r="J19" s="114" t="s">
        <v>83</v>
      </c>
      <c r="K19" s="114" t="s">
        <v>18</v>
      </c>
      <c r="L19" s="103" t="s">
        <v>401</v>
      </c>
      <c r="M19" s="103" t="s">
        <v>402</v>
      </c>
      <c r="N19" s="103" t="s">
        <v>15</v>
      </c>
      <c r="O19" s="116"/>
      <c r="P19" s="117"/>
      <c r="Q19" s="103" t="s">
        <v>24</v>
      </c>
    </row>
    <row r="20" spans="1:17">
      <c r="A20" s="115">
        <v>43771</v>
      </c>
      <c r="B20" s="114" t="s">
        <v>341</v>
      </c>
      <c r="C20" s="103" t="s">
        <v>30</v>
      </c>
      <c r="D20" s="104" t="s">
        <v>46</v>
      </c>
      <c r="E20" s="122"/>
      <c r="F20" s="121">
        <v>60000</v>
      </c>
      <c r="G20" s="135"/>
      <c r="H20" s="135"/>
      <c r="I20" s="106">
        <v>8939416.2400000002</v>
      </c>
      <c r="J20" s="114" t="s">
        <v>83</v>
      </c>
      <c r="K20" s="114" t="s">
        <v>116</v>
      </c>
      <c r="L20" s="114" t="s">
        <v>401</v>
      </c>
      <c r="M20" s="114" t="s">
        <v>402</v>
      </c>
      <c r="N20" s="103" t="s">
        <v>15</v>
      </c>
      <c r="O20" s="116"/>
      <c r="P20" s="117"/>
      <c r="Q20" s="103" t="s">
        <v>24</v>
      </c>
    </row>
    <row r="21" spans="1:17">
      <c r="A21" s="115">
        <v>43771</v>
      </c>
      <c r="B21" s="103" t="s">
        <v>161</v>
      </c>
      <c r="C21" s="114" t="s">
        <v>36</v>
      </c>
      <c r="D21" s="104" t="s">
        <v>16</v>
      </c>
      <c r="E21" s="114"/>
      <c r="F21" s="110">
        <v>55000</v>
      </c>
      <c r="G21" s="136"/>
      <c r="H21" s="136"/>
      <c r="I21" s="106">
        <v>8884416.2400000002</v>
      </c>
      <c r="J21" s="114" t="s">
        <v>80</v>
      </c>
      <c r="K21" s="103" t="s">
        <v>25</v>
      </c>
      <c r="L21" s="103" t="s">
        <v>367</v>
      </c>
      <c r="M21" s="114" t="s">
        <v>352</v>
      </c>
      <c r="N21" s="103" t="s">
        <v>15</v>
      </c>
      <c r="O21" s="116" t="s">
        <v>477</v>
      </c>
      <c r="P21" s="117" t="s">
        <v>489</v>
      </c>
      <c r="Q21" s="103" t="s">
        <v>24</v>
      </c>
    </row>
    <row r="22" spans="1:17">
      <c r="A22" s="115">
        <v>43771</v>
      </c>
      <c r="B22" s="103" t="s">
        <v>162</v>
      </c>
      <c r="C22" s="114" t="s">
        <v>36</v>
      </c>
      <c r="D22" s="104" t="s">
        <v>16</v>
      </c>
      <c r="E22" s="114"/>
      <c r="F22" s="110">
        <v>55000</v>
      </c>
      <c r="G22" s="136"/>
      <c r="H22" s="136"/>
      <c r="I22" s="106">
        <v>8829416.2400000002</v>
      </c>
      <c r="J22" s="114" t="s">
        <v>80</v>
      </c>
      <c r="K22" s="103" t="s">
        <v>25</v>
      </c>
      <c r="L22" s="103" t="s">
        <v>367</v>
      </c>
      <c r="M22" s="114" t="s">
        <v>352</v>
      </c>
      <c r="N22" s="103" t="s">
        <v>15</v>
      </c>
      <c r="O22" s="116" t="s">
        <v>477</v>
      </c>
      <c r="P22" s="117" t="s">
        <v>490</v>
      </c>
      <c r="Q22" s="103" t="s">
        <v>24</v>
      </c>
    </row>
    <row r="23" spans="1:17">
      <c r="A23" s="115">
        <v>43771</v>
      </c>
      <c r="B23" s="103" t="s">
        <v>163</v>
      </c>
      <c r="C23" s="114" t="s">
        <v>36</v>
      </c>
      <c r="D23" s="104" t="s">
        <v>16</v>
      </c>
      <c r="E23" s="114"/>
      <c r="F23" s="110">
        <v>55000</v>
      </c>
      <c r="G23" s="136"/>
      <c r="H23" s="136"/>
      <c r="I23" s="106">
        <v>8774416.2400000002</v>
      </c>
      <c r="J23" s="114" t="s">
        <v>80</v>
      </c>
      <c r="K23" s="103" t="s">
        <v>25</v>
      </c>
      <c r="L23" s="103" t="s">
        <v>367</v>
      </c>
      <c r="M23" s="114" t="s">
        <v>352</v>
      </c>
      <c r="N23" s="103" t="s">
        <v>15</v>
      </c>
      <c r="O23" s="116" t="s">
        <v>477</v>
      </c>
      <c r="P23" s="117" t="s">
        <v>491</v>
      </c>
      <c r="Q23" s="103" t="s">
        <v>24</v>
      </c>
    </row>
    <row r="24" spans="1:17">
      <c r="A24" s="115">
        <v>43771</v>
      </c>
      <c r="B24" s="103" t="s">
        <v>290</v>
      </c>
      <c r="C24" s="114" t="s">
        <v>109</v>
      </c>
      <c r="D24" s="104" t="s">
        <v>16</v>
      </c>
      <c r="E24" s="114"/>
      <c r="F24" s="110">
        <v>55000</v>
      </c>
      <c r="G24" s="136"/>
      <c r="H24" s="136"/>
      <c r="I24" s="106">
        <v>8719416.2400000002</v>
      </c>
      <c r="J24" s="114" t="s">
        <v>80</v>
      </c>
      <c r="K24" s="103" t="s">
        <v>25</v>
      </c>
      <c r="L24" s="103" t="s">
        <v>367</v>
      </c>
      <c r="M24" s="114" t="s">
        <v>352</v>
      </c>
      <c r="N24" s="103" t="s">
        <v>15</v>
      </c>
      <c r="O24" s="116" t="s">
        <v>426</v>
      </c>
      <c r="P24" s="117" t="s">
        <v>492</v>
      </c>
      <c r="Q24" s="103" t="s">
        <v>24</v>
      </c>
    </row>
    <row r="25" spans="1:17">
      <c r="A25" s="115">
        <v>43772</v>
      </c>
      <c r="B25" s="103" t="s">
        <v>57</v>
      </c>
      <c r="C25" s="103" t="s">
        <v>31</v>
      </c>
      <c r="D25" s="109" t="s">
        <v>46</v>
      </c>
      <c r="E25" s="103"/>
      <c r="F25" s="121">
        <v>2000</v>
      </c>
      <c r="G25" s="135"/>
      <c r="H25" s="135"/>
      <c r="I25" s="106">
        <v>8717416.2400000002</v>
      </c>
      <c r="J25" s="114" t="s">
        <v>54</v>
      </c>
      <c r="K25" s="103" t="s">
        <v>18</v>
      </c>
      <c r="L25" s="103" t="s">
        <v>401</v>
      </c>
      <c r="M25" s="103" t="s">
        <v>402</v>
      </c>
      <c r="N25" s="103" t="s">
        <v>15</v>
      </c>
      <c r="O25" s="116"/>
      <c r="P25" s="117"/>
      <c r="Q25" s="103" t="s">
        <v>24</v>
      </c>
    </row>
    <row r="26" spans="1:17">
      <c r="A26" s="115">
        <v>43772</v>
      </c>
      <c r="B26" s="114" t="s">
        <v>123</v>
      </c>
      <c r="C26" s="114" t="s">
        <v>12</v>
      </c>
      <c r="D26" s="104" t="s">
        <v>46</v>
      </c>
      <c r="E26" s="122"/>
      <c r="F26" s="121">
        <v>10000</v>
      </c>
      <c r="G26" s="135"/>
      <c r="H26" s="135"/>
      <c r="I26" s="106">
        <v>8707416.2400000002</v>
      </c>
      <c r="J26" s="114" t="s">
        <v>83</v>
      </c>
      <c r="K26" s="114" t="s">
        <v>124</v>
      </c>
      <c r="L26" s="103" t="s">
        <v>401</v>
      </c>
      <c r="M26" s="114" t="s">
        <v>402</v>
      </c>
      <c r="N26" s="103" t="s">
        <v>15</v>
      </c>
      <c r="O26" s="116"/>
      <c r="P26" s="117"/>
      <c r="Q26" s="103" t="s">
        <v>24</v>
      </c>
    </row>
    <row r="27" spans="1:17">
      <c r="A27" s="115">
        <v>43772</v>
      </c>
      <c r="B27" s="114" t="s">
        <v>476</v>
      </c>
      <c r="C27" s="103" t="s">
        <v>30</v>
      </c>
      <c r="D27" s="104" t="s">
        <v>46</v>
      </c>
      <c r="E27" s="122"/>
      <c r="F27" s="121">
        <v>40000</v>
      </c>
      <c r="G27" s="135"/>
      <c r="H27" s="135"/>
      <c r="I27" s="106">
        <v>8667416.2400000002</v>
      </c>
      <c r="J27" s="114" t="s">
        <v>83</v>
      </c>
      <c r="K27" s="114" t="s">
        <v>18</v>
      </c>
      <c r="L27" s="114" t="s">
        <v>401</v>
      </c>
      <c r="M27" s="114" t="s">
        <v>402</v>
      </c>
      <c r="N27" s="103" t="s">
        <v>15</v>
      </c>
      <c r="O27" s="116"/>
      <c r="P27" s="117"/>
      <c r="Q27" s="103" t="s">
        <v>24</v>
      </c>
    </row>
    <row r="28" spans="1:17">
      <c r="A28" s="115">
        <v>43773</v>
      </c>
      <c r="B28" s="103" t="s">
        <v>333</v>
      </c>
      <c r="C28" s="114" t="s">
        <v>12</v>
      </c>
      <c r="D28" s="105" t="s">
        <v>46</v>
      </c>
      <c r="E28" s="108"/>
      <c r="F28" s="121">
        <v>6000</v>
      </c>
      <c r="G28" s="135"/>
      <c r="H28" s="135"/>
      <c r="I28" s="106">
        <v>8661416.2400000002</v>
      </c>
      <c r="J28" s="103" t="s">
        <v>84</v>
      </c>
      <c r="K28" s="103" t="s">
        <v>17</v>
      </c>
      <c r="L28" s="103" t="s">
        <v>401</v>
      </c>
      <c r="M28" s="114" t="s">
        <v>402</v>
      </c>
      <c r="N28" s="103" t="s">
        <v>15</v>
      </c>
      <c r="O28" s="116"/>
      <c r="P28" s="117"/>
      <c r="Q28" s="103" t="s">
        <v>24</v>
      </c>
    </row>
    <row r="29" spans="1:17">
      <c r="A29" s="115">
        <v>43773</v>
      </c>
      <c r="B29" s="103" t="s">
        <v>254</v>
      </c>
      <c r="C29" s="103" t="s">
        <v>31</v>
      </c>
      <c r="D29" s="105" t="s">
        <v>46</v>
      </c>
      <c r="E29" s="108"/>
      <c r="F29" s="121">
        <v>1200</v>
      </c>
      <c r="G29" s="135"/>
      <c r="H29" s="135"/>
      <c r="I29" s="106">
        <v>8660216.2400000002</v>
      </c>
      <c r="J29" s="103" t="s">
        <v>84</v>
      </c>
      <c r="K29" s="103" t="s">
        <v>18</v>
      </c>
      <c r="L29" s="103" t="s">
        <v>401</v>
      </c>
      <c r="M29" s="103" t="s">
        <v>402</v>
      </c>
      <c r="N29" s="103" t="s">
        <v>15</v>
      </c>
      <c r="O29" s="116"/>
      <c r="P29" s="117"/>
      <c r="Q29" s="103" t="s">
        <v>24</v>
      </c>
    </row>
    <row r="30" spans="1:17">
      <c r="A30" s="115">
        <v>43773</v>
      </c>
      <c r="B30" s="103" t="s">
        <v>255</v>
      </c>
      <c r="C30" s="103" t="s">
        <v>31</v>
      </c>
      <c r="D30" s="105" t="s">
        <v>46</v>
      </c>
      <c r="E30" s="108"/>
      <c r="F30" s="121">
        <v>1400</v>
      </c>
      <c r="G30" s="135"/>
      <c r="H30" s="135"/>
      <c r="I30" s="106">
        <v>8658816.2400000002</v>
      </c>
      <c r="J30" s="103" t="s">
        <v>84</v>
      </c>
      <c r="K30" s="103" t="s">
        <v>18</v>
      </c>
      <c r="L30" s="103" t="s">
        <v>401</v>
      </c>
      <c r="M30" s="103" t="s">
        <v>402</v>
      </c>
      <c r="N30" s="103" t="s">
        <v>15</v>
      </c>
      <c r="O30" s="116"/>
      <c r="P30" s="117"/>
      <c r="Q30" s="103" t="s">
        <v>24</v>
      </c>
    </row>
    <row r="31" spans="1:17">
      <c r="A31" s="115">
        <v>43773</v>
      </c>
      <c r="B31" s="114" t="s">
        <v>117</v>
      </c>
      <c r="C31" s="114" t="s">
        <v>101</v>
      </c>
      <c r="D31" s="104" t="s">
        <v>46</v>
      </c>
      <c r="E31" s="122"/>
      <c r="F31" s="121">
        <v>1000</v>
      </c>
      <c r="G31" s="135"/>
      <c r="H31" s="135"/>
      <c r="I31" s="106">
        <v>8657816.2400000002</v>
      </c>
      <c r="J31" s="114" t="s">
        <v>83</v>
      </c>
      <c r="K31" s="114" t="s">
        <v>18</v>
      </c>
      <c r="L31" s="114" t="s">
        <v>401</v>
      </c>
      <c r="M31" s="114" t="s">
        <v>402</v>
      </c>
      <c r="N31" s="103" t="s">
        <v>15</v>
      </c>
      <c r="O31" s="116"/>
      <c r="P31" s="117"/>
      <c r="Q31" s="103" t="s">
        <v>24</v>
      </c>
    </row>
    <row r="32" spans="1:17">
      <c r="A32" s="115">
        <v>43773</v>
      </c>
      <c r="B32" s="114" t="s">
        <v>346</v>
      </c>
      <c r="C32" s="114" t="s">
        <v>347</v>
      </c>
      <c r="D32" s="104" t="s">
        <v>79</v>
      </c>
      <c r="E32" s="103"/>
      <c r="F32" s="121">
        <v>14164</v>
      </c>
      <c r="G32" s="135"/>
      <c r="H32" s="135"/>
      <c r="I32" s="106">
        <v>8643652.2400000002</v>
      </c>
      <c r="J32" s="103" t="s">
        <v>81</v>
      </c>
      <c r="K32" s="104" t="s">
        <v>348</v>
      </c>
      <c r="L32" s="114" t="s">
        <v>367</v>
      </c>
      <c r="M32" s="114" t="s">
        <v>402</v>
      </c>
      <c r="N32" s="103" t="s">
        <v>15</v>
      </c>
      <c r="O32" s="116"/>
      <c r="P32" s="117"/>
      <c r="Q32" s="103" t="s">
        <v>24</v>
      </c>
    </row>
    <row r="33" spans="1:17">
      <c r="A33" s="115">
        <v>43773</v>
      </c>
      <c r="B33" s="103" t="s">
        <v>211</v>
      </c>
      <c r="C33" s="103" t="s">
        <v>14</v>
      </c>
      <c r="D33" s="119" t="s">
        <v>46</v>
      </c>
      <c r="E33" s="103"/>
      <c r="F33" s="110">
        <v>90000</v>
      </c>
      <c r="G33" s="136"/>
      <c r="H33" s="136"/>
      <c r="I33" s="106">
        <v>8553652.2400000002</v>
      </c>
      <c r="J33" s="114" t="s">
        <v>54</v>
      </c>
      <c r="K33" s="103" t="s">
        <v>26</v>
      </c>
      <c r="L33" s="114" t="s">
        <v>401</v>
      </c>
      <c r="M33" s="103" t="s">
        <v>352</v>
      </c>
      <c r="N33" s="103" t="s">
        <v>15</v>
      </c>
      <c r="O33" s="116" t="s">
        <v>429</v>
      </c>
      <c r="P33" s="117" t="s">
        <v>493</v>
      </c>
      <c r="Q33" s="103" t="s">
        <v>24</v>
      </c>
    </row>
    <row r="34" spans="1:17">
      <c r="A34" s="115">
        <v>43773</v>
      </c>
      <c r="B34" s="103" t="s">
        <v>58</v>
      </c>
      <c r="C34" s="114" t="s">
        <v>12</v>
      </c>
      <c r="D34" s="119" t="s">
        <v>46</v>
      </c>
      <c r="E34" s="103"/>
      <c r="F34" s="110">
        <v>12000</v>
      </c>
      <c r="G34" s="136"/>
      <c r="H34" s="136"/>
      <c r="I34" s="106">
        <v>8541652.2400000002</v>
      </c>
      <c r="J34" s="114" t="s">
        <v>54</v>
      </c>
      <c r="K34" s="103" t="s">
        <v>26</v>
      </c>
      <c r="L34" s="103" t="s">
        <v>401</v>
      </c>
      <c r="M34" s="103" t="s">
        <v>352</v>
      </c>
      <c r="N34" s="103" t="s">
        <v>15</v>
      </c>
      <c r="O34" s="116" t="s">
        <v>426</v>
      </c>
      <c r="P34" s="117" t="s">
        <v>494</v>
      </c>
      <c r="Q34" s="103" t="s">
        <v>24</v>
      </c>
    </row>
    <row r="35" spans="1:17">
      <c r="A35" s="115">
        <v>43773</v>
      </c>
      <c r="B35" s="103" t="s">
        <v>164</v>
      </c>
      <c r="C35" s="103" t="s">
        <v>14</v>
      </c>
      <c r="D35" s="119" t="s">
        <v>46</v>
      </c>
      <c r="E35" s="103"/>
      <c r="F35" s="110">
        <v>60000</v>
      </c>
      <c r="G35" s="136"/>
      <c r="H35" s="136"/>
      <c r="I35" s="106">
        <v>8481652.2400000002</v>
      </c>
      <c r="J35" s="114" t="s">
        <v>54</v>
      </c>
      <c r="K35" s="103" t="s">
        <v>18</v>
      </c>
      <c r="L35" s="114" t="s">
        <v>401</v>
      </c>
      <c r="M35" s="103" t="s">
        <v>352</v>
      </c>
      <c r="N35" s="103" t="s">
        <v>15</v>
      </c>
      <c r="O35" s="116" t="s">
        <v>429</v>
      </c>
      <c r="P35" s="117" t="s">
        <v>495</v>
      </c>
      <c r="Q35" s="103" t="s">
        <v>24</v>
      </c>
    </row>
    <row r="36" spans="1:17">
      <c r="A36" s="115">
        <v>43773</v>
      </c>
      <c r="B36" s="114" t="s">
        <v>76</v>
      </c>
      <c r="C36" s="104" t="s">
        <v>496</v>
      </c>
      <c r="D36" s="104" t="s">
        <v>79</v>
      </c>
      <c r="E36" s="122"/>
      <c r="F36" s="110">
        <v>2000</v>
      </c>
      <c r="G36" s="136"/>
      <c r="H36" s="136"/>
      <c r="I36" s="106">
        <v>8479652.2400000002</v>
      </c>
      <c r="J36" s="114" t="s">
        <v>77</v>
      </c>
      <c r="K36" s="114" t="s">
        <v>17</v>
      </c>
      <c r="L36" s="114" t="s">
        <v>367</v>
      </c>
      <c r="M36" s="114" t="s">
        <v>352</v>
      </c>
      <c r="N36" s="103" t="s">
        <v>15</v>
      </c>
      <c r="O36" s="116" t="s">
        <v>427</v>
      </c>
      <c r="P36" s="117" t="s">
        <v>497</v>
      </c>
      <c r="Q36" s="103" t="s">
        <v>24</v>
      </c>
    </row>
    <row r="37" spans="1:17">
      <c r="A37" s="115">
        <v>43773</v>
      </c>
      <c r="B37" s="114" t="s">
        <v>184</v>
      </c>
      <c r="C37" s="104" t="s">
        <v>496</v>
      </c>
      <c r="D37" s="104" t="s">
        <v>79</v>
      </c>
      <c r="E37" s="122"/>
      <c r="F37" s="110">
        <v>8850</v>
      </c>
      <c r="G37" s="136"/>
      <c r="H37" s="136"/>
      <c r="I37" s="106">
        <v>8470802.2400000002</v>
      </c>
      <c r="J37" s="114" t="s">
        <v>77</v>
      </c>
      <c r="K37" s="114" t="s">
        <v>17</v>
      </c>
      <c r="L37" s="114" t="s">
        <v>367</v>
      </c>
      <c r="M37" s="114" t="s">
        <v>352</v>
      </c>
      <c r="N37" s="103" t="s">
        <v>15</v>
      </c>
      <c r="O37" s="116" t="s">
        <v>427</v>
      </c>
      <c r="P37" s="117" t="s">
        <v>498</v>
      </c>
      <c r="Q37" s="103" t="s">
        <v>24</v>
      </c>
    </row>
    <row r="38" spans="1:17">
      <c r="A38" s="115">
        <v>43773</v>
      </c>
      <c r="B38" s="103" t="s">
        <v>178</v>
      </c>
      <c r="C38" s="114" t="s">
        <v>36</v>
      </c>
      <c r="D38" s="104" t="s">
        <v>16</v>
      </c>
      <c r="E38" s="114"/>
      <c r="F38" s="110">
        <v>110000</v>
      </c>
      <c r="G38" s="136"/>
      <c r="H38" s="136"/>
      <c r="I38" s="106">
        <v>8360802.2400000002</v>
      </c>
      <c r="J38" s="114" t="s">
        <v>80</v>
      </c>
      <c r="K38" s="103" t="s">
        <v>25</v>
      </c>
      <c r="L38" s="114" t="s">
        <v>367</v>
      </c>
      <c r="M38" s="114" t="s">
        <v>352</v>
      </c>
      <c r="N38" s="103" t="s">
        <v>15</v>
      </c>
      <c r="O38" s="116" t="s">
        <v>477</v>
      </c>
      <c r="P38" s="117" t="s">
        <v>499</v>
      </c>
      <c r="Q38" s="103" t="s">
        <v>24</v>
      </c>
    </row>
    <row r="39" spans="1:17">
      <c r="A39" s="115">
        <v>43773</v>
      </c>
      <c r="B39" s="103" t="s">
        <v>179</v>
      </c>
      <c r="C39" s="114" t="s">
        <v>36</v>
      </c>
      <c r="D39" s="104" t="s">
        <v>16</v>
      </c>
      <c r="E39" s="114"/>
      <c r="F39" s="110">
        <v>110000</v>
      </c>
      <c r="G39" s="136"/>
      <c r="H39" s="136"/>
      <c r="I39" s="106">
        <v>8250802.2400000002</v>
      </c>
      <c r="J39" s="114" t="s">
        <v>80</v>
      </c>
      <c r="K39" s="103" t="s">
        <v>25</v>
      </c>
      <c r="L39" s="114" t="s">
        <v>367</v>
      </c>
      <c r="M39" s="114" t="s">
        <v>352</v>
      </c>
      <c r="N39" s="103" t="s">
        <v>15</v>
      </c>
      <c r="O39" s="116" t="s">
        <v>477</v>
      </c>
      <c r="P39" s="117" t="s">
        <v>500</v>
      </c>
      <c r="Q39" s="103" t="s">
        <v>24</v>
      </c>
    </row>
    <row r="40" spans="1:17">
      <c r="A40" s="115">
        <v>43773</v>
      </c>
      <c r="B40" s="114" t="s">
        <v>346</v>
      </c>
      <c r="C40" s="114" t="s">
        <v>347</v>
      </c>
      <c r="D40" s="104" t="s">
        <v>79</v>
      </c>
      <c r="E40" s="103"/>
      <c r="F40" s="110">
        <v>5138</v>
      </c>
      <c r="G40" s="136"/>
      <c r="H40" s="136"/>
      <c r="I40" s="106">
        <v>8245664.2400000002</v>
      </c>
      <c r="J40" s="103" t="s">
        <v>81</v>
      </c>
      <c r="K40" s="104" t="s">
        <v>348</v>
      </c>
      <c r="L40" s="104" t="s">
        <v>349</v>
      </c>
      <c r="M40" s="114" t="s">
        <v>352</v>
      </c>
      <c r="N40" s="103" t="s">
        <v>15</v>
      </c>
      <c r="O40" s="116" t="s">
        <v>425</v>
      </c>
      <c r="P40" s="117" t="s">
        <v>501</v>
      </c>
      <c r="Q40" s="103" t="s">
        <v>24</v>
      </c>
    </row>
    <row r="41" spans="1:17">
      <c r="A41" s="115">
        <v>43773</v>
      </c>
      <c r="B41" s="104" t="s">
        <v>350</v>
      </c>
      <c r="C41" s="114" t="s">
        <v>33</v>
      </c>
      <c r="D41" s="104" t="s">
        <v>79</v>
      </c>
      <c r="E41" s="103"/>
      <c r="F41" s="110">
        <v>297500</v>
      </c>
      <c r="G41" s="136"/>
      <c r="H41" s="136"/>
      <c r="I41" s="106">
        <v>7948164.2400000002</v>
      </c>
      <c r="J41" s="103" t="s">
        <v>81</v>
      </c>
      <c r="K41" s="104" t="s">
        <v>351</v>
      </c>
      <c r="L41" s="104" t="s">
        <v>349</v>
      </c>
      <c r="M41" s="114" t="s">
        <v>352</v>
      </c>
      <c r="N41" s="103" t="s">
        <v>15</v>
      </c>
      <c r="O41" s="116" t="s">
        <v>353</v>
      </c>
      <c r="P41" s="117" t="s">
        <v>502</v>
      </c>
      <c r="Q41" s="103" t="s">
        <v>24</v>
      </c>
    </row>
    <row r="42" spans="1:17">
      <c r="A42" s="115">
        <v>43774</v>
      </c>
      <c r="B42" s="103" t="s">
        <v>59</v>
      </c>
      <c r="C42" s="103" t="s">
        <v>31</v>
      </c>
      <c r="D42" s="109" t="s">
        <v>46</v>
      </c>
      <c r="E42" s="103"/>
      <c r="F42" s="121">
        <v>12500</v>
      </c>
      <c r="G42" s="135"/>
      <c r="H42" s="135"/>
      <c r="I42" s="106">
        <v>7935664.2400000002</v>
      </c>
      <c r="J42" s="114" t="s">
        <v>54</v>
      </c>
      <c r="K42" s="103" t="s">
        <v>18</v>
      </c>
      <c r="L42" s="103" t="s">
        <v>401</v>
      </c>
      <c r="M42" s="103" t="s">
        <v>402</v>
      </c>
      <c r="N42" s="103" t="s">
        <v>15</v>
      </c>
      <c r="O42" s="116"/>
      <c r="P42" s="117"/>
      <c r="Q42" s="103" t="s">
        <v>24</v>
      </c>
    </row>
    <row r="43" spans="1:17">
      <c r="A43" s="115">
        <v>43774</v>
      </c>
      <c r="B43" s="114" t="s">
        <v>136</v>
      </c>
      <c r="C43" s="114" t="s">
        <v>82</v>
      </c>
      <c r="D43" s="104" t="s">
        <v>16</v>
      </c>
      <c r="E43" s="122"/>
      <c r="F43" s="121">
        <v>20000</v>
      </c>
      <c r="G43" s="135"/>
      <c r="H43" s="135"/>
      <c r="I43" s="106">
        <v>7915664.2400000002</v>
      </c>
      <c r="J43" s="114" t="s">
        <v>91</v>
      </c>
      <c r="K43" s="114" t="s">
        <v>26</v>
      </c>
      <c r="L43" s="114" t="s">
        <v>401</v>
      </c>
      <c r="M43" s="114" t="s">
        <v>402</v>
      </c>
      <c r="N43" s="103" t="s">
        <v>15</v>
      </c>
      <c r="O43" s="116"/>
      <c r="P43" s="117"/>
      <c r="Q43" s="103" t="s">
        <v>24</v>
      </c>
    </row>
    <row r="44" spans="1:17">
      <c r="A44" s="115">
        <v>43774</v>
      </c>
      <c r="B44" s="114" t="s">
        <v>137</v>
      </c>
      <c r="C44" s="114" t="s">
        <v>82</v>
      </c>
      <c r="D44" s="104" t="s">
        <v>16</v>
      </c>
      <c r="E44" s="122"/>
      <c r="F44" s="121">
        <v>15000</v>
      </c>
      <c r="G44" s="135"/>
      <c r="H44" s="135"/>
      <c r="I44" s="106">
        <v>7900664.2400000002</v>
      </c>
      <c r="J44" s="114" t="s">
        <v>91</v>
      </c>
      <c r="K44" s="114" t="s">
        <v>26</v>
      </c>
      <c r="L44" s="114" t="s">
        <v>401</v>
      </c>
      <c r="M44" s="114" t="s">
        <v>402</v>
      </c>
      <c r="N44" s="103" t="s">
        <v>15</v>
      </c>
      <c r="O44" s="116"/>
      <c r="P44" s="117"/>
      <c r="Q44" s="103" t="s">
        <v>24</v>
      </c>
    </row>
    <row r="45" spans="1:17">
      <c r="A45" s="115">
        <v>43774</v>
      </c>
      <c r="B45" s="114" t="s">
        <v>138</v>
      </c>
      <c r="C45" s="114" t="s">
        <v>82</v>
      </c>
      <c r="D45" s="104" t="s">
        <v>16</v>
      </c>
      <c r="E45" s="122"/>
      <c r="F45" s="121">
        <v>20000</v>
      </c>
      <c r="G45" s="135"/>
      <c r="H45" s="135"/>
      <c r="I45" s="106">
        <v>7880664.2400000002</v>
      </c>
      <c r="J45" s="114" t="s">
        <v>91</v>
      </c>
      <c r="K45" s="114" t="s">
        <v>26</v>
      </c>
      <c r="L45" s="114" t="s">
        <v>401</v>
      </c>
      <c r="M45" s="114" t="s">
        <v>402</v>
      </c>
      <c r="N45" s="103" t="s">
        <v>15</v>
      </c>
      <c r="O45" s="116"/>
      <c r="P45" s="117"/>
      <c r="Q45" s="103" t="s">
        <v>24</v>
      </c>
    </row>
    <row r="46" spans="1:17">
      <c r="A46" s="115">
        <v>43774</v>
      </c>
      <c r="B46" s="114" t="s">
        <v>297</v>
      </c>
      <c r="C46" s="114" t="s">
        <v>32</v>
      </c>
      <c r="D46" s="104" t="s">
        <v>79</v>
      </c>
      <c r="E46" s="122"/>
      <c r="F46" s="121">
        <v>3040</v>
      </c>
      <c r="G46" s="135"/>
      <c r="H46" s="135"/>
      <c r="I46" s="106">
        <v>7877624.2400000002</v>
      </c>
      <c r="J46" s="114" t="s">
        <v>91</v>
      </c>
      <c r="K46" s="114" t="s">
        <v>26</v>
      </c>
      <c r="L46" s="114" t="s">
        <v>367</v>
      </c>
      <c r="M46" s="114" t="s">
        <v>402</v>
      </c>
      <c r="N46" s="103" t="s">
        <v>15</v>
      </c>
      <c r="O46" s="116"/>
      <c r="P46" s="117"/>
      <c r="Q46" s="103" t="s">
        <v>24</v>
      </c>
    </row>
    <row r="47" spans="1:17">
      <c r="A47" s="115">
        <v>43774</v>
      </c>
      <c r="B47" s="114" t="s">
        <v>139</v>
      </c>
      <c r="C47" s="114" t="s">
        <v>82</v>
      </c>
      <c r="D47" s="104" t="s">
        <v>503</v>
      </c>
      <c r="E47" s="122"/>
      <c r="F47" s="121">
        <v>10000</v>
      </c>
      <c r="G47" s="135"/>
      <c r="H47" s="135"/>
      <c r="I47" s="106">
        <v>7867624.2400000002</v>
      </c>
      <c r="J47" s="114" t="s">
        <v>91</v>
      </c>
      <c r="K47" s="114" t="s">
        <v>26</v>
      </c>
      <c r="L47" s="114" t="s">
        <v>401</v>
      </c>
      <c r="M47" s="114" t="s">
        <v>402</v>
      </c>
      <c r="N47" s="103" t="s">
        <v>15</v>
      </c>
      <c r="O47" s="116"/>
      <c r="P47" s="117"/>
      <c r="Q47" s="103" t="s">
        <v>24</v>
      </c>
    </row>
    <row r="48" spans="1:17">
      <c r="A48" s="115">
        <v>43774</v>
      </c>
      <c r="B48" s="114" t="s">
        <v>140</v>
      </c>
      <c r="C48" s="114" t="s">
        <v>82</v>
      </c>
      <c r="D48" s="104" t="s">
        <v>16</v>
      </c>
      <c r="E48" s="122"/>
      <c r="F48" s="121">
        <v>20000</v>
      </c>
      <c r="G48" s="135"/>
      <c r="H48" s="135"/>
      <c r="I48" s="106">
        <v>7847624.2400000002</v>
      </c>
      <c r="J48" s="114" t="s">
        <v>91</v>
      </c>
      <c r="K48" s="114" t="s">
        <v>26</v>
      </c>
      <c r="L48" s="114" t="s">
        <v>401</v>
      </c>
      <c r="M48" s="114" t="s">
        <v>402</v>
      </c>
      <c r="N48" s="103" t="s">
        <v>15</v>
      </c>
      <c r="O48" s="116"/>
      <c r="P48" s="117"/>
      <c r="Q48" s="103" t="s">
        <v>24</v>
      </c>
    </row>
    <row r="49" spans="1:17">
      <c r="A49" s="115">
        <v>43774</v>
      </c>
      <c r="B49" s="114" t="s">
        <v>141</v>
      </c>
      <c r="C49" s="114" t="s">
        <v>82</v>
      </c>
      <c r="D49" s="104" t="s">
        <v>16</v>
      </c>
      <c r="E49" s="122"/>
      <c r="F49" s="121">
        <v>30000</v>
      </c>
      <c r="G49" s="135"/>
      <c r="H49" s="135"/>
      <c r="I49" s="106">
        <v>7817624.2400000002</v>
      </c>
      <c r="J49" s="114" t="s">
        <v>91</v>
      </c>
      <c r="K49" s="114" t="s">
        <v>26</v>
      </c>
      <c r="L49" s="114" t="s">
        <v>401</v>
      </c>
      <c r="M49" s="114" t="s">
        <v>402</v>
      </c>
      <c r="N49" s="103" t="s">
        <v>15</v>
      </c>
      <c r="O49" s="116"/>
      <c r="P49" s="117"/>
      <c r="Q49" s="103" t="s">
        <v>24</v>
      </c>
    </row>
    <row r="50" spans="1:17">
      <c r="A50" s="115">
        <v>43774</v>
      </c>
      <c r="B50" s="114" t="s">
        <v>142</v>
      </c>
      <c r="C50" s="114" t="s">
        <v>82</v>
      </c>
      <c r="D50" s="104" t="s">
        <v>46</v>
      </c>
      <c r="E50" s="122"/>
      <c r="F50" s="121">
        <v>10000</v>
      </c>
      <c r="G50" s="135"/>
      <c r="H50" s="135"/>
      <c r="I50" s="106">
        <v>7807624.2400000002</v>
      </c>
      <c r="J50" s="114" t="s">
        <v>91</v>
      </c>
      <c r="K50" s="114" t="s">
        <v>26</v>
      </c>
      <c r="L50" s="114" t="s">
        <v>401</v>
      </c>
      <c r="M50" s="114" t="s">
        <v>402</v>
      </c>
      <c r="N50" s="103" t="s">
        <v>15</v>
      </c>
      <c r="O50" s="116"/>
      <c r="P50" s="117"/>
      <c r="Q50" s="103" t="s">
        <v>24</v>
      </c>
    </row>
    <row r="51" spans="1:17">
      <c r="A51" s="115">
        <v>43774</v>
      </c>
      <c r="B51" s="114" t="s">
        <v>143</v>
      </c>
      <c r="C51" s="114" t="s">
        <v>82</v>
      </c>
      <c r="D51" s="104" t="s">
        <v>16</v>
      </c>
      <c r="E51" s="122"/>
      <c r="F51" s="121">
        <v>15000</v>
      </c>
      <c r="G51" s="135"/>
      <c r="H51" s="135"/>
      <c r="I51" s="106">
        <v>7792624.2400000002</v>
      </c>
      <c r="J51" s="114" t="s">
        <v>91</v>
      </c>
      <c r="K51" s="114" t="s">
        <v>26</v>
      </c>
      <c r="L51" s="114" t="s">
        <v>401</v>
      </c>
      <c r="M51" s="114" t="s">
        <v>402</v>
      </c>
      <c r="N51" s="103" t="s">
        <v>15</v>
      </c>
      <c r="O51" s="116"/>
      <c r="P51" s="117"/>
      <c r="Q51" s="103" t="s">
        <v>24</v>
      </c>
    </row>
    <row r="52" spans="1:17">
      <c r="A52" s="115">
        <v>43774</v>
      </c>
      <c r="B52" s="103" t="s">
        <v>256</v>
      </c>
      <c r="C52" s="103" t="s">
        <v>31</v>
      </c>
      <c r="D52" s="105" t="s">
        <v>46</v>
      </c>
      <c r="E52" s="108"/>
      <c r="F52" s="121">
        <v>2000</v>
      </c>
      <c r="G52" s="135"/>
      <c r="H52" s="135"/>
      <c r="I52" s="106">
        <v>7790624.2400000002</v>
      </c>
      <c r="J52" s="103" t="s">
        <v>84</v>
      </c>
      <c r="K52" s="103" t="s">
        <v>18</v>
      </c>
      <c r="L52" s="103" t="s">
        <v>401</v>
      </c>
      <c r="M52" s="103" t="s">
        <v>402</v>
      </c>
      <c r="N52" s="103" t="s">
        <v>15</v>
      </c>
      <c r="O52" s="116"/>
      <c r="P52" s="117"/>
      <c r="Q52" s="103" t="s">
        <v>24</v>
      </c>
    </row>
    <row r="53" spans="1:17">
      <c r="A53" s="115">
        <v>43774</v>
      </c>
      <c r="B53" s="103" t="s">
        <v>257</v>
      </c>
      <c r="C53" s="103" t="s">
        <v>31</v>
      </c>
      <c r="D53" s="105" t="s">
        <v>46</v>
      </c>
      <c r="E53" s="108"/>
      <c r="F53" s="121">
        <v>1400</v>
      </c>
      <c r="G53" s="135"/>
      <c r="H53" s="135"/>
      <c r="I53" s="106">
        <v>7789224.2400000002</v>
      </c>
      <c r="J53" s="103" t="s">
        <v>84</v>
      </c>
      <c r="K53" s="103" t="s">
        <v>18</v>
      </c>
      <c r="L53" s="103" t="s">
        <v>401</v>
      </c>
      <c r="M53" s="103" t="s">
        <v>402</v>
      </c>
      <c r="N53" s="103" t="s">
        <v>15</v>
      </c>
      <c r="O53" s="116"/>
      <c r="P53" s="117"/>
      <c r="Q53" s="103" t="s">
        <v>24</v>
      </c>
    </row>
    <row r="54" spans="1:17">
      <c r="A54" s="115">
        <v>43774</v>
      </c>
      <c r="B54" s="114" t="s">
        <v>118</v>
      </c>
      <c r="C54" s="114" t="s">
        <v>101</v>
      </c>
      <c r="D54" s="104" t="s">
        <v>46</v>
      </c>
      <c r="E54" s="122"/>
      <c r="F54" s="121">
        <v>1000</v>
      </c>
      <c r="G54" s="135"/>
      <c r="H54" s="135"/>
      <c r="I54" s="106">
        <v>7788224.2400000002</v>
      </c>
      <c r="J54" s="114" t="s">
        <v>83</v>
      </c>
      <c r="K54" s="114" t="s">
        <v>18</v>
      </c>
      <c r="L54" s="114" t="s">
        <v>401</v>
      </c>
      <c r="M54" s="114" t="s">
        <v>402</v>
      </c>
      <c r="N54" s="103" t="s">
        <v>15</v>
      </c>
      <c r="O54" s="116"/>
      <c r="P54" s="117"/>
      <c r="Q54" s="103" t="s">
        <v>24</v>
      </c>
    </row>
    <row r="55" spans="1:17">
      <c r="A55" s="115">
        <v>43774</v>
      </c>
      <c r="B55" s="112" t="s">
        <v>354</v>
      </c>
      <c r="C55" s="112" t="s">
        <v>347</v>
      </c>
      <c r="D55" s="113" t="s">
        <v>355</v>
      </c>
      <c r="E55" s="111"/>
      <c r="F55" s="125">
        <v>3484</v>
      </c>
      <c r="G55" s="137"/>
      <c r="H55" s="137"/>
      <c r="I55" s="106">
        <v>7784740.2400000002</v>
      </c>
      <c r="J55" s="111" t="s">
        <v>81</v>
      </c>
      <c r="K55" s="113" t="s">
        <v>348</v>
      </c>
      <c r="L55" s="112" t="s">
        <v>367</v>
      </c>
      <c r="M55" s="112" t="s">
        <v>402</v>
      </c>
      <c r="N55" s="103" t="s">
        <v>15</v>
      </c>
      <c r="O55" s="126"/>
      <c r="P55" s="127"/>
      <c r="Q55" s="111" t="s">
        <v>24</v>
      </c>
    </row>
    <row r="56" spans="1:17">
      <c r="A56" s="115">
        <v>43774</v>
      </c>
      <c r="B56" s="104" t="s">
        <v>480</v>
      </c>
      <c r="C56" s="114" t="s">
        <v>101</v>
      </c>
      <c r="D56" s="104" t="s">
        <v>46</v>
      </c>
      <c r="E56" s="103"/>
      <c r="F56" s="110">
        <v>350000</v>
      </c>
      <c r="G56" s="136"/>
      <c r="H56" s="136"/>
      <c r="I56" s="106">
        <v>7434740.2400000002</v>
      </c>
      <c r="J56" s="103" t="s">
        <v>81</v>
      </c>
      <c r="K56" s="104" t="s">
        <v>351</v>
      </c>
      <c r="L56" s="104" t="s">
        <v>349</v>
      </c>
      <c r="M56" s="114" t="s">
        <v>352</v>
      </c>
      <c r="N56" s="103" t="s">
        <v>15</v>
      </c>
      <c r="O56" s="116" t="s">
        <v>372</v>
      </c>
      <c r="P56" s="117" t="s">
        <v>504</v>
      </c>
      <c r="Q56" s="103"/>
    </row>
    <row r="57" spans="1:17">
      <c r="A57" s="115">
        <v>43774</v>
      </c>
      <c r="B57" s="103" t="s">
        <v>180</v>
      </c>
      <c r="C57" s="114" t="s">
        <v>36</v>
      </c>
      <c r="D57" s="104" t="s">
        <v>16</v>
      </c>
      <c r="E57" s="114"/>
      <c r="F57" s="110">
        <v>110000</v>
      </c>
      <c r="G57" s="136"/>
      <c r="H57" s="136"/>
      <c r="I57" s="106">
        <v>7324740.2400000002</v>
      </c>
      <c r="J57" s="114" t="s">
        <v>80</v>
      </c>
      <c r="K57" s="103" t="s">
        <v>25</v>
      </c>
      <c r="L57" s="114" t="s">
        <v>367</v>
      </c>
      <c r="M57" s="114" t="s">
        <v>352</v>
      </c>
      <c r="N57" s="103" t="s">
        <v>15</v>
      </c>
      <c r="O57" s="116" t="s">
        <v>477</v>
      </c>
      <c r="P57" s="117" t="s">
        <v>505</v>
      </c>
      <c r="Q57" s="103" t="s">
        <v>24</v>
      </c>
    </row>
    <row r="58" spans="1:17">
      <c r="A58" s="115">
        <v>43774</v>
      </c>
      <c r="B58" s="103" t="s">
        <v>182</v>
      </c>
      <c r="C58" s="114" t="s">
        <v>36</v>
      </c>
      <c r="D58" s="104" t="s">
        <v>16</v>
      </c>
      <c r="E58" s="114"/>
      <c r="F58" s="110">
        <v>28000</v>
      </c>
      <c r="G58" s="136"/>
      <c r="H58" s="136"/>
      <c r="I58" s="106">
        <v>7296740.2400000002</v>
      </c>
      <c r="J58" s="114" t="s">
        <v>80</v>
      </c>
      <c r="K58" s="103" t="s">
        <v>26</v>
      </c>
      <c r="L58" s="114" t="s">
        <v>367</v>
      </c>
      <c r="M58" s="114" t="s">
        <v>352</v>
      </c>
      <c r="N58" s="103" t="s">
        <v>15</v>
      </c>
      <c r="O58" s="116" t="s">
        <v>477</v>
      </c>
      <c r="P58" s="117" t="s">
        <v>506</v>
      </c>
      <c r="Q58" s="103" t="s">
        <v>24</v>
      </c>
    </row>
    <row r="59" spans="1:17">
      <c r="A59" s="115">
        <v>43774</v>
      </c>
      <c r="B59" s="103" t="s">
        <v>181</v>
      </c>
      <c r="C59" s="114" t="s">
        <v>36</v>
      </c>
      <c r="D59" s="104" t="s">
        <v>16</v>
      </c>
      <c r="E59" s="114"/>
      <c r="F59" s="110">
        <v>28000</v>
      </c>
      <c r="G59" s="136"/>
      <c r="H59" s="136"/>
      <c r="I59" s="106">
        <v>7268740.2400000002</v>
      </c>
      <c r="J59" s="114" t="s">
        <v>80</v>
      </c>
      <c r="K59" s="103" t="s">
        <v>26</v>
      </c>
      <c r="L59" s="114" t="s">
        <v>367</v>
      </c>
      <c r="M59" s="114" t="s">
        <v>352</v>
      </c>
      <c r="N59" s="103" t="s">
        <v>15</v>
      </c>
      <c r="O59" s="116" t="s">
        <v>477</v>
      </c>
      <c r="P59" s="117" t="s">
        <v>507</v>
      </c>
      <c r="Q59" s="103" t="s">
        <v>24</v>
      </c>
    </row>
    <row r="60" spans="1:17">
      <c r="A60" s="115">
        <v>43774</v>
      </c>
      <c r="B60" s="103" t="s">
        <v>183</v>
      </c>
      <c r="C60" s="114" t="s">
        <v>36</v>
      </c>
      <c r="D60" s="104" t="s">
        <v>16</v>
      </c>
      <c r="E60" s="114"/>
      <c r="F60" s="110">
        <v>28000</v>
      </c>
      <c r="G60" s="136"/>
      <c r="H60" s="136"/>
      <c r="I60" s="106">
        <v>7240740.2400000002</v>
      </c>
      <c r="J60" s="114" t="s">
        <v>80</v>
      </c>
      <c r="K60" s="103" t="s">
        <v>26</v>
      </c>
      <c r="L60" s="114" t="s">
        <v>367</v>
      </c>
      <c r="M60" s="114" t="s">
        <v>352</v>
      </c>
      <c r="N60" s="103" t="s">
        <v>15</v>
      </c>
      <c r="O60" s="116" t="s">
        <v>477</v>
      </c>
      <c r="P60" s="117" t="s">
        <v>508</v>
      </c>
      <c r="Q60" s="103" t="s">
        <v>24</v>
      </c>
    </row>
    <row r="61" spans="1:17">
      <c r="A61" s="115">
        <v>43774</v>
      </c>
      <c r="B61" s="114" t="s">
        <v>356</v>
      </c>
      <c r="C61" s="114" t="s">
        <v>347</v>
      </c>
      <c r="D61" s="104" t="s">
        <v>355</v>
      </c>
      <c r="E61" s="103"/>
      <c r="F61" s="110">
        <v>3484</v>
      </c>
      <c r="G61" s="136"/>
      <c r="H61" s="136"/>
      <c r="I61" s="106">
        <v>7237256.2400000002</v>
      </c>
      <c r="J61" s="103" t="s">
        <v>81</v>
      </c>
      <c r="K61" s="104" t="s">
        <v>348</v>
      </c>
      <c r="L61" s="104" t="s">
        <v>349</v>
      </c>
      <c r="M61" s="114" t="s">
        <v>352</v>
      </c>
      <c r="N61" s="103" t="s">
        <v>15</v>
      </c>
      <c r="O61" s="116" t="s">
        <v>425</v>
      </c>
      <c r="P61" s="117" t="s">
        <v>509</v>
      </c>
      <c r="Q61" s="103" t="s">
        <v>24</v>
      </c>
    </row>
    <row r="62" spans="1:17">
      <c r="A62" s="115">
        <v>43775</v>
      </c>
      <c r="B62" s="103" t="s">
        <v>39</v>
      </c>
      <c r="C62" s="103" t="s">
        <v>292</v>
      </c>
      <c r="D62" s="105" t="s">
        <v>16</v>
      </c>
      <c r="E62" s="103"/>
      <c r="F62" s="121">
        <v>3000</v>
      </c>
      <c r="G62" s="135"/>
      <c r="H62" s="135"/>
      <c r="I62" s="106">
        <v>7234256.2400000002</v>
      </c>
      <c r="J62" s="103" t="s">
        <v>13</v>
      </c>
      <c r="K62" s="103" t="s">
        <v>18</v>
      </c>
      <c r="L62" s="103" t="s">
        <v>401</v>
      </c>
      <c r="M62" s="103" t="s">
        <v>402</v>
      </c>
      <c r="N62" s="103" t="s">
        <v>15</v>
      </c>
      <c r="O62" s="116"/>
      <c r="P62" s="117"/>
      <c r="Q62" s="103" t="s">
        <v>24</v>
      </c>
    </row>
    <row r="63" spans="1:17">
      <c r="A63" s="115">
        <v>43775</v>
      </c>
      <c r="B63" s="103" t="s">
        <v>60</v>
      </c>
      <c r="C63" s="103" t="s">
        <v>31</v>
      </c>
      <c r="D63" s="109" t="s">
        <v>46</v>
      </c>
      <c r="E63" s="103"/>
      <c r="F63" s="121">
        <v>2000</v>
      </c>
      <c r="G63" s="135"/>
      <c r="H63" s="135"/>
      <c r="I63" s="106">
        <v>7232256.2400000002</v>
      </c>
      <c r="J63" s="114" t="s">
        <v>54</v>
      </c>
      <c r="K63" s="103" t="s">
        <v>18</v>
      </c>
      <c r="L63" s="103" t="s">
        <v>401</v>
      </c>
      <c r="M63" s="103" t="s">
        <v>402</v>
      </c>
      <c r="N63" s="103" t="s">
        <v>15</v>
      </c>
      <c r="O63" s="116"/>
      <c r="P63" s="117"/>
      <c r="Q63" s="103" t="s">
        <v>24</v>
      </c>
    </row>
    <row r="64" spans="1:17">
      <c r="A64" s="115">
        <v>43775</v>
      </c>
      <c r="B64" s="103" t="s">
        <v>212</v>
      </c>
      <c r="C64" s="103" t="s">
        <v>14</v>
      </c>
      <c r="D64" s="109" t="s">
        <v>46</v>
      </c>
      <c r="E64" s="103"/>
      <c r="F64" s="121">
        <v>50000</v>
      </c>
      <c r="G64" s="135"/>
      <c r="H64" s="135"/>
      <c r="I64" s="106">
        <v>7182256.2400000002</v>
      </c>
      <c r="J64" s="114" t="s">
        <v>54</v>
      </c>
      <c r="K64" s="103" t="s">
        <v>26</v>
      </c>
      <c r="L64" s="103" t="s">
        <v>401</v>
      </c>
      <c r="M64" s="103" t="s">
        <v>402</v>
      </c>
      <c r="N64" s="103" t="s">
        <v>15</v>
      </c>
      <c r="O64" s="116"/>
      <c r="P64" s="117"/>
      <c r="Q64" s="103" t="s">
        <v>24</v>
      </c>
    </row>
    <row r="65" spans="1:17">
      <c r="A65" s="115">
        <v>43775</v>
      </c>
      <c r="B65" s="114" t="s">
        <v>144</v>
      </c>
      <c r="C65" s="114" t="s">
        <v>82</v>
      </c>
      <c r="D65" s="104" t="s">
        <v>132</v>
      </c>
      <c r="E65" s="108"/>
      <c r="F65" s="121">
        <v>10000</v>
      </c>
      <c r="G65" s="135"/>
      <c r="H65" s="135"/>
      <c r="I65" s="106">
        <v>7172256.2400000002</v>
      </c>
      <c r="J65" s="103" t="s">
        <v>89</v>
      </c>
      <c r="K65" s="114" t="s">
        <v>17</v>
      </c>
      <c r="L65" s="114" t="s">
        <v>401</v>
      </c>
      <c r="M65" s="114" t="s">
        <v>402</v>
      </c>
      <c r="N65" s="103" t="s">
        <v>15</v>
      </c>
      <c r="O65" s="116"/>
      <c r="P65" s="117"/>
      <c r="Q65" s="103" t="s">
        <v>24</v>
      </c>
    </row>
    <row r="66" spans="1:17">
      <c r="A66" s="115">
        <v>43775</v>
      </c>
      <c r="B66" s="114" t="s">
        <v>185</v>
      </c>
      <c r="C66" s="104" t="s">
        <v>496</v>
      </c>
      <c r="D66" s="104" t="s">
        <v>79</v>
      </c>
      <c r="E66" s="122"/>
      <c r="F66" s="121">
        <v>2000</v>
      </c>
      <c r="G66" s="135"/>
      <c r="H66" s="135"/>
      <c r="I66" s="106">
        <v>7170256.2400000002</v>
      </c>
      <c r="J66" s="114" t="s">
        <v>91</v>
      </c>
      <c r="K66" s="114" t="s">
        <v>26</v>
      </c>
      <c r="L66" s="103" t="s">
        <v>367</v>
      </c>
      <c r="M66" s="114" t="s">
        <v>402</v>
      </c>
      <c r="N66" s="103" t="s">
        <v>15</v>
      </c>
      <c r="O66" s="116"/>
      <c r="P66" s="117"/>
      <c r="Q66" s="103" t="s">
        <v>24</v>
      </c>
    </row>
    <row r="67" spans="1:17">
      <c r="A67" s="115">
        <v>43775</v>
      </c>
      <c r="B67" s="114" t="s">
        <v>154</v>
      </c>
      <c r="C67" s="114" t="s">
        <v>82</v>
      </c>
      <c r="D67" s="104" t="s">
        <v>132</v>
      </c>
      <c r="E67" s="122"/>
      <c r="F67" s="121">
        <v>70000</v>
      </c>
      <c r="G67" s="135"/>
      <c r="H67" s="135"/>
      <c r="I67" s="106">
        <v>7100256.2400000002</v>
      </c>
      <c r="J67" s="114" t="s">
        <v>91</v>
      </c>
      <c r="K67" s="114" t="s">
        <v>26</v>
      </c>
      <c r="L67" s="114" t="s">
        <v>401</v>
      </c>
      <c r="M67" s="114" t="s">
        <v>402</v>
      </c>
      <c r="N67" s="103" t="s">
        <v>15</v>
      </c>
      <c r="O67" s="116"/>
      <c r="P67" s="117"/>
      <c r="Q67" s="103" t="s">
        <v>24</v>
      </c>
    </row>
    <row r="68" spans="1:17">
      <c r="A68" s="115">
        <v>43775</v>
      </c>
      <c r="B68" s="114" t="s">
        <v>155</v>
      </c>
      <c r="C68" s="114" t="s">
        <v>82</v>
      </c>
      <c r="D68" s="104" t="s">
        <v>132</v>
      </c>
      <c r="E68" s="122"/>
      <c r="F68" s="121">
        <v>10000</v>
      </c>
      <c r="G68" s="135"/>
      <c r="H68" s="135"/>
      <c r="I68" s="106">
        <v>7090256.2400000002</v>
      </c>
      <c r="J68" s="114" t="s">
        <v>91</v>
      </c>
      <c r="K68" s="114" t="s">
        <v>26</v>
      </c>
      <c r="L68" s="114" t="s">
        <v>401</v>
      </c>
      <c r="M68" s="114" t="s">
        <v>402</v>
      </c>
      <c r="N68" s="103" t="s">
        <v>15</v>
      </c>
      <c r="O68" s="116"/>
      <c r="P68" s="117"/>
      <c r="Q68" s="103" t="s">
        <v>24</v>
      </c>
    </row>
    <row r="69" spans="1:17">
      <c r="A69" s="115">
        <v>43775</v>
      </c>
      <c r="B69" s="114" t="s">
        <v>156</v>
      </c>
      <c r="C69" s="114" t="s">
        <v>82</v>
      </c>
      <c r="D69" s="104" t="s">
        <v>132</v>
      </c>
      <c r="E69" s="122"/>
      <c r="F69" s="121">
        <v>30000</v>
      </c>
      <c r="G69" s="135"/>
      <c r="H69" s="135"/>
      <c r="I69" s="106">
        <v>7060256.2400000002</v>
      </c>
      <c r="J69" s="114" t="s">
        <v>91</v>
      </c>
      <c r="K69" s="114" t="s">
        <v>26</v>
      </c>
      <c r="L69" s="114" t="s">
        <v>401</v>
      </c>
      <c r="M69" s="114" t="s">
        <v>402</v>
      </c>
      <c r="N69" s="103" t="s">
        <v>15</v>
      </c>
      <c r="O69" s="116"/>
      <c r="P69" s="117"/>
      <c r="Q69" s="103" t="s">
        <v>24</v>
      </c>
    </row>
    <row r="70" spans="1:17">
      <c r="A70" s="115">
        <v>43775</v>
      </c>
      <c r="B70" s="114" t="s">
        <v>157</v>
      </c>
      <c r="C70" s="114" t="s">
        <v>82</v>
      </c>
      <c r="D70" s="104" t="s">
        <v>132</v>
      </c>
      <c r="E70" s="122"/>
      <c r="F70" s="121">
        <v>10000</v>
      </c>
      <c r="G70" s="135"/>
      <c r="H70" s="135"/>
      <c r="I70" s="106">
        <v>7050256.2400000002</v>
      </c>
      <c r="J70" s="114" t="s">
        <v>91</v>
      </c>
      <c r="K70" s="114" t="s">
        <v>26</v>
      </c>
      <c r="L70" s="114" t="s">
        <v>401</v>
      </c>
      <c r="M70" s="114" t="s">
        <v>402</v>
      </c>
      <c r="N70" s="103" t="s">
        <v>15</v>
      </c>
      <c r="O70" s="116"/>
      <c r="P70" s="117"/>
      <c r="Q70" s="103" t="s">
        <v>24</v>
      </c>
    </row>
    <row r="71" spans="1:17">
      <c r="A71" s="115">
        <v>43775</v>
      </c>
      <c r="B71" s="114" t="s">
        <v>158</v>
      </c>
      <c r="C71" s="114" t="s">
        <v>82</v>
      </c>
      <c r="D71" s="104" t="s">
        <v>132</v>
      </c>
      <c r="E71" s="122"/>
      <c r="F71" s="121">
        <v>10000</v>
      </c>
      <c r="G71" s="135"/>
      <c r="H71" s="135"/>
      <c r="I71" s="106">
        <v>7040256.2400000002</v>
      </c>
      <c r="J71" s="114" t="s">
        <v>91</v>
      </c>
      <c r="K71" s="114" t="s">
        <v>26</v>
      </c>
      <c r="L71" s="114" t="s">
        <v>401</v>
      </c>
      <c r="M71" s="114" t="s">
        <v>402</v>
      </c>
      <c r="N71" s="103" t="s">
        <v>15</v>
      </c>
      <c r="O71" s="116"/>
      <c r="P71" s="117"/>
      <c r="Q71" s="103" t="s">
        <v>24</v>
      </c>
    </row>
    <row r="72" spans="1:17">
      <c r="A72" s="115">
        <v>43775</v>
      </c>
      <c r="B72" s="103" t="s">
        <v>258</v>
      </c>
      <c r="C72" s="103" t="s">
        <v>31</v>
      </c>
      <c r="D72" s="105" t="s">
        <v>46</v>
      </c>
      <c r="E72" s="108"/>
      <c r="F72" s="121">
        <v>2400</v>
      </c>
      <c r="G72" s="135"/>
      <c r="H72" s="135"/>
      <c r="I72" s="106">
        <v>7037856.2400000002</v>
      </c>
      <c r="J72" s="103" t="s">
        <v>84</v>
      </c>
      <c r="K72" s="103" t="s">
        <v>18</v>
      </c>
      <c r="L72" s="103" t="s">
        <v>401</v>
      </c>
      <c r="M72" s="103" t="s">
        <v>402</v>
      </c>
      <c r="N72" s="103" t="s">
        <v>15</v>
      </c>
      <c r="O72" s="116"/>
      <c r="P72" s="117"/>
      <c r="Q72" s="103" t="s">
        <v>24</v>
      </c>
    </row>
    <row r="73" spans="1:17">
      <c r="A73" s="115">
        <v>43775</v>
      </c>
      <c r="B73" s="114" t="s">
        <v>314</v>
      </c>
      <c r="C73" s="114" t="s">
        <v>12</v>
      </c>
      <c r="D73" s="104" t="s">
        <v>46</v>
      </c>
      <c r="E73" s="122"/>
      <c r="F73" s="121">
        <v>8000</v>
      </c>
      <c r="G73" s="135"/>
      <c r="H73" s="135"/>
      <c r="I73" s="106">
        <v>7029856.2400000002</v>
      </c>
      <c r="J73" s="114" t="s">
        <v>83</v>
      </c>
      <c r="K73" s="114" t="s">
        <v>125</v>
      </c>
      <c r="L73" s="103" t="s">
        <v>401</v>
      </c>
      <c r="M73" s="114" t="s">
        <v>402</v>
      </c>
      <c r="N73" s="103" t="s">
        <v>15</v>
      </c>
      <c r="O73" s="116"/>
      <c r="P73" s="117"/>
      <c r="Q73" s="103" t="s">
        <v>24</v>
      </c>
    </row>
    <row r="74" spans="1:17">
      <c r="A74" s="115">
        <v>43775</v>
      </c>
      <c r="B74" s="114" t="s">
        <v>117</v>
      </c>
      <c r="C74" s="114" t="s">
        <v>101</v>
      </c>
      <c r="D74" s="104" t="s">
        <v>46</v>
      </c>
      <c r="E74" s="122"/>
      <c r="F74" s="121">
        <v>1000</v>
      </c>
      <c r="G74" s="135"/>
      <c r="H74" s="135"/>
      <c r="I74" s="106">
        <v>7028856.2400000002</v>
      </c>
      <c r="J74" s="114" t="s">
        <v>83</v>
      </c>
      <c r="K74" s="114" t="s">
        <v>18</v>
      </c>
      <c r="L74" s="114" t="s">
        <v>401</v>
      </c>
      <c r="M74" s="114" t="s">
        <v>402</v>
      </c>
      <c r="N74" s="103" t="s">
        <v>15</v>
      </c>
      <c r="O74" s="116"/>
      <c r="P74" s="117"/>
      <c r="Q74" s="103" t="s">
        <v>24</v>
      </c>
    </row>
    <row r="75" spans="1:17">
      <c r="A75" s="115">
        <v>43775</v>
      </c>
      <c r="B75" s="114" t="s">
        <v>343</v>
      </c>
      <c r="C75" s="114" t="s">
        <v>12</v>
      </c>
      <c r="D75" s="104" t="s">
        <v>132</v>
      </c>
      <c r="E75" s="108"/>
      <c r="F75" s="121">
        <v>12000</v>
      </c>
      <c r="G75" s="135"/>
      <c r="H75" s="135"/>
      <c r="I75" s="106">
        <v>7016856.2400000002</v>
      </c>
      <c r="J75" s="114" t="s">
        <v>131</v>
      </c>
      <c r="K75" s="114">
        <v>4</v>
      </c>
      <c r="L75" s="103" t="s">
        <v>401</v>
      </c>
      <c r="M75" s="103" t="s">
        <v>402</v>
      </c>
      <c r="N75" s="103" t="s">
        <v>15</v>
      </c>
      <c r="O75" s="116"/>
      <c r="P75" s="117"/>
      <c r="Q75" s="103" t="s">
        <v>24</v>
      </c>
    </row>
    <row r="76" spans="1:17">
      <c r="A76" s="115">
        <v>43775</v>
      </c>
      <c r="B76" s="114" t="s">
        <v>484</v>
      </c>
      <c r="C76" s="114" t="s">
        <v>101</v>
      </c>
      <c r="D76" s="104" t="s">
        <v>132</v>
      </c>
      <c r="E76" s="114"/>
      <c r="F76" s="108">
        <v>4500</v>
      </c>
      <c r="G76" s="138"/>
      <c r="H76" s="138"/>
      <c r="I76" s="106">
        <v>7012356.2400000002</v>
      </c>
      <c r="J76" s="114" t="s">
        <v>89</v>
      </c>
      <c r="K76" s="118" t="s">
        <v>18</v>
      </c>
      <c r="L76" s="118" t="s">
        <v>401</v>
      </c>
      <c r="M76" s="103" t="s">
        <v>402</v>
      </c>
      <c r="N76" s="103" t="s">
        <v>15</v>
      </c>
      <c r="O76" s="116"/>
      <c r="P76" s="117"/>
      <c r="Q76" s="103" t="s">
        <v>24</v>
      </c>
    </row>
    <row r="77" spans="1:17">
      <c r="A77" s="115">
        <v>43775</v>
      </c>
      <c r="B77" s="103" t="s">
        <v>312</v>
      </c>
      <c r="C77" s="114" t="s">
        <v>12</v>
      </c>
      <c r="D77" s="105" t="s">
        <v>16</v>
      </c>
      <c r="E77" s="103"/>
      <c r="F77" s="110">
        <v>12000</v>
      </c>
      <c r="G77" s="136"/>
      <c r="H77" s="136"/>
      <c r="I77" s="106">
        <v>7000356.2400000002</v>
      </c>
      <c r="J77" s="103" t="s">
        <v>13</v>
      </c>
      <c r="K77" s="103" t="s">
        <v>25</v>
      </c>
      <c r="L77" s="103" t="s">
        <v>401</v>
      </c>
      <c r="M77" s="103" t="s">
        <v>352</v>
      </c>
      <c r="N77" s="103" t="s">
        <v>15</v>
      </c>
      <c r="O77" s="116" t="s">
        <v>426</v>
      </c>
      <c r="P77" s="117" t="s">
        <v>510</v>
      </c>
      <c r="Q77" s="103" t="s">
        <v>24</v>
      </c>
    </row>
    <row r="78" spans="1:17">
      <c r="A78" s="115">
        <v>43775</v>
      </c>
      <c r="B78" s="103" t="s">
        <v>313</v>
      </c>
      <c r="C78" s="114" t="s">
        <v>12</v>
      </c>
      <c r="D78" s="104" t="s">
        <v>46</v>
      </c>
      <c r="E78" s="103"/>
      <c r="F78" s="110">
        <v>15000</v>
      </c>
      <c r="G78" s="136"/>
      <c r="H78" s="136"/>
      <c r="I78" s="106">
        <v>6985356.2400000002</v>
      </c>
      <c r="J78" s="114" t="s">
        <v>47</v>
      </c>
      <c r="K78" s="120" t="s">
        <v>70</v>
      </c>
      <c r="L78" s="120" t="s">
        <v>401</v>
      </c>
      <c r="M78" s="103" t="s">
        <v>352</v>
      </c>
      <c r="N78" s="103" t="s">
        <v>15</v>
      </c>
      <c r="O78" s="116" t="s">
        <v>426</v>
      </c>
      <c r="P78" s="117" t="s">
        <v>511</v>
      </c>
      <c r="Q78" s="103" t="s">
        <v>24</v>
      </c>
    </row>
    <row r="79" spans="1:17">
      <c r="A79" s="115">
        <v>43775</v>
      </c>
      <c r="B79" s="114" t="s">
        <v>186</v>
      </c>
      <c r="C79" s="104" t="s">
        <v>496</v>
      </c>
      <c r="D79" s="104" t="s">
        <v>79</v>
      </c>
      <c r="E79" s="122"/>
      <c r="F79" s="110">
        <v>30000</v>
      </c>
      <c r="G79" s="136"/>
      <c r="H79" s="136"/>
      <c r="I79" s="106">
        <v>6955356.2400000002</v>
      </c>
      <c r="J79" s="114" t="s">
        <v>91</v>
      </c>
      <c r="K79" s="114" t="s">
        <v>26</v>
      </c>
      <c r="L79" s="114" t="s">
        <v>367</v>
      </c>
      <c r="M79" s="114" t="s">
        <v>352</v>
      </c>
      <c r="N79" s="103" t="s">
        <v>15</v>
      </c>
      <c r="O79" s="116" t="s">
        <v>427</v>
      </c>
      <c r="P79" s="117" t="s">
        <v>512</v>
      </c>
      <c r="Q79" s="103" t="s">
        <v>24</v>
      </c>
    </row>
    <row r="80" spans="1:17">
      <c r="A80" s="115">
        <v>43775</v>
      </c>
      <c r="B80" s="103" t="s">
        <v>291</v>
      </c>
      <c r="C80" s="114" t="s">
        <v>109</v>
      </c>
      <c r="D80" s="104" t="s">
        <v>16</v>
      </c>
      <c r="E80" s="114"/>
      <c r="F80" s="110">
        <v>55000</v>
      </c>
      <c r="G80" s="136"/>
      <c r="H80" s="136"/>
      <c r="I80" s="106">
        <v>6900356.2400000002</v>
      </c>
      <c r="J80" s="114" t="s">
        <v>80</v>
      </c>
      <c r="K80" s="103" t="s">
        <v>25</v>
      </c>
      <c r="L80" s="114" t="s">
        <v>367</v>
      </c>
      <c r="M80" s="114" t="s">
        <v>352</v>
      </c>
      <c r="N80" s="103" t="s">
        <v>15</v>
      </c>
      <c r="O80" s="116" t="s">
        <v>426</v>
      </c>
      <c r="P80" s="117" t="s">
        <v>513</v>
      </c>
      <c r="Q80" s="103" t="s">
        <v>24</v>
      </c>
    </row>
    <row r="81" spans="1:17">
      <c r="A81" s="115">
        <v>43775</v>
      </c>
      <c r="B81" s="105" t="s">
        <v>357</v>
      </c>
      <c r="C81" s="104" t="s">
        <v>514</v>
      </c>
      <c r="D81" s="104" t="s">
        <v>79</v>
      </c>
      <c r="E81" s="103"/>
      <c r="F81" s="110">
        <v>500000</v>
      </c>
      <c r="G81" s="136"/>
      <c r="H81" s="136"/>
      <c r="I81" s="106">
        <v>6400356.2400000002</v>
      </c>
      <c r="J81" s="103" t="s">
        <v>81</v>
      </c>
      <c r="K81" s="104" t="s">
        <v>358</v>
      </c>
      <c r="L81" s="104" t="s">
        <v>349</v>
      </c>
      <c r="M81" s="114" t="s">
        <v>352</v>
      </c>
      <c r="N81" s="103" t="s">
        <v>15</v>
      </c>
      <c r="O81" s="116" t="s">
        <v>359</v>
      </c>
      <c r="P81" s="117" t="s">
        <v>515</v>
      </c>
      <c r="Q81" s="103" t="s">
        <v>24</v>
      </c>
    </row>
    <row r="82" spans="1:17">
      <c r="A82" s="115">
        <v>43775</v>
      </c>
      <c r="B82" s="114" t="s">
        <v>360</v>
      </c>
      <c r="C82" s="114" t="s">
        <v>347</v>
      </c>
      <c r="D82" s="104" t="s">
        <v>79</v>
      </c>
      <c r="E82" s="103"/>
      <c r="F82" s="110">
        <v>3484</v>
      </c>
      <c r="G82" s="136"/>
      <c r="H82" s="136"/>
      <c r="I82" s="106">
        <v>6396872.2400000002</v>
      </c>
      <c r="J82" s="103" t="s">
        <v>81</v>
      </c>
      <c r="K82" s="104" t="s">
        <v>348</v>
      </c>
      <c r="L82" s="104" t="s">
        <v>349</v>
      </c>
      <c r="M82" s="114" t="s">
        <v>352</v>
      </c>
      <c r="N82" s="103" t="s">
        <v>15</v>
      </c>
      <c r="O82" s="116" t="s">
        <v>425</v>
      </c>
      <c r="P82" s="117" t="s">
        <v>516</v>
      </c>
      <c r="Q82" s="103" t="s">
        <v>24</v>
      </c>
    </row>
    <row r="83" spans="1:17">
      <c r="A83" s="115">
        <v>43775</v>
      </c>
      <c r="B83" s="114" t="s">
        <v>361</v>
      </c>
      <c r="C83" s="114" t="s">
        <v>347</v>
      </c>
      <c r="D83" s="104" t="s">
        <v>79</v>
      </c>
      <c r="E83" s="103"/>
      <c r="F83" s="110">
        <v>3484</v>
      </c>
      <c r="G83" s="136"/>
      <c r="H83" s="136"/>
      <c r="I83" s="106">
        <v>6393388.2400000002</v>
      </c>
      <c r="J83" s="103" t="s">
        <v>81</v>
      </c>
      <c r="K83" s="104" t="s">
        <v>348</v>
      </c>
      <c r="L83" s="104" t="s">
        <v>349</v>
      </c>
      <c r="M83" s="114" t="s">
        <v>352</v>
      </c>
      <c r="N83" s="103" t="s">
        <v>15</v>
      </c>
      <c r="O83" s="116" t="s">
        <v>425</v>
      </c>
      <c r="P83" s="117" t="s">
        <v>517</v>
      </c>
      <c r="Q83" s="103" t="s">
        <v>24</v>
      </c>
    </row>
    <row r="84" spans="1:17">
      <c r="A84" s="115">
        <v>43775</v>
      </c>
      <c r="B84" s="114" t="s">
        <v>362</v>
      </c>
      <c r="C84" s="114" t="s">
        <v>347</v>
      </c>
      <c r="D84" s="104" t="s">
        <v>79</v>
      </c>
      <c r="E84" s="103"/>
      <c r="F84" s="110">
        <v>2152</v>
      </c>
      <c r="G84" s="136"/>
      <c r="H84" s="136"/>
      <c r="I84" s="106">
        <v>6391236.2400000002</v>
      </c>
      <c r="J84" s="103" t="s">
        <v>81</v>
      </c>
      <c r="K84" s="104" t="s">
        <v>348</v>
      </c>
      <c r="L84" s="104" t="s">
        <v>349</v>
      </c>
      <c r="M84" s="114" t="s">
        <v>352</v>
      </c>
      <c r="N84" s="103" t="s">
        <v>15</v>
      </c>
      <c r="O84" s="116" t="s">
        <v>425</v>
      </c>
      <c r="P84" s="117" t="s">
        <v>518</v>
      </c>
      <c r="Q84" s="103" t="s">
        <v>24</v>
      </c>
    </row>
    <row r="85" spans="1:17">
      <c r="A85" s="115">
        <v>43775</v>
      </c>
      <c r="B85" s="114" t="s">
        <v>483</v>
      </c>
      <c r="C85" s="104" t="s">
        <v>496</v>
      </c>
      <c r="D85" s="104" t="s">
        <v>79</v>
      </c>
      <c r="E85" s="103"/>
      <c r="F85" s="110">
        <v>10000</v>
      </c>
      <c r="G85" s="136"/>
      <c r="H85" s="136"/>
      <c r="I85" s="106">
        <v>6381236.2400000002</v>
      </c>
      <c r="J85" s="103" t="s">
        <v>444</v>
      </c>
      <c r="K85" s="104" t="s">
        <v>17</v>
      </c>
      <c r="L85" s="104" t="s">
        <v>401</v>
      </c>
      <c r="M85" s="114" t="s">
        <v>352</v>
      </c>
      <c r="N85" s="103" t="s">
        <v>15</v>
      </c>
      <c r="O85" s="116" t="s">
        <v>427</v>
      </c>
      <c r="P85" s="117" t="s">
        <v>519</v>
      </c>
      <c r="Q85" s="103" t="s">
        <v>24</v>
      </c>
    </row>
    <row r="86" spans="1:17">
      <c r="A86" s="115">
        <v>43776</v>
      </c>
      <c r="B86" s="103" t="s">
        <v>167</v>
      </c>
      <c r="C86" s="103" t="s">
        <v>292</v>
      </c>
      <c r="D86" s="105" t="s">
        <v>16</v>
      </c>
      <c r="E86" s="103"/>
      <c r="F86" s="121">
        <v>9000</v>
      </c>
      <c r="G86" s="135"/>
      <c r="H86" s="135"/>
      <c r="I86" s="106">
        <v>6372236.2400000002</v>
      </c>
      <c r="J86" s="103" t="s">
        <v>13</v>
      </c>
      <c r="K86" s="103" t="s">
        <v>18</v>
      </c>
      <c r="L86" s="103" t="s">
        <v>401</v>
      </c>
      <c r="M86" s="103" t="s">
        <v>402</v>
      </c>
      <c r="N86" s="103" t="s">
        <v>15</v>
      </c>
      <c r="O86" s="116"/>
      <c r="P86" s="117"/>
      <c r="Q86" s="103" t="s">
        <v>24</v>
      </c>
    </row>
    <row r="87" spans="1:17">
      <c r="A87" s="115">
        <v>43776</v>
      </c>
      <c r="B87" s="103" t="s">
        <v>40</v>
      </c>
      <c r="C87" s="103" t="s">
        <v>292</v>
      </c>
      <c r="D87" s="105" t="s">
        <v>16</v>
      </c>
      <c r="E87" s="103"/>
      <c r="F87" s="121">
        <v>9000</v>
      </c>
      <c r="G87" s="135"/>
      <c r="H87" s="135"/>
      <c r="I87" s="106">
        <v>6363236.2400000002</v>
      </c>
      <c r="J87" s="103" t="s">
        <v>13</v>
      </c>
      <c r="K87" s="103" t="s">
        <v>18</v>
      </c>
      <c r="L87" s="103" t="s">
        <v>401</v>
      </c>
      <c r="M87" s="103" t="s">
        <v>402</v>
      </c>
      <c r="N87" s="103" t="s">
        <v>15</v>
      </c>
      <c r="O87" s="116"/>
      <c r="P87" s="117"/>
      <c r="Q87" s="103" t="s">
        <v>24</v>
      </c>
    </row>
    <row r="88" spans="1:17">
      <c r="A88" s="115">
        <v>43776</v>
      </c>
      <c r="B88" s="103" t="s">
        <v>259</v>
      </c>
      <c r="C88" s="103" t="s">
        <v>31</v>
      </c>
      <c r="D88" s="104" t="s">
        <v>46</v>
      </c>
      <c r="E88" s="103"/>
      <c r="F88" s="121">
        <v>4000</v>
      </c>
      <c r="G88" s="135"/>
      <c r="H88" s="135"/>
      <c r="I88" s="106">
        <v>6359236.2400000002</v>
      </c>
      <c r="J88" s="114" t="s">
        <v>47</v>
      </c>
      <c r="K88" s="120" t="s">
        <v>27</v>
      </c>
      <c r="L88" s="103" t="s">
        <v>401</v>
      </c>
      <c r="M88" s="103" t="s">
        <v>402</v>
      </c>
      <c r="N88" s="103" t="s">
        <v>15</v>
      </c>
      <c r="O88" s="116"/>
      <c r="P88" s="117"/>
      <c r="Q88" s="103" t="s">
        <v>24</v>
      </c>
    </row>
    <row r="89" spans="1:17">
      <c r="A89" s="115">
        <v>43776</v>
      </c>
      <c r="B89" s="114" t="s">
        <v>145</v>
      </c>
      <c r="C89" s="114" t="s">
        <v>82</v>
      </c>
      <c r="D89" s="104" t="s">
        <v>132</v>
      </c>
      <c r="E89" s="108"/>
      <c r="F89" s="121">
        <v>160000</v>
      </c>
      <c r="G89" s="135"/>
      <c r="H89" s="135"/>
      <c r="I89" s="106">
        <v>6199236.2400000002</v>
      </c>
      <c r="J89" s="103" t="s">
        <v>89</v>
      </c>
      <c r="K89" s="114" t="s">
        <v>17</v>
      </c>
      <c r="L89" s="114" t="s">
        <v>401</v>
      </c>
      <c r="M89" s="114" t="s">
        <v>402</v>
      </c>
      <c r="N89" s="103" t="s">
        <v>15</v>
      </c>
      <c r="O89" s="116"/>
      <c r="P89" s="117"/>
      <c r="Q89" s="103" t="s">
        <v>24</v>
      </c>
    </row>
    <row r="90" spans="1:17">
      <c r="A90" s="115">
        <v>43776</v>
      </c>
      <c r="B90" s="114" t="s">
        <v>298</v>
      </c>
      <c r="C90" s="114" t="s">
        <v>32</v>
      </c>
      <c r="D90" s="104" t="s">
        <v>79</v>
      </c>
      <c r="E90" s="122"/>
      <c r="F90" s="121">
        <v>3066</v>
      </c>
      <c r="G90" s="135"/>
      <c r="H90" s="135"/>
      <c r="I90" s="106">
        <v>6196170.2400000002</v>
      </c>
      <c r="J90" s="114" t="s">
        <v>91</v>
      </c>
      <c r="K90" s="114" t="s">
        <v>26</v>
      </c>
      <c r="L90" s="114" t="s">
        <v>367</v>
      </c>
      <c r="M90" s="114" t="s">
        <v>402</v>
      </c>
      <c r="N90" s="103" t="s">
        <v>15</v>
      </c>
      <c r="O90" s="116"/>
      <c r="P90" s="117"/>
      <c r="Q90" s="103" t="s">
        <v>24</v>
      </c>
    </row>
    <row r="91" spans="1:17">
      <c r="A91" s="115">
        <v>43776</v>
      </c>
      <c r="B91" s="114" t="s">
        <v>296</v>
      </c>
      <c r="C91" s="114" t="s">
        <v>32</v>
      </c>
      <c r="D91" s="104" t="s">
        <v>79</v>
      </c>
      <c r="E91" s="122"/>
      <c r="F91" s="121">
        <v>1071</v>
      </c>
      <c r="G91" s="135"/>
      <c r="H91" s="135"/>
      <c r="I91" s="106">
        <v>6195099.2400000002</v>
      </c>
      <c r="J91" s="114" t="s">
        <v>91</v>
      </c>
      <c r="K91" s="114" t="s">
        <v>26</v>
      </c>
      <c r="L91" s="114" t="s">
        <v>367</v>
      </c>
      <c r="M91" s="114" t="s">
        <v>402</v>
      </c>
      <c r="N91" s="103" t="s">
        <v>15</v>
      </c>
      <c r="O91" s="116"/>
      <c r="P91" s="117"/>
      <c r="Q91" s="103" t="s">
        <v>24</v>
      </c>
    </row>
    <row r="92" spans="1:17">
      <c r="A92" s="115">
        <v>43776</v>
      </c>
      <c r="B92" s="103" t="s">
        <v>260</v>
      </c>
      <c r="C92" s="103" t="s">
        <v>31</v>
      </c>
      <c r="D92" s="105" t="s">
        <v>46</v>
      </c>
      <c r="E92" s="108"/>
      <c r="F92" s="121">
        <v>3200</v>
      </c>
      <c r="G92" s="135"/>
      <c r="H92" s="135"/>
      <c r="I92" s="106">
        <v>6191899.2400000002</v>
      </c>
      <c r="J92" s="103" t="s">
        <v>84</v>
      </c>
      <c r="K92" s="103" t="s">
        <v>18</v>
      </c>
      <c r="L92" s="103" t="s">
        <v>401</v>
      </c>
      <c r="M92" s="103" t="s">
        <v>402</v>
      </c>
      <c r="N92" s="103" t="s">
        <v>15</v>
      </c>
      <c r="O92" s="116"/>
      <c r="P92" s="117"/>
      <c r="Q92" s="103" t="s">
        <v>24</v>
      </c>
    </row>
    <row r="93" spans="1:17">
      <c r="A93" s="115">
        <v>43776</v>
      </c>
      <c r="B93" s="103" t="s">
        <v>110</v>
      </c>
      <c r="C93" s="104" t="s">
        <v>496</v>
      </c>
      <c r="D93" s="104" t="s">
        <v>79</v>
      </c>
      <c r="E93" s="114"/>
      <c r="F93" s="121">
        <v>400</v>
      </c>
      <c r="G93" s="135"/>
      <c r="H93" s="135"/>
      <c r="I93" s="106">
        <v>6191499.2400000002</v>
      </c>
      <c r="J93" s="114" t="s">
        <v>80</v>
      </c>
      <c r="K93" s="103" t="s">
        <v>18</v>
      </c>
      <c r="L93" s="103" t="s">
        <v>367</v>
      </c>
      <c r="M93" s="114" t="s">
        <v>402</v>
      </c>
      <c r="N93" s="103" t="s">
        <v>15</v>
      </c>
      <c r="O93" s="116"/>
      <c r="P93" s="117"/>
      <c r="Q93" s="103" t="s">
        <v>24</v>
      </c>
    </row>
    <row r="94" spans="1:17">
      <c r="A94" s="115">
        <v>43776</v>
      </c>
      <c r="B94" s="114" t="s">
        <v>363</v>
      </c>
      <c r="C94" s="114" t="s">
        <v>347</v>
      </c>
      <c r="D94" s="104" t="s">
        <v>79</v>
      </c>
      <c r="E94" s="103"/>
      <c r="F94" s="121">
        <v>3484</v>
      </c>
      <c r="G94" s="135"/>
      <c r="H94" s="135"/>
      <c r="I94" s="106">
        <v>6188015.2400000002</v>
      </c>
      <c r="J94" s="103" t="s">
        <v>81</v>
      </c>
      <c r="K94" s="104" t="s">
        <v>348</v>
      </c>
      <c r="L94" s="114" t="s">
        <v>367</v>
      </c>
      <c r="M94" s="114" t="s">
        <v>402</v>
      </c>
      <c r="N94" s="103" t="s">
        <v>15</v>
      </c>
      <c r="O94" s="116"/>
      <c r="P94" s="117"/>
      <c r="Q94" s="103" t="s">
        <v>24</v>
      </c>
    </row>
    <row r="95" spans="1:17">
      <c r="A95" s="115">
        <v>43777</v>
      </c>
      <c r="B95" s="103" t="s">
        <v>168</v>
      </c>
      <c r="C95" s="103" t="s">
        <v>292</v>
      </c>
      <c r="D95" s="105" t="s">
        <v>16</v>
      </c>
      <c r="E95" s="103"/>
      <c r="F95" s="121">
        <v>9000</v>
      </c>
      <c r="G95" s="135"/>
      <c r="H95" s="135"/>
      <c r="I95" s="106">
        <v>6179015.2400000002</v>
      </c>
      <c r="J95" s="103" t="s">
        <v>13</v>
      </c>
      <c r="K95" s="103" t="s">
        <v>18</v>
      </c>
      <c r="L95" s="103" t="s">
        <v>401</v>
      </c>
      <c r="M95" s="103" t="s">
        <v>402</v>
      </c>
      <c r="N95" s="103" t="s">
        <v>15</v>
      </c>
      <c r="O95" s="116"/>
      <c r="P95" s="117"/>
      <c r="Q95" s="103" t="s">
        <v>24</v>
      </c>
    </row>
    <row r="96" spans="1:17">
      <c r="A96" s="115">
        <v>43777</v>
      </c>
      <c r="B96" s="103" t="s">
        <v>169</v>
      </c>
      <c r="C96" s="103" t="s">
        <v>292</v>
      </c>
      <c r="D96" s="105" t="s">
        <v>16</v>
      </c>
      <c r="E96" s="103"/>
      <c r="F96" s="121">
        <v>500</v>
      </c>
      <c r="G96" s="135"/>
      <c r="H96" s="135"/>
      <c r="I96" s="106">
        <v>6178515.2400000002</v>
      </c>
      <c r="J96" s="103" t="s">
        <v>13</v>
      </c>
      <c r="K96" s="103" t="s">
        <v>18</v>
      </c>
      <c r="L96" s="103" t="s">
        <v>401</v>
      </c>
      <c r="M96" s="103" t="s">
        <v>402</v>
      </c>
      <c r="N96" s="103" t="s">
        <v>15</v>
      </c>
      <c r="O96" s="116"/>
      <c r="P96" s="117"/>
      <c r="Q96" s="103" t="s">
        <v>24</v>
      </c>
    </row>
    <row r="97" spans="1:17">
      <c r="A97" s="115">
        <v>43777</v>
      </c>
      <c r="B97" s="103" t="s">
        <v>170</v>
      </c>
      <c r="C97" s="103" t="s">
        <v>292</v>
      </c>
      <c r="D97" s="105" t="s">
        <v>16</v>
      </c>
      <c r="E97" s="103"/>
      <c r="F97" s="121">
        <v>9500</v>
      </c>
      <c r="G97" s="135"/>
      <c r="H97" s="135"/>
      <c r="I97" s="106">
        <v>6169015.2400000002</v>
      </c>
      <c r="J97" s="103" t="s">
        <v>13</v>
      </c>
      <c r="K97" s="103" t="s">
        <v>25</v>
      </c>
      <c r="L97" s="103" t="s">
        <v>401</v>
      </c>
      <c r="M97" s="103" t="s">
        <v>402</v>
      </c>
      <c r="N97" s="103" t="s">
        <v>15</v>
      </c>
      <c r="O97" s="116"/>
      <c r="P97" s="117"/>
      <c r="Q97" s="103" t="s">
        <v>24</v>
      </c>
    </row>
    <row r="98" spans="1:17">
      <c r="A98" s="115">
        <v>43777</v>
      </c>
      <c r="B98" s="103" t="s">
        <v>41</v>
      </c>
      <c r="C98" s="103" t="s">
        <v>292</v>
      </c>
      <c r="D98" s="105" t="s">
        <v>16</v>
      </c>
      <c r="E98" s="103"/>
      <c r="F98" s="121">
        <v>9000</v>
      </c>
      <c r="G98" s="135"/>
      <c r="H98" s="135"/>
      <c r="I98" s="106">
        <v>6160015.2400000002</v>
      </c>
      <c r="J98" s="103" t="s">
        <v>13</v>
      </c>
      <c r="K98" s="103" t="s">
        <v>18</v>
      </c>
      <c r="L98" s="103" t="s">
        <v>401</v>
      </c>
      <c r="M98" s="103" t="s">
        <v>402</v>
      </c>
      <c r="N98" s="103" t="s">
        <v>15</v>
      </c>
      <c r="O98" s="116"/>
      <c r="P98" s="117"/>
      <c r="Q98" s="103" t="s">
        <v>24</v>
      </c>
    </row>
    <row r="99" spans="1:17">
      <c r="A99" s="115">
        <v>43777</v>
      </c>
      <c r="B99" s="103" t="s">
        <v>42</v>
      </c>
      <c r="C99" s="103" t="s">
        <v>292</v>
      </c>
      <c r="D99" s="105" t="s">
        <v>16</v>
      </c>
      <c r="E99" s="103"/>
      <c r="F99" s="121">
        <v>500</v>
      </c>
      <c r="G99" s="135"/>
      <c r="H99" s="135"/>
      <c r="I99" s="106">
        <v>6159515.2400000002</v>
      </c>
      <c r="J99" s="103" t="s">
        <v>13</v>
      </c>
      <c r="K99" s="103" t="s">
        <v>18</v>
      </c>
      <c r="L99" s="103" t="s">
        <v>401</v>
      </c>
      <c r="M99" s="103" t="s">
        <v>402</v>
      </c>
      <c r="N99" s="103" t="s">
        <v>15</v>
      </c>
      <c r="O99" s="116"/>
      <c r="P99" s="117"/>
      <c r="Q99" s="103" t="s">
        <v>24</v>
      </c>
    </row>
    <row r="100" spans="1:17">
      <c r="A100" s="115">
        <v>43777</v>
      </c>
      <c r="B100" s="114" t="s">
        <v>296</v>
      </c>
      <c r="C100" s="114" t="s">
        <v>32</v>
      </c>
      <c r="D100" s="104" t="s">
        <v>79</v>
      </c>
      <c r="E100" s="122"/>
      <c r="F100" s="121">
        <v>2400</v>
      </c>
      <c r="G100" s="135"/>
      <c r="H100" s="135"/>
      <c r="I100" s="106">
        <v>6157115.2400000002</v>
      </c>
      <c r="J100" s="114" t="s">
        <v>91</v>
      </c>
      <c r="K100" s="114" t="s">
        <v>26</v>
      </c>
      <c r="L100" s="114" t="s">
        <v>367</v>
      </c>
      <c r="M100" s="114" t="s">
        <v>402</v>
      </c>
      <c r="N100" s="103" t="s">
        <v>15</v>
      </c>
      <c r="O100" s="116"/>
      <c r="P100" s="117"/>
      <c r="Q100" s="103" t="s">
        <v>24</v>
      </c>
    </row>
    <row r="101" spans="1:17">
      <c r="A101" s="115">
        <v>43777</v>
      </c>
      <c r="B101" s="114" t="s">
        <v>296</v>
      </c>
      <c r="C101" s="114" t="s">
        <v>32</v>
      </c>
      <c r="D101" s="104" t="s">
        <v>79</v>
      </c>
      <c r="E101" s="122"/>
      <c r="F101" s="121">
        <v>2940</v>
      </c>
      <c r="G101" s="135"/>
      <c r="H101" s="135"/>
      <c r="I101" s="106">
        <v>6154175.2400000002</v>
      </c>
      <c r="J101" s="114" t="s">
        <v>91</v>
      </c>
      <c r="K101" s="114" t="s">
        <v>26</v>
      </c>
      <c r="L101" s="114" t="s">
        <v>367</v>
      </c>
      <c r="M101" s="114" t="s">
        <v>402</v>
      </c>
      <c r="N101" s="103" t="s">
        <v>15</v>
      </c>
      <c r="O101" s="116"/>
      <c r="P101" s="117"/>
      <c r="Q101" s="103" t="s">
        <v>24</v>
      </c>
    </row>
    <row r="102" spans="1:17">
      <c r="A102" s="115">
        <v>43777</v>
      </c>
      <c r="B102" s="103" t="s">
        <v>261</v>
      </c>
      <c r="C102" s="103" t="s">
        <v>31</v>
      </c>
      <c r="D102" s="105" t="s">
        <v>46</v>
      </c>
      <c r="E102" s="108"/>
      <c r="F102" s="121">
        <v>1600</v>
      </c>
      <c r="G102" s="135"/>
      <c r="H102" s="135"/>
      <c r="I102" s="106">
        <v>6152575.2400000002</v>
      </c>
      <c r="J102" s="103" t="s">
        <v>84</v>
      </c>
      <c r="K102" s="103" t="s">
        <v>18</v>
      </c>
      <c r="L102" s="103" t="s">
        <v>401</v>
      </c>
      <c r="M102" s="103" t="s">
        <v>402</v>
      </c>
      <c r="N102" s="103" t="s">
        <v>15</v>
      </c>
      <c r="O102" s="116"/>
      <c r="P102" s="117"/>
      <c r="Q102" s="103" t="s">
        <v>24</v>
      </c>
    </row>
    <row r="103" spans="1:17">
      <c r="A103" s="115">
        <v>43777</v>
      </c>
      <c r="B103" s="103" t="s">
        <v>237</v>
      </c>
      <c r="C103" s="103" t="s">
        <v>14</v>
      </c>
      <c r="D103" s="105" t="s">
        <v>46</v>
      </c>
      <c r="E103" s="108"/>
      <c r="F103" s="121">
        <v>45000</v>
      </c>
      <c r="G103" s="135"/>
      <c r="H103" s="135"/>
      <c r="I103" s="106">
        <v>6107575.2400000002</v>
      </c>
      <c r="J103" s="103" t="s">
        <v>84</v>
      </c>
      <c r="K103" s="103" t="s">
        <v>26</v>
      </c>
      <c r="L103" s="114" t="s">
        <v>401</v>
      </c>
      <c r="M103" s="103" t="s">
        <v>402</v>
      </c>
      <c r="N103" s="103" t="s">
        <v>15</v>
      </c>
      <c r="O103" s="116"/>
      <c r="P103" s="117"/>
      <c r="Q103" s="103" t="s">
        <v>24</v>
      </c>
    </row>
    <row r="104" spans="1:17">
      <c r="A104" s="115">
        <v>43777</v>
      </c>
      <c r="B104" s="103" t="s">
        <v>166</v>
      </c>
      <c r="C104" s="114" t="s">
        <v>29</v>
      </c>
      <c r="D104" s="104" t="s">
        <v>16</v>
      </c>
      <c r="E104" s="114"/>
      <c r="F104" s="121">
        <v>500</v>
      </c>
      <c r="G104" s="135"/>
      <c r="H104" s="135"/>
      <c r="I104" s="106">
        <v>6107075.2400000002</v>
      </c>
      <c r="J104" s="114" t="s">
        <v>80</v>
      </c>
      <c r="K104" s="103" t="s">
        <v>25</v>
      </c>
      <c r="L104" s="114" t="s">
        <v>367</v>
      </c>
      <c r="M104" s="114" t="s">
        <v>402</v>
      </c>
      <c r="N104" s="103" t="s">
        <v>15</v>
      </c>
      <c r="O104" s="116"/>
      <c r="P104" s="117"/>
      <c r="Q104" s="103" t="s">
        <v>24</v>
      </c>
    </row>
    <row r="105" spans="1:17">
      <c r="A105" s="115">
        <v>43777</v>
      </c>
      <c r="B105" s="103" t="s">
        <v>203</v>
      </c>
      <c r="C105" s="103" t="s">
        <v>14</v>
      </c>
      <c r="D105" s="104" t="s">
        <v>46</v>
      </c>
      <c r="E105" s="103"/>
      <c r="F105" s="110">
        <v>30000</v>
      </c>
      <c r="G105" s="136"/>
      <c r="H105" s="136"/>
      <c r="I105" s="106">
        <v>6077075.2400000002</v>
      </c>
      <c r="J105" s="114" t="s">
        <v>47</v>
      </c>
      <c r="K105" s="120" t="s">
        <v>71</v>
      </c>
      <c r="L105" s="114" t="s">
        <v>401</v>
      </c>
      <c r="M105" s="103" t="s">
        <v>352</v>
      </c>
      <c r="N105" s="103" t="s">
        <v>15</v>
      </c>
      <c r="O105" s="116" t="s">
        <v>429</v>
      </c>
      <c r="P105" s="117" t="s">
        <v>520</v>
      </c>
      <c r="Q105" s="103" t="s">
        <v>24</v>
      </c>
    </row>
    <row r="106" spans="1:17">
      <c r="A106" s="115">
        <v>43777</v>
      </c>
      <c r="B106" s="103" t="s">
        <v>111</v>
      </c>
      <c r="C106" s="114" t="s">
        <v>30</v>
      </c>
      <c r="D106" s="104" t="s">
        <v>16</v>
      </c>
      <c r="E106" s="114"/>
      <c r="F106" s="110">
        <v>30000</v>
      </c>
      <c r="G106" s="136"/>
      <c r="H106" s="136"/>
      <c r="I106" s="106">
        <v>6047075.2400000002</v>
      </c>
      <c r="J106" s="114" t="s">
        <v>80</v>
      </c>
      <c r="K106" s="103" t="s">
        <v>18</v>
      </c>
      <c r="L106" s="114" t="s">
        <v>367</v>
      </c>
      <c r="M106" s="103" t="s">
        <v>352</v>
      </c>
      <c r="N106" s="103" t="s">
        <v>15</v>
      </c>
      <c r="O106" s="116" t="s">
        <v>429</v>
      </c>
      <c r="P106" s="117" t="s">
        <v>521</v>
      </c>
      <c r="Q106" s="103" t="s">
        <v>24</v>
      </c>
    </row>
    <row r="107" spans="1:17">
      <c r="A107" s="115">
        <v>43778</v>
      </c>
      <c r="B107" s="103" t="s">
        <v>171</v>
      </c>
      <c r="C107" s="103" t="s">
        <v>292</v>
      </c>
      <c r="D107" s="105" t="s">
        <v>16</v>
      </c>
      <c r="E107" s="103"/>
      <c r="F107" s="121">
        <v>8000</v>
      </c>
      <c r="G107" s="135"/>
      <c r="H107" s="135"/>
      <c r="I107" s="106">
        <v>6039075.2400000002</v>
      </c>
      <c r="J107" s="103" t="s">
        <v>13</v>
      </c>
      <c r="K107" s="103" t="s">
        <v>18</v>
      </c>
      <c r="L107" s="103" t="s">
        <v>401</v>
      </c>
      <c r="M107" s="103" t="s">
        <v>402</v>
      </c>
      <c r="N107" s="103" t="s">
        <v>15</v>
      </c>
      <c r="O107" s="116"/>
      <c r="P107" s="117"/>
      <c r="Q107" s="103" t="s">
        <v>24</v>
      </c>
    </row>
    <row r="108" spans="1:17">
      <c r="A108" s="115">
        <v>43778</v>
      </c>
      <c r="B108" s="103" t="s">
        <v>172</v>
      </c>
      <c r="C108" s="103" t="s">
        <v>292</v>
      </c>
      <c r="D108" s="105" t="s">
        <v>16</v>
      </c>
      <c r="E108" s="103"/>
      <c r="F108" s="121">
        <v>8000</v>
      </c>
      <c r="G108" s="135"/>
      <c r="H108" s="135"/>
      <c r="I108" s="106">
        <v>6031075.2400000002</v>
      </c>
      <c r="J108" s="103" t="s">
        <v>13</v>
      </c>
      <c r="K108" s="103" t="s">
        <v>18</v>
      </c>
      <c r="L108" s="103" t="s">
        <v>401</v>
      </c>
      <c r="M108" s="103" t="s">
        <v>402</v>
      </c>
      <c r="N108" s="103" t="s">
        <v>15</v>
      </c>
      <c r="O108" s="116"/>
      <c r="P108" s="117"/>
      <c r="Q108" s="103" t="s">
        <v>24</v>
      </c>
    </row>
    <row r="109" spans="1:17">
      <c r="A109" s="115">
        <v>43778</v>
      </c>
      <c r="B109" s="103" t="s">
        <v>307</v>
      </c>
      <c r="C109" s="103" t="s">
        <v>31</v>
      </c>
      <c r="D109" s="104" t="s">
        <v>46</v>
      </c>
      <c r="E109" s="103"/>
      <c r="F109" s="121">
        <v>2500</v>
      </c>
      <c r="G109" s="135"/>
      <c r="H109" s="135"/>
      <c r="I109" s="106">
        <v>6028575.2400000002</v>
      </c>
      <c r="J109" s="114" t="s">
        <v>47</v>
      </c>
      <c r="K109" s="120" t="s">
        <v>27</v>
      </c>
      <c r="L109" s="103" t="s">
        <v>401</v>
      </c>
      <c r="M109" s="103" t="s">
        <v>402</v>
      </c>
      <c r="N109" s="103" t="s">
        <v>15</v>
      </c>
      <c r="O109" s="116"/>
      <c r="P109" s="117"/>
      <c r="Q109" s="103" t="s">
        <v>24</v>
      </c>
    </row>
    <row r="110" spans="1:17">
      <c r="A110" s="115">
        <v>43778</v>
      </c>
      <c r="B110" s="103" t="s">
        <v>187</v>
      </c>
      <c r="C110" s="104" t="s">
        <v>496</v>
      </c>
      <c r="D110" s="104" t="s">
        <v>79</v>
      </c>
      <c r="E110" s="103"/>
      <c r="F110" s="121">
        <v>1000</v>
      </c>
      <c r="G110" s="135"/>
      <c r="H110" s="135"/>
      <c r="I110" s="106">
        <v>6027575.2400000002</v>
      </c>
      <c r="J110" s="114" t="s">
        <v>54</v>
      </c>
      <c r="K110" s="103" t="s">
        <v>18</v>
      </c>
      <c r="L110" s="103" t="s">
        <v>367</v>
      </c>
      <c r="M110" s="114" t="s">
        <v>402</v>
      </c>
      <c r="N110" s="103" t="s">
        <v>15</v>
      </c>
      <c r="O110" s="116"/>
      <c r="P110" s="117"/>
      <c r="Q110" s="103" t="s">
        <v>24</v>
      </c>
    </row>
    <row r="111" spans="1:17">
      <c r="A111" s="115">
        <v>43778</v>
      </c>
      <c r="B111" s="103" t="s">
        <v>236</v>
      </c>
      <c r="C111" s="103" t="s">
        <v>14</v>
      </c>
      <c r="D111" s="105" t="s">
        <v>46</v>
      </c>
      <c r="E111" s="108"/>
      <c r="F111" s="121">
        <v>45000</v>
      </c>
      <c r="G111" s="135"/>
      <c r="H111" s="135"/>
      <c r="I111" s="106">
        <v>5982575.2400000002</v>
      </c>
      <c r="J111" s="103" t="s">
        <v>84</v>
      </c>
      <c r="K111" s="103" t="s">
        <v>26</v>
      </c>
      <c r="L111" s="114" t="s">
        <v>401</v>
      </c>
      <c r="M111" s="114" t="s">
        <v>402</v>
      </c>
      <c r="N111" s="103" t="s">
        <v>15</v>
      </c>
      <c r="O111" s="116"/>
      <c r="P111" s="117"/>
      <c r="Q111" s="103" t="s">
        <v>24</v>
      </c>
    </row>
    <row r="112" spans="1:17">
      <c r="A112" s="115">
        <v>43778</v>
      </c>
      <c r="B112" s="103" t="s">
        <v>105</v>
      </c>
      <c r="C112" s="114" t="s">
        <v>12</v>
      </c>
      <c r="D112" s="105" t="s">
        <v>46</v>
      </c>
      <c r="E112" s="108"/>
      <c r="F112" s="121">
        <v>3500</v>
      </c>
      <c r="G112" s="135"/>
      <c r="H112" s="135"/>
      <c r="I112" s="106">
        <v>5979075.2400000002</v>
      </c>
      <c r="J112" s="103" t="s">
        <v>84</v>
      </c>
      <c r="K112" s="103" t="s">
        <v>18</v>
      </c>
      <c r="L112" s="103" t="s">
        <v>401</v>
      </c>
      <c r="M112" s="114" t="s">
        <v>402</v>
      </c>
      <c r="N112" s="103" t="s">
        <v>15</v>
      </c>
      <c r="O112" s="116"/>
      <c r="P112" s="117"/>
      <c r="Q112" s="103" t="s">
        <v>24</v>
      </c>
    </row>
    <row r="113" spans="1:17">
      <c r="A113" s="115">
        <v>43778</v>
      </c>
      <c r="B113" s="103" t="s">
        <v>235</v>
      </c>
      <c r="C113" s="103" t="s">
        <v>14</v>
      </c>
      <c r="D113" s="105" t="s">
        <v>46</v>
      </c>
      <c r="E113" s="108"/>
      <c r="F113" s="121">
        <v>60000</v>
      </c>
      <c r="G113" s="135"/>
      <c r="H113" s="135"/>
      <c r="I113" s="106">
        <v>5919075.2400000002</v>
      </c>
      <c r="J113" s="103" t="s">
        <v>84</v>
      </c>
      <c r="K113" s="103" t="s">
        <v>18</v>
      </c>
      <c r="L113" s="114" t="s">
        <v>401</v>
      </c>
      <c r="M113" s="114" t="s">
        <v>402</v>
      </c>
      <c r="N113" s="103" t="s">
        <v>15</v>
      </c>
      <c r="O113" s="116"/>
      <c r="P113" s="117"/>
      <c r="Q113" s="103" t="s">
        <v>24</v>
      </c>
    </row>
    <row r="114" spans="1:17">
      <c r="A114" s="115">
        <v>43778</v>
      </c>
      <c r="B114" s="114" t="s">
        <v>262</v>
      </c>
      <c r="C114" s="103" t="s">
        <v>31</v>
      </c>
      <c r="D114" s="104" t="s">
        <v>46</v>
      </c>
      <c r="E114" s="122"/>
      <c r="F114" s="121">
        <v>2000</v>
      </c>
      <c r="G114" s="135"/>
      <c r="H114" s="135"/>
      <c r="I114" s="106">
        <v>5917075.2400000002</v>
      </c>
      <c r="J114" s="114" t="s">
        <v>83</v>
      </c>
      <c r="K114" s="114" t="s">
        <v>18</v>
      </c>
      <c r="L114" s="103" t="s">
        <v>401</v>
      </c>
      <c r="M114" s="103" t="s">
        <v>402</v>
      </c>
      <c r="N114" s="103" t="s">
        <v>15</v>
      </c>
      <c r="O114" s="116"/>
      <c r="P114" s="117"/>
      <c r="Q114" s="103" t="s">
        <v>24</v>
      </c>
    </row>
    <row r="115" spans="1:17">
      <c r="A115" s="115">
        <v>43779</v>
      </c>
      <c r="B115" s="103" t="s">
        <v>173</v>
      </c>
      <c r="C115" s="103" t="s">
        <v>292</v>
      </c>
      <c r="D115" s="105" t="s">
        <v>16</v>
      </c>
      <c r="E115" s="103"/>
      <c r="F115" s="121">
        <v>8000</v>
      </c>
      <c r="G115" s="135"/>
      <c r="H115" s="135"/>
      <c r="I115" s="106">
        <v>5909075.2400000002</v>
      </c>
      <c r="J115" s="103" t="s">
        <v>13</v>
      </c>
      <c r="K115" s="103" t="s">
        <v>18</v>
      </c>
      <c r="L115" s="103" t="s">
        <v>401</v>
      </c>
      <c r="M115" s="103" t="s">
        <v>402</v>
      </c>
      <c r="N115" s="103" t="s">
        <v>15</v>
      </c>
      <c r="O115" s="116"/>
      <c r="P115" s="117"/>
      <c r="Q115" s="103" t="s">
        <v>24</v>
      </c>
    </row>
    <row r="116" spans="1:17">
      <c r="A116" s="115">
        <v>43779</v>
      </c>
      <c r="B116" s="103" t="s">
        <v>188</v>
      </c>
      <c r="C116" s="104" t="s">
        <v>496</v>
      </c>
      <c r="D116" s="104" t="s">
        <v>79</v>
      </c>
      <c r="E116" s="103"/>
      <c r="F116" s="121">
        <v>1000</v>
      </c>
      <c r="G116" s="135"/>
      <c r="H116" s="135"/>
      <c r="I116" s="106">
        <v>5908075.2400000002</v>
      </c>
      <c r="J116" s="103" t="s">
        <v>13</v>
      </c>
      <c r="K116" s="103" t="s">
        <v>18</v>
      </c>
      <c r="L116" s="103" t="s">
        <v>367</v>
      </c>
      <c r="M116" s="114" t="s">
        <v>402</v>
      </c>
      <c r="N116" s="103" t="s">
        <v>15</v>
      </c>
      <c r="O116" s="116"/>
      <c r="P116" s="117"/>
      <c r="Q116" s="103" t="s">
        <v>24</v>
      </c>
    </row>
    <row r="117" spans="1:17">
      <c r="A117" s="115">
        <v>43779</v>
      </c>
      <c r="B117" s="103" t="s">
        <v>43</v>
      </c>
      <c r="C117" s="103" t="s">
        <v>292</v>
      </c>
      <c r="D117" s="105" t="s">
        <v>16</v>
      </c>
      <c r="E117" s="103"/>
      <c r="F117" s="121">
        <v>8000</v>
      </c>
      <c r="G117" s="135"/>
      <c r="H117" s="135"/>
      <c r="I117" s="106">
        <v>5900075.2400000002</v>
      </c>
      <c r="J117" s="103" t="s">
        <v>13</v>
      </c>
      <c r="K117" s="103" t="s">
        <v>18</v>
      </c>
      <c r="L117" s="103" t="s">
        <v>401</v>
      </c>
      <c r="M117" s="103" t="s">
        <v>402</v>
      </c>
      <c r="N117" s="103" t="s">
        <v>15</v>
      </c>
      <c r="O117" s="116"/>
      <c r="P117" s="117"/>
      <c r="Q117" s="103" t="s">
        <v>24</v>
      </c>
    </row>
    <row r="118" spans="1:17">
      <c r="A118" s="115">
        <v>43779</v>
      </c>
      <c r="B118" s="103" t="s">
        <v>263</v>
      </c>
      <c r="C118" s="103" t="s">
        <v>31</v>
      </c>
      <c r="D118" s="104" t="s">
        <v>46</v>
      </c>
      <c r="E118" s="103"/>
      <c r="F118" s="121">
        <v>7000</v>
      </c>
      <c r="G118" s="135"/>
      <c r="H118" s="135"/>
      <c r="I118" s="106">
        <v>5893075.2400000002</v>
      </c>
      <c r="J118" s="114" t="s">
        <v>47</v>
      </c>
      <c r="K118" s="120" t="s">
        <v>27</v>
      </c>
      <c r="L118" s="103" t="s">
        <v>401</v>
      </c>
      <c r="M118" s="103" t="s">
        <v>402</v>
      </c>
      <c r="N118" s="103" t="s">
        <v>15</v>
      </c>
      <c r="O118" s="116"/>
      <c r="P118" s="117"/>
      <c r="Q118" s="103" t="s">
        <v>24</v>
      </c>
    </row>
    <row r="119" spans="1:17">
      <c r="A119" s="115">
        <v>43779</v>
      </c>
      <c r="B119" s="128" t="s">
        <v>294</v>
      </c>
      <c r="C119" s="114" t="s">
        <v>34</v>
      </c>
      <c r="D119" s="104" t="s">
        <v>79</v>
      </c>
      <c r="E119" s="122"/>
      <c r="F119" s="121">
        <v>2000</v>
      </c>
      <c r="G119" s="135"/>
      <c r="H119" s="135"/>
      <c r="I119" s="106">
        <v>5891075.2400000002</v>
      </c>
      <c r="J119" s="114" t="s">
        <v>100</v>
      </c>
      <c r="K119" s="114" t="s">
        <v>18</v>
      </c>
      <c r="L119" s="114" t="s">
        <v>367</v>
      </c>
      <c r="M119" s="114" t="s">
        <v>402</v>
      </c>
      <c r="N119" s="103" t="s">
        <v>15</v>
      </c>
      <c r="O119" s="116"/>
      <c r="P119" s="117"/>
      <c r="Q119" s="103" t="s">
        <v>24</v>
      </c>
    </row>
    <row r="120" spans="1:17">
      <c r="A120" s="115">
        <v>43779</v>
      </c>
      <c r="B120" s="103" t="s">
        <v>107</v>
      </c>
      <c r="C120" s="114" t="s">
        <v>12</v>
      </c>
      <c r="D120" s="105" t="s">
        <v>46</v>
      </c>
      <c r="E120" s="108"/>
      <c r="F120" s="121">
        <v>3500</v>
      </c>
      <c r="G120" s="135"/>
      <c r="H120" s="135"/>
      <c r="I120" s="106">
        <v>5887575.2400000002</v>
      </c>
      <c r="J120" s="103" t="s">
        <v>84</v>
      </c>
      <c r="K120" s="103" t="s">
        <v>18</v>
      </c>
      <c r="L120" s="103" t="s">
        <v>401</v>
      </c>
      <c r="M120" s="114" t="s">
        <v>402</v>
      </c>
      <c r="N120" s="103" t="s">
        <v>15</v>
      </c>
      <c r="O120" s="116"/>
      <c r="P120" s="117"/>
      <c r="Q120" s="103" t="s">
        <v>24</v>
      </c>
    </row>
    <row r="121" spans="1:17">
      <c r="A121" s="115">
        <v>43779</v>
      </c>
      <c r="B121" s="103" t="s">
        <v>108</v>
      </c>
      <c r="C121" s="114" t="s">
        <v>12</v>
      </c>
      <c r="D121" s="105" t="s">
        <v>46</v>
      </c>
      <c r="E121" s="108"/>
      <c r="F121" s="121">
        <v>7000</v>
      </c>
      <c r="G121" s="135"/>
      <c r="H121" s="135"/>
      <c r="I121" s="106">
        <v>5880575.2400000002</v>
      </c>
      <c r="J121" s="103" t="s">
        <v>84</v>
      </c>
      <c r="K121" s="103" t="s">
        <v>18</v>
      </c>
      <c r="L121" s="103" t="s">
        <v>401</v>
      </c>
      <c r="M121" s="114" t="s">
        <v>402</v>
      </c>
      <c r="N121" s="103" t="s">
        <v>15</v>
      </c>
      <c r="O121" s="116"/>
      <c r="P121" s="117"/>
      <c r="Q121" s="103" t="s">
        <v>24</v>
      </c>
    </row>
    <row r="122" spans="1:17">
      <c r="A122" s="115">
        <v>43779</v>
      </c>
      <c r="B122" s="114" t="s">
        <v>264</v>
      </c>
      <c r="C122" s="103" t="s">
        <v>31</v>
      </c>
      <c r="D122" s="104" t="s">
        <v>46</v>
      </c>
      <c r="E122" s="122"/>
      <c r="F122" s="121">
        <v>5000</v>
      </c>
      <c r="G122" s="135"/>
      <c r="H122" s="135"/>
      <c r="I122" s="106">
        <v>5875575.2400000002</v>
      </c>
      <c r="J122" s="114" t="s">
        <v>83</v>
      </c>
      <c r="K122" s="114" t="s">
        <v>18</v>
      </c>
      <c r="L122" s="103" t="s">
        <v>401</v>
      </c>
      <c r="M122" s="103" t="s">
        <v>402</v>
      </c>
      <c r="N122" s="103" t="s">
        <v>15</v>
      </c>
      <c r="O122" s="116"/>
      <c r="P122" s="117"/>
      <c r="Q122" s="103" t="s">
        <v>24</v>
      </c>
    </row>
    <row r="123" spans="1:17">
      <c r="A123" s="115">
        <v>43780</v>
      </c>
      <c r="B123" s="103" t="s">
        <v>44</v>
      </c>
      <c r="C123" s="114" t="s">
        <v>292</v>
      </c>
      <c r="D123" s="105" t="s">
        <v>16</v>
      </c>
      <c r="E123" s="103"/>
      <c r="F123" s="121">
        <v>8000</v>
      </c>
      <c r="G123" s="135"/>
      <c r="H123" s="135"/>
      <c r="I123" s="106">
        <v>5867575.2400000002</v>
      </c>
      <c r="J123" s="103" t="s">
        <v>13</v>
      </c>
      <c r="K123" s="103" t="s">
        <v>18</v>
      </c>
      <c r="L123" s="103" t="s">
        <v>401</v>
      </c>
      <c r="M123" s="103" t="s">
        <v>402</v>
      </c>
      <c r="N123" s="103" t="s">
        <v>15</v>
      </c>
      <c r="O123" s="116"/>
      <c r="P123" s="117"/>
      <c r="Q123" s="103" t="s">
        <v>24</v>
      </c>
    </row>
    <row r="124" spans="1:17">
      <c r="A124" s="115">
        <v>43780</v>
      </c>
      <c r="B124" s="103" t="s">
        <v>45</v>
      </c>
      <c r="C124" s="114" t="s">
        <v>292</v>
      </c>
      <c r="D124" s="105" t="s">
        <v>16</v>
      </c>
      <c r="E124" s="103"/>
      <c r="F124" s="121">
        <v>8000</v>
      </c>
      <c r="G124" s="135"/>
      <c r="H124" s="135"/>
      <c r="I124" s="106">
        <v>5859575.2400000002</v>
      </c>
      <c r="J124" s="103" t="s">
        <v>13</v>
      </c>
      <c r="K124" s="103" t="s">
        <v>18</v>
      </c>
      <c r="L124" s="103" t="s">
        <v>401</v>
      </c>
      <c r="M124" s="103" t="s">
        <v>402</v>
      </c>
      <c r="N124" s="103" t="s">
        <v>15</v>
      </c>
      <c r="O124" s="116"/>
      <c r="P124" s="117"/>
      <c r="Q124" s="103" t="s">
        <v>24</v>
      </c>
    </row>
    <row r="125" spans="1:17">
      <c r="A125" s="115">
        <v>43780</v>
      </c>
      <c r="B125" s="114" t="s">
        <v>242</v>
      </c>
      <c r="C125" s="114" t="s">
        <v>14</v>
      </c>
      <c r="D125" s="104" t="s">
        <v>46</v>
      </c>
      <c r="E125" s="122"/>
      <c r="F125" s="121">
        <v>30000</v>
      </c>
      <c r="G125" s="135"/>
      <c r="H125" s="135"/>
      <c r="I125" s="106">
        <v>5829575.2400000002</v>
      </c>
      <c r="J125" s="114" t="s">
        <v>100</v>
      </c>
      <c r="K125" s="114" t="s">
        <v>18</v>
      </c>
      <c r="L125" s="114" t="s">
        <v>401</v>
      </c>
      <c r="M125" s="114" t="s">
        <v>402</v>
      </c>
      <c r="N125" s="103" t="s">
        <v>15</v>
      </c>
      <c r="O125" s="116"/>
      <c r="P125" s="117"/>
      <c r="Q125" s="103" t="s">
        <v>24</v>
      </c>
    </row>
    <row r="126" spans="1:17">
      <c r="A126" s="115">
        <v>43780</v>
      </c>
      <c r="B126" s="103" t="s">
        <v>117</v>
      </c>
      <c r="C126" s="114" t="s">
        <v>106</v>
      </c>
      <c r="D126" s="104" t="s">
        <v>46</v>
      </c>
      <c r="E126" s="108"/>
      <c r="F126" s="121">
        <v>1000</v>
      </c>
      <c r="G126" s="135"/>
      <c r="H126" s="135"/>
      <c r="I126" s="106">
        <v>5828575.2400000002</v>
      </c>
      <c r="J126" s="103" t="s">
        <v>84</v>
      </c>
      <c r="K126" s="103" t="s">
        <v>18</v>
      </c>
      <c r="L126" s="114" t="s">
        <v>401</v>
      </c>
      <c r="M126" s="114" t="s">
        <v>402</v>
      </c>
      <c r="N126" s="103" t="s">
        <v>15</v>
      </c>
      <c r="O126" s="116"/>
      <c r="P126" s="117"/>
      <c r="Q126" s="103" t="s">
        <v>24</v>
      </c>
    </row>
    <row r="127" spans="1:17">
      <c r="A127" s="115">
        <v>43780</v>
      </c>
      <c r="B127" s="103" t="s">
        <v>234</v>
      </c>
      <c r="C127" s="114" t="s">
        <v>30</v>
      </c>
      <c r="D127" s="105" t="s">
        <v>16</v>
      </c>
      <c r="E127" s="103"/>
      <c r="F127" s="110">
        <v>90000</v>
      </c>
      <c r="G127" s="136"/>
      <c r="H127" s="136"/>
      <c r="I127" s="106">
        <v>5738575.2400000002</v>
      </c>
      <c r="J127" s="103" t="s">
        <v>13</v>
      </c>
      <c r="K127" s="103" t="s">
        <v>25</v>
      </c>
      <c r="L127" s="103" t="s">
        <v>367</v>
      </c>
      <c r="M127" s="103" t="s">
        <v>352</v>
      </c>
      <c r="N127" s="103" t="s">
        <v>15</v>
      </c>
      <c r="O127" s="116" t="s">
        <v>429</v>
      </c>
      <c r="P127" s="117" t="s">
        <v>522</v>
      </c>
      <c r="Q127" s="103" t="s">
        <v>24</v>
      </c>
    </row>
    <row r="128" spans="1:17">
      <c r="A128" s="115">
        <v>43780</v>
      </c>
      <c r="B128" s="103" t="s">
        <v>233</v>
      </c>
      <c r="C128" s="114" t="s">
        <v>30</v>
      </c>
      <c r="D128" s="104" t="s">
        <v>46</v>
      </c>
      <c r="E128" s="103"/>
      <c r="F128" s="110">
        <v>60000</v>
      </c>
      <c r="G128" s="136"/>
      <c r="H128" s="136"/>
      <c r="I128" s="106">
        <v>5678575.2400000002</v>
      </c>
      <c r="J128" s="114" t="s">
        <v>47</v>
      </c>
      <c r="K128" s="120" t="s">
        <v>49</v>
      </c>
      <c r="L128" s="103" t="s">
        <v>401</v>
      </c>
      <c r="M128" s="103" t="s">
        <v>352</v>
      </c>
      <c r="N128" s="103" t="s">
        <v>15</v>
      </c>
      <c r="O128" s="116" t="s">
        <v>429</v>
      </c>
      <c r="P128" s="117" t="s">
        <v>523</v>
      </c>
      <c r="Q128" s="103" t="s">
        <v>24</v>
      </c>
    </row>
    <row r="129" spans="1:17">
      <c r="A129" s="115">
        <v>43780</v>
      </c>
      <c r="B129" s="103" t="s">
        <v>339</v>
      </c>
      <c r="C129" s="114" t="s">
        <v>36</v>
      </c>
      <c r="D129" s="105" t="s">
        <v>16</v>
      </c>
      <c r="E129" s="123"/>
      <c r="F129" s="110">
        <v>66600</v>
      </c>
      <c r="G129" s="136"/>
      <c r="H129" s="136"/>
      <c r="I129" s="106">
        <v>5611975.2400000002</v>
      </c>
      <c r="J129" s="103" t="s">
        <v>28</v>
      </c>
      <c r="K129" s="124" t="s">
        <v>18</v>
      </c>
      <c r="L129" s="103" t="s">
        <v>367</v>
      </c>
      <c r="M129" s="103" t="s">
        <v>352</v>
      </c>
      <c r="N129" s="103" t="s">
        <v>15</v>
      </c>
      <c r="O129" s="116" t="s">
        <v>477</v>
      </c>
      <c r="P129" s="117" t="s">
        <v>524</v>
      </c>
      <c r="Q129" s="103" t="s">
        <v>24</v>
      </c>
    </row>
    <row r="130" spans="1:17">
      <c r="A130" s="115">
        <v>43780</v>
      </c>
      <c r="B130" s="114" t="s">
        <v>201</v>
      </c>
      <c r="C130" s="104" t="s">
        <v>514</v>
      </c>
      <c r="D130" s="104" t="s">
        <v>79</v>
      </c>
      <c r="E130" s="122"/>
      <c r="F130" s="110">
        <v>87124</v>
      </c>
      <c r="G130" s="136"/>
      <c r="H130" s="136"/>
      <c r="I130" s="106">
        <v>5524851.2400000002</v>
      </c>
      <c r="J130" s="114" t="s">
        <v>91</v>
      </c>
      <c r="K130" s="114" t="s">
        <v>26</v>
      </c>
      <c r="L130" s="114" t="s">
        <v>401</v>
      </c>
      <c r="M130" s="114" t="s">
        <v>352</v>
      </c>
      <c r="N130" s="103" t="s">
        <v>15</v>
      </c>
      <c r="O130" s="116" t="s">
        <v>428</v>
      </c>
      <c r="P130" s="117" t="s">
        <v>525</v>
      </c>
      <c r="Q130" s="103" t="s">
        <v>24</v>
      </c>
    </row>
    <row r="131" spans="1:17">
      <c r="A131" s="115">
        <v>43781</v>
      </c>
      <c r="B131" s="103" t="s">
        <v>231</v>
      </c>
      <c r="C131" s="114" t="s">
        <v>14</v>
      </c>
      <c r="D131" s="109" t="s">
        <v>132</v>
      </c>
      <c r="E131" s="103"/>
      <c r="F131" s="121">
        <v>25000</v>
      </c>
      <c r="G131" s="135"/>
      <c r="H131" s="135"/>
      <c r="I131" s="106">
        <v>5499851.2400000002</v>
      </c>
      <c r="J131" s="114" t="s">
        <v>54</v>
      </c>
      <c r="K131" s="103" t="s">
        <v>26</v>
      </c>
      <c r="L131" s="103" t="s">
        <v>367</v>
      </c>
      <c r="M131" s="103" t="s">
        <v>402</v>
      </c>
      <c r="N131" s="103" t="s">
        <v>15</v>
      </c>
      <c r="O131" s="116"/>
      <c r="P131" s="117"/>
      <c r="Q131" s="103" t="s">
        <v>24</v>
      </c>
    </row>
    <row r="132" spans="1:17">
      <c r="A132" s="115">
        <v>43781</v>
      </c>
      <c r="B132" s="103" t="s">
        <v>265</v>
      </c>
      <c r="C132" s="103" t="s">
        <v>31</v>
      </c>
      <c r="D132" s="109" t="s">
        <v>46</v>
      </c>
      <c r="E132" s="103"/>
      <c r="F132" s="121">
        <v>8500</v>
      </c>
      <c r="G132" s="135"/>
      <c r="H132" s="135"/>
      <c r="I132" s="106">
        <v>5491351.2400000002</v>
      </c>
      <c r="J132" s="114" t="s">
        <v>54</v>
      </c>
      <c r="K132" s="103" t="s">
        <v>18</v>
      </c>
      <c r="L132" s="103" t="s">
        <v>401</v>
      </c>
      <c r="M132" s="103" t="s">
        <v>402</v>
      </c>
      <c r="N132" s="103" t="s">
        <v>15</v>
      </c>
      <c r="O132" s="116"/>
      <c r="P132" s="117"/>
      <c r="Q132" s="103" t="s">
        <v>24</v>
      </c>
    </row>
    <row r="133" spans="1:17">
      <c r="A133" s="115">
        <v>43781</v>
      </c>
      <c r="B133" s="114" t="s">
        <v>197</v>
      </c>
      <c r="C133" s="114" t="s">
        <v>101</v>
      </c>
      <c r="D133" s="105" t="s">
        <v>132</v>
      </c>
      <c r="E133" s="108"/>
      <c r="F133" s="121">
        <v>2500</v>
      </c>
      <c r="G133" s="135"/>
      <c r="H133" s="135"/>
      <c r="I133" s="106">
        <v>5488851.2400000002</v>
      </c>
      <c r="J133" s="103" t="s">
        <v>89</v>
      </c>
      <c r="K133" s="103" t="s">
        <v>18</v>
      </c>
      <c r="L133" s="114" t="s">
        <v>401</v>
      </c>
      <c r="M133" s="114" t="s">
        <v>402</v>
      </c>
      <c r="N133" s="103" t="s">
        <v>15</v>
      </c>
      <c r="O133" s="116"/>
      <c r="P133" s="117"/>
      <c r="Q133" s="103" t="s">
        <v>24</v>
      </c>
    </row>
    <row r="134" spans="1:17">
      <c r="A134" s="115">
        <v>43781</v>
      </c>
      <c r="B134" s="114" t="s">
        <v>146</v>
      </c>
      <c r="C134" s="114" t="s">
        <v>82</v>
      </c>
      <c r="D134" s="104" t="s">
        <v>132</v>
      </c>
      <c r="E134" s="122"/>
      <c r="F134" s="121">
        <v>10000</v>
      </c>
      <c r="G134" s="135"/>
      <c r="H134" s="135"/>
      <c r="I134" s="106">
        <v>5478851.2400000002</v>
      </c>
      <c r="J134" s="114" t="s">
        <v>91</v>
      </c>
      <c r="K134" s="114" t="s">
        <v>26</v>
      </c>
      <c r="L134" s="114" t="s">
        <v>401</v>
      </c>
      <c r="M134" s="114" t="s">
        <v>402</v>
      </c>
      <c r="N134" s="103" t="s">
        <v>15</v>
      </c>
      <c r="O134" s="116"/>
      <c r="P134" s="117"/>
      <c r="Q134" s="103" t="s">
        <v>24</v>
      </c>
    </row>
    <row r="135" spans="1:17">
      <c r="A135" s="115">
        <v>43781</v>
      </c>
      <c r="B135" s="114" t="s">
        <v>147</v>
      </c>
      <c r="C135" s="114" t="s">
        <v>82</v>
      </c>
      <c r="D135" s="104" t="s">
        <v>132</v>
      </c>
      <c r="E135" s="122"/>
      <c r="F135" s="121">
        <v>150000</v>
      </c>
      <c r="G135" s="135"/>
      <c r="H135" s="135"/>
      <c r="I135" s="106">
        <v>5328851.24</v>
      </c>
      <c r="J135" s="114" t="s">
        <v>91</v>
      </c>
      <c r="K135" s="114" t="s">
        <v>26</v>
      </c>
      <c r="L135" s="114" t="s">
        <v>401</v>
      </c>
      <c r="M135" s="114" t="s">
        <v>402</v>
      </c>
      <c r="N135" s="103" t="s">
        <v>15</v>
      </c>
      <c r="O135" s="116"/>
      <c r="P135" s="117"/>
      <c r="Q135" s="103" t="s">
        <v>24</v>
      </c>
    </row>
    <row r="136" spans="1:17">
      <c r="A136" s="115">
        <v>43781</v>
      </c>
      <c r="B136" s="114" t="s">
        <v>148</v>
      </c>
      <c r="C136" s="114" t="s">
        <v>82</v>
      </c>
      <c r="D136" s="104" t="s">
        <v>132</v>
      </c>
      <c r="E136" s="122"/>
      <c r="F136" s="121">
        <v>30000</v>
      </c>
      <c r="G136" s="135"/>
      <c r="H136" s="135"/>
      <c r="I136" s="106">
        <v>5298851.24</v>
      </c>
      <c r="J136" s="114" t="s">
        <v>91</v>
      </c>
      <c r="K136" s="114" t="s">
        <v>26</v>
      </c>
      <c r="L136" s="114" t="s">
        <v>401</v>
      </c>
      <c r="M136" s="114" t="s">
        <v>402</v>
      </c>
      <c r="N136" s="103" t="s">
        <v>15</v>
      </c>
      <c r="O136" s="116"/>
      <c r="P136" s="117"/>
      <c r="Q136" s="103" t="s">
        <v>24</v>
      </c>
    </row>
    <row r="137" spans="1:17">
      <c r="A137" s="115">
        <v>43781</v>
      </c>
      <c r="B137" s="114" t="s">
        <v>149</v>
      </c>
      <c r="C137" s="114" t="s">
        <v>82</v>
      </c>
      <c r="D137" s="104" t="s">
        <v>132</v>
      </c>
      <c r="E137" s="122"/>
      <c r="F137" s="121">
        <v>10000</v>
      </c>
      <c r="G137" s="135"/>
      <c r="H137" s="135"/>
      <c r="I137" s="106">
        <v>5288851.24</v>
      </c>
      <c r="J137" s="114" t="s">
        <v>91</v>
      </c>
      <c r="K137" s="114" t="s">
        <v>26</v>
      </c>
      <c r="L137" s="114" t="s">
        <v>401</v>
      </c>
      <c r="M137" s="114" t="s">
        <v>402</v>
      </c>
      <c r="N137" s="103" t="s">
        <v>15</v>
      </c>
      <c r="O137" s="116"/>
      <c r="P137" s="117"/>
      <c r="Q137" s="103" t="s">
        <v>24</v>
      </c>
    </row>
    <row r="138" spans="1:17">
      <c r="A138" s="115">
        <v>43781</v>
      </c>
      <c r="B138" s="114" t="s">
        <v>150</v>
      </c>
      <c r="C138" s="114" t="s">
        <v>82</v>
      </c>
      <c r="D138" s="104" t="s">
        <v>132</v>
      </c>
      <c r="E138" s="122"/>
      <c r="F138" s="121">
        <v>10000</v>
      </c>
      <c r="G138" s="135"/>
      <c r="H138" s="135"/>
      <c r="I138" s="106">
        <v>5278851.24</v>
      </c>
      <c r="J138" s="114" t="s">
        <v>91</v>
      </c>
      <c r="K138" s="114" t="s">
        <v>26</v>
      </c>
      <c r="L138" s="114" t="s">
        <v>401</v>
      </c>
      <c r="M138" s="114" t="s">
        <v>402</v>
      </c>
      <c r="N138" s="103" t="s">
        <v>15</v>
      </c>
      <c r="O138" s="116"/>
      <c r="P138" s="117"/>
      <c r="Q138" s="103" t="s">
        <v>24</v>
      </c>
    </row>
    <row r="139" spans="1:17">
      <c r="A139" s="115">
        <v>43781</v>
      </c>
      <c r="B139" s="128" t="s">
        <v>243</v>
      </c>
      <c r="C139" s="114" t="s">
        <v>14</v>
      </c>
      <c r="D139" s="104" t="s">
        <v>46</v>
      </c>
      <c r="E139" s="129"/>
      <c r="F139" s="121">
        <v>10000</v>
      </c>
      <c r="G139" s="135"/>
      <c r="H139" s="135"/>
      <c r="I139" s="106">
        <v>5268851.24</v>
      </c>
      <c r="J139" s="114" t="s">
        <v>100</v>
      </c>
      <c r="K139" s="114" t="s">
        <v>18</v>
      </c>
      <c r="L139" s="114" t="s">
        <v>401</v>
      </c>
      <c r="M139" s="114" t="s">
        <v>402</v>
      </c>
      <c r="N139" s="103" t="s">
        <v>15</v>
      </c>
      <c r="O139" s="116"/>
      <c r="P139" s="117"/>
      <c r="Q139" s="103" t="s">
        <v>24</v>
      </c>
    </row>
    <row r="140" spans="1:17">
      <c r="A140" s="115">
        <v>43781</v>
      </c>
      <c r="B140" s="103" t="s">
        <v>117</v>
      </c>
      <c r="C140" s="114" t="s">
        <v>106</v>
      </c>
      <c r="D140" s="104" t="s">
        <v>46</v>
      </c>
      <c r="E140" s="108"/>
      <c r="F140" s="121">
        <v>1000</v>
      </c>
      <c r="G140" s="135"/>
      <c r="H140" s="135"/>
      <c r="I140" s="106">
        <v>5267851.24</v>
      </c>
      <c r="J140" s="103" t="s">
        <v>84</v>
      </c>
      <c r="K140" s="103" t="s">
        <v>18</v>
      </c>
      <c r="L140" s="114" t="s">
        <v>401</v>
      </c>
      <c r="M140" s="114" t="s">
        <v>402</v>
      </c>
      <c r="N140" s="103" t="s">
        <v>15</v>
      </c>
      <c r="O140" s="116"/>
      <c r="P140" s="117"/>
      <c r="Q140" s="103" t="s">
        <v>24</v>
      </c>
    </row>
    <row r="141" spans="1:17">
      <c r="A141" s="115">
        <v>43781</v>
      </c>
      <c r="B141" s="114" t="s">
        <v>230</v>
      </c>
      <c r="C141" s="114" t="s">
        <v>30</v>
      </c>
      <c r="D141" s="104" t="s">
        <v>46</v>
      </c>
      <c r="E141" s="122"/>
      <c r="F141" s="121">
        <v>75000</v>
      </c>
      <c r="G141" s="135"/>
      <c r="H141" s="135"/>
      <c r="I141" s="106">
        <v>5192851.24</v>
      </c>
      <c r="J141" s="114" t="s">
        <v>83</v>
      </c>
      <c r="K141" s="114" t="s">
        <v>26</v>
      </c>
      <c r="L141" s="114" t="s">
        <v>401</v>
      </c>
      <c r="M141" s="114" t="s">
        <v>402</v>
      </c>
      <c r="N141" s="103" t="s">
        <v>15</v>
      </c>
      <c r="O141" s="116"/>
      <c r="P141" s="117"/>
      <c r="Q141" s="103" t="s">
        <v>24</v>
      </c>
    </row>
    <row r="142" spans="1:17">
      <c r="A142" s="115">
        <v>43781</v>
      </c>
      <c r="B142" s="114" t="s">
        <v>229</v>
      </c>
      <c r="C142" s="114" t="s">
        <v>30</v>
      </c>
      <c r="D142" s="104" t="s">
        <v>46</v>
      </c>
      <c r="E142" s="122"/>
      <c r="F142" s="121">
        <v>50000</v>
      </c>
      <c r="G142" s="135"/>
      <c r="H142" s="135"/>
      <c r="I142" s="106">
        <v>5142851.24</v>
      </c>
      <c r="J142" s="114" t="s">
        <v>83</v>
      </c>
      <c r="K142" s="114" t="s">
        <v>18</v>
      </c>
      <c r="L142" s="114" t="s">
        <v>401</v>
      </c>
      <c r="M142" s="114" t="s">
        <v>402</v>
      </c>
      <c r="N142" s="103" t="s">
        <v>15</v>
      </c>
      <c r="O142" s="116"/>
      <c r="P142" s="117"/>
      <c r="Q142" s="103" t="s">
        <v>24</v>
      </c>
    </row>
    <row r="143" spans="1:17">
      <c r="A143" s="115">
        <v>43781</v>
      </c>
      <c r="B143" s="103" t="s">
        <v>315</v>
      </c>
      <c r="C143" s="114" t="s">
        <v>12</v>
      </c>
      <c r="D143" s="105" t="s">
        <v>16</v>
      </c>
      <c r="E143" s="103"/>
      <c r="F143" s="110">
        <v>12000</v>
      </c>
      <c r="G143" s="136"/>
      <c r="H143" s="136"/>
      <c r="I143" s="106">
        <v>5130851.24</v>
      </c>
      <c r="J143" s="103" t="s">
        <v>13</v>
      </c>
      <c r="K143" s="103" t="s">
        <v>25</v>
      </c>
      <c r="L143" s="103" t="s">
        <v>401</v>
      </c>
      <c r="M143" s="103" t="s">
        <v>352</v>
      </c>
      <c r="N143" s="103" t="s">
        <v>15</v>
      </c>
      <c r="O143" s="116" t="s">
        <v>426</v>
      </c>
      <c r="P143" s="117" t="s">
        <v>526</v>
      </c>
      <c r="Q143" s="103" t="s">
        <v>24</v>
      </c>
    </row>
    <row r="144" spans="1:17">
      <c r="A144" s="115">
        <v>43781</v>
      </c>
      <c r="B144" s="103" t="s">
        <v>232</v>
      </c>
      <c r="C144" s="114" t="s">
        <v>30</v>
      </c>
      <c r="D144" s="105" t="s">
        <v>16</v>
      </c>
      <c r="E144" s="103"/>
      <c r="F144" s="110">
        <v>60000</v>
      </c>
      <c r="G144" s="136"/>
      <c r="H144" s="136"/>
      <c r="I144" s="106">
        <v>5070851.24</v>
      </c>
      <c r="J144" s="103" t="s">
        <v>13</v>
      </c>
      <c r="K144" s="103" t="s">
        <v>18</v>
      </c>
      <c r="L144" s="114" t="s">
        <v>367</v>
      </c>
      <c r="M144" s="103" t="s">
        <v>352</v>
      </c>
      <c r="N144" s="103" t="s">
        <v>15</v>
      </c>
      <c r="O144" s="116" t="s">
        <v>429</v>
      </c>
      <c r="P144" s="117" t="s">
        <v>527</v>
      </c>
      <c r="Q144" s="103" t="s">
        <v>24</v>
      </c>
    </row>
    <row r="145" spans="1:17">
      <c r="A145" s="115">
        <v>43781</v>
      </c>
      <c r="B145" s="103" t="s">
        <v>316</v>
      </c>
      <c r="C145" s="114" t="s">
        <v>12</v>
      </c>
      <c r="D145" s="104" t="s">
        <v>46</v>
      </c>
      <c r="E145" s="103"/>
      <c r="F145" s="110">
        <v>12000</v>
      </c>
      <c r="G145" s="136"/>
      <c r="H145" s="136"/>
      <c r="I145" s="106">
        <v>5058851.24</v>
      </c>
      <c r="J145" s="114" t="s">
        <v>47</v>
      </c>
      <c r="K145" s="120" t="s">
        <v>48</v>
      </c>
      <c r="L145" s="120" t="s">
        <v>401</v>
      </c>
      <c r="M145" s="103" t="s">
        <v>352</v>
      </c>
      <c r="N145" s="103" t="s">
        <v>15</v>
      </c>
      <c r="O145" s="116" t="s">
        <v>426</v>
      </c>
      <c r="P145" s="117" t="s">
        <v>528</v>
      </c>
      <c r="Q145" s="103" t="s">
        <v>24</v>
      </c>
    </row>
    <row r="146" spans="1:17">
      <c r="A146" s="115">
        <v>43781</v>
      </c>
      <c r="B146" s="103" t="s">
        <v>238</v>
      </c>
      <c r="C146" s="114" t="s">
        <v>14</v>
      </c>
      <c r="D146" s="104" t="s">
        <v>46</v>
      </c>
      <c r="E146" s="103"/>
      <c r="F146" s="110">
        <v>60000</v>
      </c>
      <c r="G146" s="136"/>
      <c r="H146" s="136"/>
      <c r="I146" s="106">
        <v>4998851.24</v>
      </c>
      <c r="J146" s="114" t="s">
        <v>47</v>
      </c>
      <c r="K146" s="103" t="s">
        <v>18</v>
      </c>
      <c r="L146" s="114" t="s">
        <v>401</v>
      </c>
      <c r="M146" s="103" t="s">
        <v>352</v>
      </c>
      <c r="N146" s="103" t="s">
        <v>15</v>
      </c>
      <c r="O146" s="116" t="s">
        <v>429</v>
      </c>
      <c r="P146" s="117" t="s">
        <v>529</v>
      </c>
      <c r="Q146" s="103" t="s">
        <v>24</v>
      </c>
    </row>
    <row r="147" spans="1:17">
      <c r="A147" s="115">
        <v>43781</v>
      </c>
      <c r="B147" s="103" t="s">
        <v>51</v>
      </c>
      <c r="C147" s="114" t="s">
        <v>12</v>
      </c>
      <c r="D147" s="105" t="s">
        <v>16</v>
      </c>
      <c r="E147" s="123"/>
      <c r="F147" s="110">
        <v>6000</v>
      </c>
      <c r="G147" s="136"/>
      <c r="H147" s="136"/>
      <c r="I147" s="106">
        <v>4992851.24</v>
      </c>
      <c r="J147" s="103" t="s">
        <v>28</v>
      </c>
      <c r="K147" s="124" t="s">
        <v>18</v>
      </c>
      <c r="L147" s="105" t="s">
        <v>401</v>
      </c>
      <c r="M147" s="103" t="s">
        <v>352</v>
      </c>
      <c r="N147" s="103" t="s">
        <v>15</v>
      </c>
      <c r="O147" s="116" t="s">
        <v>426</v>
      </c>
      <c r="P147" s="117" t="s">
        <v>530</v>
      </c>
      <c r="Q147" s="103" t="s">
        <v>24</v>
      </c>
    </row>
    <row r="148" spans="1:17">
      <c r="A148" s="115">
        <v>43782</v>
      </c>
      <c r="B148" s="114" t="s">
        <v>151</v>
      </c>
      <c r="C148" s="114" t="s">
        <v>82</v>
      </c>
      <c r="D148" s="105" t="s">
        <v>132</v>
      </c>
      <c r="E148" s="108"/>
      <c r="F148" s="121">
        <v>152000</v>
      </c>
      <c r="G148" s="135"/>
      <c r="H148" s="135"/>
      <c r="I148" s="106">
        <v>4840851.24</v>
      </c>
      <c r="J148" s="103" t="s">
        <v>89</v>
      </c>
      <c r="K148" s="114" t="s">
        <v>17</v>
      </c>
      <c r="L148" s="114" t="s">
        <v>401</v>
      </c>
      <c r="M148" s="114" t="s">
        <v>402</v>
      </c>
      <c r="N148" s="103" t="s">
        <v>15</v>
      </c>
      <c r="O148" s="116"/>
      <c r="P148" s="117"/>
      <c r="Q148" s="103" t="s">
        <v>24</v>
      </c>
    </row>
    <row r="149" spans="1:17">
      <c r="A149" s="115">
        <v>43782</v>
      </c>
      <c r="B149" s="114" t="s">
        <v>244</v>
      </c>
      <c r="C149" s="114" t="s">
        <v>14</v>
      </c>
      <c r="D149" s="104" t="s">
        <v>46</v>
      </c>
      <c r="E149" s="122"/>
      <c r="F149" s="121">
        <v>75000</v>
      </c>
      <c r="G149" s="135"/>
      <c r="H149" s="135"/>
      <c r="I149" s="106">
        <v>4765851.24</v>
      </c>
      <c r="J149" s="114" t="s">
        <v>100</v>
      </c>
      <c r="K149" s="114" t="s">
        <v>17</v>
      </c>
      <c r="L149" s="114" t="s">
        <v>401</v>
      </c>
      <c r="M149" s="114" t="s">
        <v>402</v>
      </c>
      <c r="N149" s="103" t="s">
        <v>15</v>
      </c>
      <c r="O149" s="116"/>
      <c r="P149" s="117"/>
      <c r="Q149" s="103" t="s">
        <v>24</v>
      </c>
    </row>
    <row r="150" spans="1:17">
      <c r="A150" s="115">
        <v>43782</v>
      </c>
      <c r="B150" s="128" t="s">
        <v>102</v>
      </c>
      <c r="C150" s="114" t="s">
        <v>12</v>
      </c>
      <c r="D150" s="104" t="s">
        <v>46</v>
      </c>
      <c r="E150" s="129"/>
      <c r="F150" s="121">
        <v>7000</v>
      </c>
      <c r="G150" s="135"/>
      <c r="H150" s="135"/>
      <c r="I150" s="106">
        <v>4758851.24</v>
      </c>
      <c r="J150" s="114" t="s">
        <v>100</v>
      </c>
      <c r="K150" s="114" t="s">
        <v>26</v>
      </c>
      <c r="L150" s="103" t="s">
        <v>401</v>
      </c>
      <c r="M150" s="114" t="s">
        <v>402</v>
      </c>
      <c r="N150" s="103" t="s">
        <v>15</v>
      </c>
      <c r="O150" s="116"/>
      <c r="P150" s="117"/>
      <c r="Q150" s="103" t="s">
        <v>24</v>
      </c>
    </row>
    <row r="151" spans="1:17">
      <c r="A151" s="115">
        <v>43782</v>
      </c>
      <c r="B151" s="103" t="s">
        <v>117</v>
      </c>
      <c r="C151" s="114" t="s">
        <v>106</v>
      </c>
      <c r="D151" s="104" t="s">
        <v>46</v>
      </c>
      <c r="E151" s="108"/>
      <c r="F151" s="121">
        <v>1000</v>
      </c>
      <c r="G151" s="135"/>
      <c r="H151" s="135"/>
      <c r="I151" s="106">
        <v>4757851.24</v>
      </c>
      <c r="J151" s="103" t="s">
        <v>84</v>
      </c>
      <c r="K151" s="103" t="s">
        <v>18</v>
      </c>
      <c r="L151" s="114" t="s">
        <v>401</v>
      </c>
      <c r="M151" s="114" t="s">
        <v>402</v>
      </c>
      <c r="N151" s="103" t="s">
        <v>15</v>
      </c>
      <c r="O151" s="116"/>
      <c r="P151" s="117"/>
      <c r="Q151" s="103" t="s">
        <v>24</v>
      </c>
    </row>
    <row r="152" spans="1:17">
      <c r="A152" s="115">
        <v>43782</v>
      </c>
      <c r="B152" s="103" t="s">
        <v>174</v>
      </c>
      <c r="C152" s="114" t="s">
        <v>292</v>
      </c>
      <c r="D152" s="104" t="s">
        <v>16</v>
      </c>
      <c r="E152" s="114"/>
      <c r="F152" s="121">
        <v>4400</v>
      </c>
      <c r="G152" s="135"/>
      <c r="H152" s="135"/>
      <c r="I152" s="106">
        <v>4753451.24</v>
      </c>
      <c r="J152" s="114" t="s">
        <v>80</v>
      </c>
      <c r="K152" s="103" t="s">
        <v>18</v>
      </c>
      <c r="L152" s="103" t="s">
        <v>401</v>
      </c>
      <c r="M152" s="103" t="s">
        <v>402</v>
      </c>
      <c r="N152" s="103" t="s">
        <v>15</v>
      </c>
      <c r="O152" s="116"/>
      <c r="P152" s="117"/>
      <c r="Q152" s="103" t="s">
        <v>24</v>
      </c>
    </row>
    <row r="153" spans="1:17">
      <c r="A153" s="115">
        <v>43782</v>
      </c>
      <c r="B153" s="103" t="s">
        <v>317</v>
      </c>
      <c r="C153" s="114" t="s">
        <v>12</v>
      </c>
      <c r="D153" s="119" t="s">
        <v>46</v>
      </c>
      <c r="E153" s="103"/>
      <c r="F153" s="110">
        <v>7000</v>
      </c>
      <c r="G153" s="136"/>
      <c r="H153" s="136"/>
      <c r="I153" s="106">
        <v>4746451.24</v>
      </c>
      <c r="J153" s="114" t="s">
        <v>54</v>
      </c>
      <c r="K153" s="103" t="s">
        <v>26</v>
      </c>
      <c r="L153" s="103" t="s">
        <v>401</v>
      </c>
      <c r="M153" s="103" t="s">
        <v>352</v>
      </c>
      <c r="N153" s="103" t="s">
        <v>15</v>
      </c>
      <c r="O153" s="116" t="s">
        <v>426</v>
      </c>
      <c r="P153" s="117" t="s">
        <v>531</v>
      </c>
      <c r="Q153" s="103" t="s">
        <v>24</v>
      </c>
    </row>
    <row r="154" spans="1:17">
      <c r="A154" s="115">
        <v>43782</v>
      </c>
      <c r="B154" s="103" t="s">
        <v>532</v>
      </c>
      <c r="C154" s="114" t="s">
        <v>12</v>
      </c>
      <c r="D154" s="105" t="s">
        <v>66</v>
      </c>
      <c r="E154" s="103"/>
      <c r="F154" s="110">
        <v>5000</v>
      </c>
      <c r="G154" s="136"/>
      <c r="H154" s="136"/>
      <c r="I154" s="106">
        <v>4741451.24</v>
      </c>
      <c r="J154" s="103" t="s">
        <v>37</v>
      </c>
      <c r="K154" s="103" t="s">
        <v>26</v>
      </c>
      <c r="L154" s="103" t="s">
        <v>401</v>
      </c>
      <c r="M154" s="103" t="s">
        <v>352</v>
      </c>
      <c r="N154" s="103" t="s">
        <v>15</v>
      </c>
      <c r="O154" s="116" t="s">
        <v>477</v>
      </c>
      <c r="P154" s="117" t="s">
        <v>533</v>
      </c>
      <c r="Q154" s="103" t="s">
        <v>24</v>
      </c>
    </row>
    <row r="155" spans="1:17">
      <c r="A155" s="115">
        <v>43782</v>
      </c>
      <c r="B155" s="103" t="s">
        <v>318</v>
      </c>
      <c r="C155" s="114" t="s">
        <v>12</v>
      </c>
      <c r="D155" s="105" t="s">
        <v>66</v>
      </c>
      <c r="E155" s="103"/>
      <c r="F155" s="110">
        <v>5000</v>
      </c>
      <c r="G155" s="136"/>
      <c r="H155" s="136"/>
      <c r="I155" s="106">
        <v>4736451.24</v>
      </c>
      <c r="J155" s="103" t="s">
        <v>37</v>
      </c>
      <c r="K155" s="103" t="s">
        <v>26</v>
      </c>
      <c r="L155" s="103" t="s">
        <v>401</v>
      </c>
      <c r="M155" s="103" t="s">
        <v>352</v>
      </c>
      <c r="N155" s="103" t="s">
        <v>15</v>
      </c>
      <c r="O155" s="116" t="s">
        <v>426</v>
      </c>
      <c r="P155" s="117" t="s">
        <v>534</v>
      </c>
      <c r="Q155" s="103" t="s">
        <v>24</v>
      </c>
    </row>
    <row r="156" spans="1:17">
      <c r="A156" s="115">
        <v>43782</v>
      </c>
      <c r="B156" s="103" t="s">
        <v>336</v>
      </c>
      <c r="C156" s="114" t="s">
        <v>36</v>
      </c>
      <c r="D156" s="105" t="s">
        <v>66</v>
      </c>
      <c r="E156" s="103"/>
      <c r="F156" s="110">
        <v>71000</v>
      </c>
      <c r="G156" s="136"/>
      <c r="H156" s="136"/>
      <c r="I156" s="106">
        <v>4665451.24</v>
      </c>
      <c r="J156" s="103" t="s">
        <v>37</v>
      </c>
      <c r="K156" s="103" t="s">
        <v>26</v>
      </c>
      <c r="L156" s="114" t="s">
        <v>367</v>
      </c>
      <c r="M156" s="103" t="s">
        <v>352</v>
      </c>
      <c r="N156" s="103" t="s">
        <v>15</v>
      </c>
      <c r="O156" s="116" t="s">
        <v>477</v>
      </c>
      <c r="P156" s="117" t="s">
        <v>535</v>
      </c>
      <c r="Q156" s="103" t="s">
        <v>24</v>
      </c>
    </row>
    <row r="157" spans="1:17">
      <c r="A157" s="115">
        <v>43782</v>
      </c>
      <c r="B157" s="114" t="s">
        <v>189</v>
      </c>
      <c r="C157" s="114" t="s">
        <v>35</v>
      </c>
      <c r="D157" s="104" t="s">
        <v>79</v>
      </c>
      <c r="E157" s="108"/>
      <c r="F157" s="110">
        <v>26186</v>
      </c>
      <c r="G157" s="136"/>
      <c r="H157" s="136"/>
      <c r="I157" s="106">
        <v>4639265.24</v>
      </c>
      <c r="J157" s="114" t="s">
        <v>131</v>
      </c>
      <c r="K157" s="114" t="s">
        <v>26</v>
      </c>
      <c r="L157" s="114" t="s">
        <v>367</v>
      </c>
      <c r="M157" s="114" t="s">
        <v>352</v>
      </c>
      <c r="N157" s="103" t="s">
        <v>15</v>
      </c>
      <c r="O157" s="116" t="s">
        <v>427</v>
      </c>
      <c r="P157" s="117" t="s">
        <v>536</v>
      </c>
      <c r="Q157" s="103" t="s">
        <v>24</v>
      </c>
    </row>
    <row r="158" spans="1:17">
      <c r="A158" s="115">
        <v>43782</v>
      </c>
      <c r="B158" s="114" t="s">
        <v>190</v>
      </c>
      <c r="C158" s="114" t="s">
        <v>35</v>
      </c>
      <c r="D158" s="104" t="s">
        <v>46</v>
      </c>
      <c r="E158" s="108"/>
      <c r="F158" s="110">
        <v>196234</v>
      </c>
      <c r="G158" s="136"/>
      <c r="H158" s="136"/>
      <c r="I158" s="106">
        <v>4443031.24</v>
      </c>
      <c r="J158" s="114" t="s">
        <v>131</v>
      </c>
      <c r="K158" s="114" t="s">
        <v>133</v>
      </c>
      <c r="L158" s="114" t="s">
        <v>401</v>
      </c>
      <c r="M158" s="114" t="s">
        <v>352</v>
      </c>
      <c r="N158" s="103" t="s">
        <v>15</v>
      </c>
      <c r="O158" s="116" t="s">
        <v>430</v>
      </c>
      <c r="P158" s="117" t="s">
        <v>537</v>
      </c>
      <c r="Q158" s="103" t="s">
        <v>24</v>
      </c>
    </row>
    <row r="159" spans="1:17">
      <c r="A159" s="115">
        <v>43783</v>
      </c>
      <c r="B159" s="103" t="s">
        <v>61</v>
      </c>
      <c r="C159" s="103" t="s">
        <v>31</v>
      </c>
      <c r="D159" s="109" t="s">
        <v>46</v>
      </c>
      <c r="E159" s="103"/>
      <c r="F159" s="121">
        <v>2500</v>
      </c>
      <c r="G159" s="135"/>
      <c r="H159" s="135"/>
      <c r="I159" s="106">
        <v>4440531.24</v>
      </c>
      <c r="J159" s="114" t="s">
        <v>54</v>
      </c>
      <c r="K159" s="103" t="s">
        <v>18</v>
      </c>
      <c r="L159" s="103" t="s">
        <v>401</v>
      </c>
      <c r="M159" s="103" t="s">
        <v>402</v>
      </c>
      <c r="N159" s="103" t="s">
        <v>15</v>
      </c>
      <c r="O159" s="116"/>
      <c r="P159" s="117"/>
      <c r="Q159" s="103" t="s">
        <v>24</v>
      </c>
    </row>
    <row r="160" spans="1:17">
      <c r="A160" s="115">
        <v>43783</v>
      </c>
      <c r="B160" s="114" t="s">
        <v>205</v>
      </c>
      <c r="C160" s="114" t="s">
        <v>33</v>
      </c>
      <c r="D160" s="104" t="s">
        <v>79</v>
      </c>
      <c r="E160" s="122"/>
      <c r="F160" s="121">
        <v>3000</v>
      </c>
      <c r="G160" s="135"/>
      <c r="H160" s="135"/>
      <c r="I160" s="106">
        <v>4437531.24</v>
      </c>
      <c r="J160" s="114" t="s">
        <v>91</v>
      </c>
      <c r="K160" s="114" t="s">
        <v>26</v>
      </c>
      <c r="L160" s="114" t="s">
        <v>367</v>
      </c>
      <c r="M160" s="114" t="s">
        <v>402</v>
      </c>
      <c r="N160" s="103" t="s">
        <v>15</v>
      </c>
      <c r="O160" s="116"/>
      <c r="P160" s="117"/>
      <c r="Q160" s="103" t="s">
        <v>24</v>
      </c>
    </row>
    <row r="161" spans="1:17">
      <c r="A161" s="115">
        <v>43783</v>
      </c>
      <c r="B161" s="114" t="s">
        <v>299</v>
      </c>
      <c r="C161" s="114" t="s">
        <v>32</v>
      </c>
      <c r="D161" s="104" t="s">
        <v>79</v>
      </c>
      <c r="E161" s="122"/>
      <c r="F161" s="121">
        <v>1425</v>
      </c>
      <c r="G161" s="135"/>
      <c r="H161" s="135"/>
      <c r="I161" s="106">
        <v>4436106.24</v>
      </c>
      <c r="J161" s="114" t="s">
        <v>91</v>
      </c>
      <c r="K161" s="114" t="s">
        <v>26</v>
      </c>
      <c r="L161" s="114" t="s">
        <v>367</v>
      </c>
      <c r="M161" s="114" t="s">
        <v>402</v>
      </c>
      <c r="N161" s="103" t="s">
        <v>15</v>
      </c>
      <c r="O161" s="116"/>
      <c r="P161" s="117"/>
      <c r="Q161" s="103" t="s">
        <v>24</v>
      </c>
    </row>
    <row r="162" spans="1:17">
      <c r="A162" s="115">
        <v>43783</v>
      </c>
      <c r="B162" s="114" t="s">
        <v>300</v>
      </c>
      <c r="C162" s="114" t="s">
        <v>32</v>
      </c>
      <c r="D162" s="104" t="s">
        <v>79</v>
      </c>
      <c r="E162" s="122"/>
      <c r="F162" s="121">
        <v>1290</v>
      </c>
      <c r="G162" s="135"/>
      <c r="H162" s="135"/>
      <c r="I162" s="106">
        <v>4434816.24</v>
      </c>
      <c r="J162" s="114" t="s">
        <v>91</v>
      </c>
      <c r="K162" s="114" t="s">
        <v>26</v>
      </c>
      <c r="L162" s="114" t="s">
        <v>367</v>
      </c>
      <c r="M162" s="114" t="s">
        <v>402</v>
      </c>
      <c r="N162" s="103" t="s">
        <v>15</v>
      </c>
      <c r="O162" s="116"/>
      <c r="P162" s="117"/>
      <c r="Q162" s="103" t="s">
        <v>24</v>
      </c>
    </row>
    <row r="163" spans="1:17">
      <c r="A163" s="115">
        <v>43783</v>
      </c>
      <c r="B163" s="128" t="s">
        <v>294</v>
      </c>
      <c r="C163" s="114" t="s">
        <v>34</v>
      </c>
      <c r="D163" s="104" t="s">
        <v>79</v>
      </c>
      <c r="E163" s="129"/>
      <c r="F163" s="121">
        <v>2000</v>
      </c>
      <c r="G163" s="135"/>
      <c r="H163" s="135"/>
      <c r="I163" s="106">
        <v>4432816.24</v>
      </c>
      <c r="J163" s="114" t="s">
        <v>100</v>
      </c>
      <c r="K163" s="114" t="s">
        <v>18</v>
      </c>
      <c r="L163" s="114" t="s">
        <v>367</v>
      </c>
      <c r="M163" s="114" t="s">
        <v>402</v>
      </c>
      <c r="N163" s="103" t="s">
        <v>15</v>
      </c>
      <c r="O163" s="116"/>
      <c r="P163" s="117"/>
      <c r="Q163" s="103" t="s">
        <v>24</v>
      </c>
    </row>
    <row r="164" spans="1:17">
      <c r="A164" s="115">
        <v>43783</v>
      </c>
      <c r="B164" s="103" t="s">
        <v>117</v>
      </c>
      <c r="C164" s="114" t="s">
        <v>106</v>
      </c>
      <c r="D164" s="104" t="s">
        <v>46</v>
      </c>
      <c r="E164" s="108"/>
      <c r="F164" s="121">
        <v>1000</v>
      </c>
      <c r="G164" s="135"/>
      <c r="H164" s="135"/>
      <c r="I164" s="106">
        <v>4431816.24</v>
      </c>
      <c r="J164" s="103" t="s">
        <v>84</v>
      </c>
      <c r="K164" s="103" t="s">
        <v>18</v>
      </c>
      <c r="L164" s="114" t="s">
        <v>401</v>
      </c>
      <c r="M164" s="114" t="s">
        <v>402</v>
      </c>
      <c r="N164" s="103" t="s">
        <v>15</v>
      </c>
      <c r="O164" s="116"/>
      <c r="P164" s="117"/>
      <c r="Q164" s="103" t="s">
        <v>24</v>
      </c>
    </row>
    <row r="165" spans="1:17">
      <c r="A165" s="115">
        <v>43783</v>
      </c>
      <c r="B165" s="103" t="s">
        <v>174</v>
      </c>
      <c r="C165" s="114" t="s">
        <v>292</v>
      </c>
      <c r="D165" s="104" t="s">
        <v>16</v>
      </c>
      <c r="E165" s="114"/>
      <c r="F165" s="121">
        <v>4400</v>
      </c>
      <c r="G165" s="135"/>
      <c r="H165" s="135"/>
      <c r="I165" s="106">
        <v>4427416.24</v>
      </c>
      <c r="J165" s="114" t="s">
        <v>80</v>
      </c>
      <c r="K165" s="103" t="s">
        <v>18</v>
      </c>
      <c r="L165" s="103" t="s">
        <v>401</v>
      </c>
      <c r="M165" s="103" t="s">
        <v>402</v>
      </c>
      <c r="N165" s="103" t="s">
        <v>15</v>
      </c>
      <c r="O165" s="116"/>
      <c r="P165" s="117"/>
      <c r="Q165" s="103" t="s">
        <v>24</v>
      </c>
    </row>
    <row r="166" spans="1:17">
      <c r="A166" s="115">
        <v>43783</v>
      </c>
      <c r="B166" s="114" t="s">
        <v>117</v>
      </c>
      <c r="C166" s="114" t="s">
        <v>101</v>
      </c>
      <c r="D166" s="104" t="s">
        <v>46</v>
      </c>
      <c r="E166" s="122"/>
      <c r="F166" s="121">
        <v>1000</v>
      </c>
      <c r="G166" s="135"/>
      <c r="H166" s="135"/>
      <c r="I166" s="106">
        <v>4426416.24</v>
      </c>
      <c r="J166" s="114" t="s">
        <v>83</v>
      </c>
      <c r="K166" s="114" t="s">
        <v>18</v>
      </c>
      <c r="L166" s="114" t="s">
        <v>401</v>
      </c>
      <c r="M166" s="114" t="s">
        <v>402</v>
      </c>
      <c r="N166" s="103" t="s">
        <v>15</v>
      </c>
      <c r="O166" s="116"/>
      <c r="P166" s="117"/>
      <c r="Q166" s="103" t="s">
        <v>24</v>
      </c>
    </row>
    <row r="167" spans="1:17">
      <c r="A167" s="115">
        <v>43783</v>
      </c>
      <c r="B167" s="103" t="s">
        <v>319</v>
      </c>
      <c r="C167" s="114" t="s">
        <v>12</v>
      </c>
      <c r="D167" s="105" t="s">
        <v>16</v>
      </c>
      <c r="E167" s="123"/>
      <c r="F167" s="110">
        <v>7000</v>
      </c>
      <c r="G167" s="136"/>
      <c r="H167" s="136"/>
      <c r="I167" s="106">
        <v>4419416.24</v>
      </c>
      <c r="J167" s="103" t="s">
        <v>28</v>
      </c>
      <c r="K167" s="124" t="s">
        <v>26</v>
      </c>
      <c r="L167" s="105" t="s">
        <v>401</v>
      </c>
      <c r="M167" s="103" t="s">
        <v>352</v>
      </c>
      <c r="N167" s="103" t="s">
        <v>15</v>
      </c>
      <c r="O167" s="116" t="s">
        <v>426</v>
      </c>
      <c r="P167" s="117" t="s">
        <v>538</v>
      </c>
      <c r="Q167" s="103" t="s">
        <v>24</v>
      </c>
    </row>
    <row r="168" spans="1:17">
      <c r="A168" s="115">
        <v>43784</v>
      </c>
      <c r="B168" s="103" t="s">
        <v>52</v>
      </c>
      <c r="C168" s="114" t="s">
        <v>292</v>
      </c>
      <c r="D168" s="104" t="s">
        <v>16</v>
      </c>
      <c r="E168" s="123"/>
      <c r="F168" s="121">
        <v>10400</v>
      </c>
      <c r="G168" s="135"/>
      <c r="H168" s="135"/>
      <c r="I168" s="106">
        <v>4409016.24</v>
      </c>
      <c r="J168" s="103" t="s">
        <v>28</v>
      </c>
      <c r="K168" s="124" t="s">
        <v>18</v>
      </c>
      <c r="L168" s="103" t="s">
        <v>401</v>
      </c>
      <c r="M168" s="103" t="s">
        <v>402</v>
      </c>
      <c r="N168" s="103" t="s">
        <v>15</v>
      </c>
      <c r="O168" s="116"/>
      <c r="P168" s="117"/>
      <c r="Q168" s="103" t="s">
        <v>24</v>
      </c>
    </row>
    <row r="169" spans="1:17">
      <c r="A169" s="115">
        <v>43784</v>
      </c>
      <c r="B169" s="103" t="s">
        <v>62</v>
      </c>
      <c r="C169" s="103" t="s">
        <v>31</v>
      </c>
      <c r="D169" s="109" t="s">
        <v>46</v>
      </c>
      <c r="E169" s="103"/>
      <c r="F169" s="121">
        <v>4000</v>
      </c>
      <c r="G169" s="135"/>
      <c r="H169" s="135"/>
      <c r="I169" s="106">
        <v>4405016.24</v>
      </c>
      <c r="J169" s="114" t="s">
        <v>54</v>
      </c>
      <c r="K169" s="103" t="s">
        <v>18</v>
      </c>
      <c r="L169" s="103" t="s">
        <v>401</v>
      </c>
      <c r="M169" s="103" t="s">
        <v>402</v>
      </c>
      <c r="N169" s="103" t="s">
        <v>15</v>
      </c>
      <c r="O169" s="116"/>
      <c r="P169" s="117"/>
      <c r="Q169" s="103" t="s">
        <v>24</v>
      </c>
    </row>
    <row r="170" spans="1:17">
      <c r="A170" s="115">
        <v>43784</v>
      </c>
      <c r="B170" s="114" t="s">
        <v>69</v>
      </c>
      <c r="C170" s="104" t="s">
        <v>496</v>
      </c>
      <c r="D170" s="104" t="s">
        <v>79</v>
      </c>
      <c r="E170" s="108"/>
      <c r="F170" s="121">
        <v>275</v>
      </c>
      <c r="G170" s="135"/>
      <c r="H170" s="135"/>
      <c r="I170" s="106">
        <v>4404741.24</v>
      </c>
      <c r="J170" s="103" t="s">
        <v>89</v>
      </c>
      <c r="K170" s="103" t="s">
        <v>18</v>
      </c>
      <c r="L170" s="103" t="s">
        <v>367</v>
      </c>
      <c r="M170" s="114" t="s">
        <v>402</v>
      </c>
      <c r="N170" s="103" t="s">
        <v>15</v>
      </c>
      <c r="O170" s="116"/>
      <c r="P170" s="117"/>
      <c r="Q170" s="103" t="s">
        <v>24</v>
      </c>
    </row>
    <row r="171" spans="1:17">
      <c r="A171" s="115">
        <v>43784</v>
      </c>
      <c r="B171" s="114" t="s">
        <v>301</v>
      </c>
      <c r="C171" s="114" t="s">
        <v>32</v>
      </c>
      <c r="D171" s="104" t="s">
        <v>79</v>
      </c>
      <c r="E171" s="122"/>
      <c r="F171" s="121">
        <v>10149</v>
      </c>
      <c r="G171" s="135"/>
      <c r="H171" s="135"/>
      <c r="I171" s="106">
        <v>4394592.24</v>
      </c>
      <c r="J171" s="114" t="s">
        <v>91</v>
      </c>
      <c r="K171" s="114" t="s">
        <v>26</v>
      </c>
      <c r="L171" s="114" t="s">
        <v>367</v>
      </c>
      <c r="M171" s="114" t="s">
        <v>402</v>
      </c>
      <c r="N171" s="103" t="s">
        <v>15</v>
      </c>
      <c r="O171" s="116"/>
      <c r="P171" s="117"/>
      <c r="Q171" s="103" t="s">
        <v>24</v>
      </c>
    </row>
    <row r="172" spans="1:17">
      <c r="A172" s="115">
        <v>43784</v>
      </c>
      <c r="B172" s="114" t="s">
        <v>152</v>
      </c>
      <c r="C172" s="114" t="s">
        <v>82</v>
      </c>
      <c r="D172" s="104" t="s">
        <v>46</v>
      </c>
      <c r="E172" s="122"/>
      <c r="F172" s="121">
        <v>30000</v>
      </c>
      <c r="G172" s="135"/>
      <c r="H172" s="135"/>
      <c r="I172" s="106">
        <v>4364592.24</v>
      </c>
      <c r="J172" s="114" t="s">
        <v>91</v>
      </c>
      <c r="K172" s="114" t="s">
        <v>26</v>
      </c>
      <c r="L172" s="114" t="s">
        <v>401</v>
      </c>
      <c r="M172" s="114" t="s">
        <v>402</v>
      </c>
      <c r="N172" s="103" t="s">
        <v>15</v>
      </c>
      <c r="O172" s="116"/>
      <c r="P172" s="117"/>
      <c r="Q172" s="103" t="s">
        <v>24</v>
      </c>
    </row>
    <row r="173" spans="1:17">
      <c r="A173" s="115">
        <v>43784</v>
      </c>
      <c r="B173" s="128" t="s">
        <v>295</v>
      </c>
      <c r="C173" s="114" t="s">
        <v>34</v>
      </c>
      <c r="D173" s="104" t="s">
        <v>79</v>
      </c>
      <c r="E173" s="129"/>
      <c r="F173" s="121">
        <v>2000</v>
      </c>
      <c r="G173" s="135"/>
      <c r="H173" s="135"/>
      <c r="I173" s="106">
        <v>4362592.24</v>
      </c>
      <c r="J173" s="114" t="s">
        <v>100</v>
      </c>
      <c r="K173" s="114" t="s">
        <v>18</v>
      </c>
      <c r="L173" s="114" t="s">
        <v>367</v>
      </c>
      <c r="M173" s="114" t="s">
        <v>402</v>
      </c>
      <c r="N173" s="103" t="s">
        <v>15</v>
      </c>
      <c r="O173" s="116"/>
      <c r="P173" s="117"/>
      <c r="Q173" s="103" t="s">
        <v>24</v>
      </c>
    </row>
    <row r="174" spans="1:17">
      <c r="A174" s="115">
        <v>43784</v>
      </c>
      <c r="B174" s="103" t="s">
        <v>117</v>
      </c>
      <c r="C174" s="114" t="s">
        <v>106</v>
      </c>
      <c r="D174" s="104" t="s">
        <v>46</v>
      </c>
      <c r="E174" s="108"/>
      <c r="F174" s="121">
        <v>1000</v>
      </c>
      <c r="G174" s="135"/>
      <c r="H174" s="135"/>
      <c r="I174" s="106">
        <v>4361592.24</v>
      </c>
      <c r="J174" s="103" t="s">
        <v>84</v>
      </c>
      <c r="K174" s="103" t="s">
        <v>18</v>
      </c>
      <c r="L174" s="114" t="s">
        <v>401</v>
      </c>
      <c r="M174" s="114" t="s">
        <v>402</v>
      </c>
      <c r="N174" s="103" t="s">
        <v>15</v>
      </c>
      <c r="O174" s="116"/>
      <c r="P174" s="117"/>
      <c r="Q174" s="103" t="s">
        <v>24</v>
      </c>
    </row>
    <row r="175" spans="1:17">
      <c r="A175" s="115">
        <v>43784</v>
      </c>
      <c r="B175" s="103" t="s">
        <v>174</v>
      </c>
      <c r="C175" s="114" t="s">
        <v>292</v>
      </c>
      <c r="D175" s="104" t="s">
        <v>16</v>
      </c>
      <c r="E175" s="114"/>
      <c r="F175" s="121">
        <v>4400</v>
      </c>
      <c r="G175" s="135"/>
      <c r="H175" s="135"/>
      <c r="I175" s="106">
        <v>4357192.24</v>
      </c>
      <c r="J175" s="114" t="s">
        <v>80</v>
      </c>
      <c r="K175" s="103" t="s">
        <v>18</v>
      </c>
      <c r="L175" s="103" t="s">
        <v>401</v>
      </c>
      <c r="M175" s="103" t="s">
        <v>402</v>
      </c>
      <c r="N175" s="103" t="s">
        <v>15</v>
      </c>
      <c r="O175" s="116"/>
      <c r="P175" s="117"/>
      <c r="Q175" s="103" t="s">
        <v>24</v>
      </c>
    </row>
    <row r="176" spans="1:17">
      <c r="A176" s="115">
        <v>43784</v>
      </c>
      <c r="B176" s="114" t="s">
        <v>117</v>
      </c>
      <c r="C176" s="114" t="s">
        <v>101</v>
      </c>
      <c r="D176" s="104" t="s">
        <v>46</v>
      </c>
      <c r="E176" s="122"/>
      <c r="F176" s="121">
        <v>1000</v>
      </c>
      <c r="G176" s="135"/>
      <c r="H176" s="135"/>
      <c r="I176" s="106">
        <v>4356192.24</v>
      </c>
      <c r="J176" s="114" t="s">
        <v>83</v>
      </c>
      <c r="K176" s="114" t="s">
        <v>18</v>
      </c>
      <c r="L176" s="114" t="s">
        <v>401</v>
      </c>
      <c r="M176" s="114" t="s">
        <v>402</v>
      </c>
      <c r="N176" s="103" t="s">
        <v>15</v>
      </c>
      <c r="O176" s="116"/>
      <c r="P176" s="117"/>
      <c r="Q176" s="103" t="s">
        <v>24</v>
      </c>
    </row>
    <row r="177" spans="1:17">
      <c r="A177" s="115">
        <v>43784</v>
      </c>
      <c r="B177" s="114" t="s">
        <v>364</v>
      </c>
      <c r="C177" s="114" t="s">
        <v>347</v>
      </c>
      <c r="D177" s="104" t="s">
        <v>79</v>
      </c>
      <c r="E177" s="114"/>
      <c r="F177" s="121">
        <v>3484</v>
      </c>
      <c r="G177" s="135"/>
      <c r="H177" s="135"/>
      <c r="I177" s="106">
        <v>4352708.24</v>
      </c>
      <c r="J177" s="103" t="s">
        <v>81</v>
      </c>
      <c r="K177" s="104" t="s">
        <v>348</v>
      </c>
      <c r="L177" s="114" t="s">
        <v>367</v>
      </c>
      <c r="M177" s="114" t="s">
        <v>402</v>
      </c>
      <c r="N177" s="103" t="s">
        <v>15</v>
      </c>
      <c r="O177" s="116"/>
      <c r="P177" s="117"/>
      <c r="Q177" s="103" t="s">
        <v>24</v>
      </c>
    </row>
    <row r="178" spans="1:17">
      <c r="A178" s="115">
        <v>43784</v>
      </c>
      <c r="B178" s="103" t="s">
        <v>53</v>
      </c>
      <c r="C178" s="114" t="s">
        <v>30</v>
      </c>
      <c r="D178" s="105" t="s">
        <v>16</v>
      </c>
      <c r="E178" s="123"/>
      <c r="F178" s="110">
        <v>30000</v>
      </c>
      <c r="G178" s="136"/>
      <c r="H178" s="136"/>
      <c r="I178" s="106">
        <v>4322708.24</v>
      </c>
      <c r="J178" s="103" t="s">
        <v>28</v>
      </c>
      <c r="K178" s="103" t="s">
        <v>18</v>
      </c>
      <c r="L178" s="114" t="s">
        <v>367</v>
      </c>
      <c r="M178" s="103" t="s">
        <v>352</v>
      </c>
      <c r="N178" s="103" t="s">
        <v>15</v>
      </c>
      <c r="O178" s="116" t="s">
        <v>429</v>
      </c>
      <c r="P178" s="117" t="s">
        <v>539</v>
      </c>
      <c r="Q178" s="103" t="s">
        <v>24</v>
      </c>
    </row>
    <row r="179" spans="1:17">
      <c r="A179" s="115">
        <v>43784</v>
      </c>
      <c r="B179" s="103" t="s">
        <v>228</v>
      </c>
      <c r="C179" s="114" t="s">
        <v>30</v>
      </c>
      <c r="D179" s="105" t="s">
        <v>16</v>
      </c>
      <c r="E179" s="123"/>
      <c r="F179" s="110">
        <v>30000</v>
      </c>
      <c r="G179" s="136"/>
      <c r="H179" s="136"/>
      <c r="I179" s="106">
        <v>4292708.24</v>
      </c>
      <c r="J179" s="103" t="s">
        <v>28</v>
      </c>
      <c r="K179" s="105" t="s">
        <v>26</v>
      </c>
      <c r="L179" s="114" t="s">
        <v>367</v>
      </c>
      <c r="M179" s="103" t="s">
        <v>352</v>
      </c>
      <c r="N179" s="103" t="s">
        <v>15</v>
      </c>
      <c r="O179" s="116" t="s">
        <v>429</v>
      </c>
      <c r="P179" s="117" t="s">
        <v>540</v>
      </c>
      <c r="Q179" s="103" t="s">
        <v>24</v>
      </c>
    </row>
    <row r="180" spans="1:17">
      <c r="A180" s="115">
        <v>43784</v>
      </c>
      <c r="B180" s="103" t="s">
        <v>320</v>
      </c>
      <c r="C180" s="114" t="s">
        <v>12</v>
      </c>
      <c r="D180" s="105" t="s">
        <v>66</v>
      </c>
      <c r="E180" s="103"/>
      <c r="F180" s="110">
        <v>5000</v>
      </c>
      <c r="G180" s="136"/>
      <c r="H180" s="136"/>
      <c r="I180" s="106">
        <v>4287708.24</v>
      </c>
      <c r="J180" s="103" t="s">
        <v>37</v>
      </c>
      <c r="K180" s="103" t="s">
        <v>26</v>
      </c>
      <c r="L180" s="103" t="s">
        <v>401</v>
      </c>
      <c r="M180" s="103" t="s">
        <v>352</v>
      </c>
      <c r="N180" s="103" t="s">
        <v>15</v>
      </c>
      <c r="O180" s="116" t="s">
        <v>426</v>
      </c>
      <c r="P180" s="117" t="s">
        <v>541</v>
      </c>
      <c r="Q180" s="103" t="s">
        <v>24</v>
      </c>
    </row>
    <row r="181" spans="1:17">
      <c r="A181" s="115">
        <v>43784</v>
      </c>
      <c r="B181" s="103" t="s">
        <v>334</v>
      </c>
      <c r="C181" s="114" t="s">
        <v>30</v>
      </c>
      <c r="D181" s="105" t="s">
        <v>66</v>
      </c>
      <c r="E181" s="103"/>
      <c r="F181" s="110">
        <v>30000</v>
      </c>
      <c r="G181" s="136"/>
      <c r="H181" s="136"/>
      <c r="I181" s="106">
        <v>4257708.24</v>
      </c>
      <c r="J181" s="103" t="s">
        <v>37</v>
      </c>
      <c r="K181" s="103" t="s">
        <v>26</v>
      </c>
      <c r="L181" s="114" t="s">
        <v>367</v>
      </c>
      <c r="M181" s="103" t="s">
        <v>352</v>
      </c>
      <c r="N181" s="103" t="s">
        <v>15</v>
      </c>
      <c r="O181" s="116" t="s">
        <v>429</v>
      </c>
      <c r="P181" s="117" t="s">
        <v>542</v>
      </c>
      <c r="Q181" s="103" t="s">
        <v>24</v>
      </c>
    </row>
    <row r="182" spans="1:17">
      <c r="A182" s="115">
        <v>43784</v>
      </c>
      <c r="B182" s="103" t="s">
        <v>335</v>
      </c>
      <c r="C182" s="114" t="s">
        <v>30</v>
      </c>
      <c r="D182" s="105" t="s">
        <v>66</v>
      </c>
      <c r="E182" s="103"/>
      <c r="F182" s="110">
        <v>20000</v>
      </c>
      <c r="G182" s="136"/>
      <c r="H182" s="136"/>
      <c r="I182" s="106">
        <v>4237708.24</v>
      </c>
      <c r="J182" s="103" t="s">
        <v>37</v>
      </c>
      <c r="K182" s="103" t="s">
        <v>18</v>
      </c>
      <c r="L182" s="114" t="s">
        <v>367</v>
      </c>
      <c r="M182" s="103" t="s">
        <v>352</v>
      </c>
      <c r="N182" s="103" t="s">
        <v>15</v>
      </c>
      <c r="O182" s="116" t="s">
        <v>429</v>
      </c>
      <c r="P182" s="117" t="s">
        <v>543</v>
      </c>
      <c r="Q182" s="103" t="s">
        <v>24</v>
      </c>
    </row>
    <row r="183" spans="1:17">
      <c r="A183" s="115">
        <v>43785</v>
      </c>
      <c r="B183" s="103" t="s">
        <v>63</v>
      </c>
      <c r="C183" s="103" t="s">
        <v>31</v>
      </c>
      <c r="D183" s="109" t="s">
        <v>46</v>
      </c>
      <c r="E183" s="103"/>
      <c r="F183" s="121">
        <v>5000</v>
      </c>
      <c r="G183" s="135"/>
      <c r="H183" s="135"/>
      <c r="I183" s="106">
        <v>4232708.24</v>
      </c>
      <c r="J183" s="114" t="s">
        <v>54</v>
      </c>
      <c r="K183" s="103" t="s">
        <v>18</v>
      </c>
      <c r="L183" s="103" t="s">
        <v>401</v>
      </c>
      <c r="M183" s="103" t="s">
        <v>402</v>
      </c>
      <c r="N183" s="103" t="s">
        <v>15</v>
      </c>
      <c r="O183" s="116"/>
      <c r="P183" s="117"/>
      <c r="Q183" s="103" t="s">
        <v>24</v>
      </c>
    </row>
    <row r="184" spans="1:17">
      <c r="A184" s="115">
        <v>43785</v>
      </c>
      <c r="B184" s="128" t="s">
        <v>295</v>
      </c>
      <c r="C184" s="114" t="s">
        <v>34</v>
      </c>
      <c r="D184" s="104" t="s">
        <v>79</v>
      </c>
      <c r="E184" s="129"/>
      <c r="F184" s="121">
        <v>1500</v>
      </c>
      <c r="G184" s="135"/>
      <c r="H184" s="135"/>
      <c r="I184" s="106">
        <v>4231208.24</v>
      </c>
      <c r="J184" s="114" t="s">
        <v>100</v>
      </c>
      <c r="K184" s="114" t="s">
        <v>18</v>
      </c>
      <c r="L184" s="114" t="s">
        <v>367</v>
      </c>
      <c r="M184" s="114" t="s">
        <v>402</v>
      </c>
      <c r="N184" s="103" t="s">
        <v>15</v>
      </c>
      <c r="O184" s="116"/>
      <c r="P184" s="117"/>
      <c r="Q184" s="103" t="s">
        <v>24</v>
      </c>
    </row>
    <row r="185" spans="1:17">
      <c r="A185" s="115">
        <v>43785</v>
      </c>
      <c r="B185" s="103" t="s">
        <v>322</v>
      </c>
      <c r="C185" s="114" t="s">
        <v>12</v>
      </c>
      <c r="D185" s="105" t="s">
        <v>46</v>
      </c>
      <c r="E185" s="108"/>
      <c r="F185" s="121">
        <v>20000</v>
      </c>
      <c r="G185" s="135"/>
      <c r="H185" s="135"/>
      <c r="I185" s="106">
        <v>4211208.24</v>
      </c>
      <c r="J185" s="103" t="s">
        <v>84</v>
      </c>
      <c r="K185" s="103" t="s">
        <v>18</v>
      </c>
      <c r="L185" s="103" t="s">
        <v>401</v>
      </c>
      <c r="M185" s="114" t="s">
        <v>402</v>
      </c>
      <c r="N185" s="103" t="s">
        <v>15</v>
      </c>
      <c r="O185" s="116"/>
      <c r="P185" s="117"/>
      <c r="Q185" s="103" t="s">
        <v>24</v>
      </c>
    </row>
    <row r="186" spans="1:17">
      <c r="A186" s="115">
        <v>43785</v>
      </c>
      <c r="B186" s="114" t="s">
        <v>293</v>
      </c>
      <c r="C186" s="104" t="s">
        <v>496</v>
      </c>
      <c r="D186" s="104" t="s">
        <v>79</v>
      </c>
      <c r="E186" s="122"/>
      <c r="F186" s="121">
        <v>5000</v>
      </c>
      <c r="G186" s="135"/>
      <c r="H186" s="135"/>
      <c r="I186" s="106">
        <v>4206208.24</v>
      </c>
      <c r="J186" s="114" t="s">
        <v>83</v>
      </c>
      <c r="K186" s="114" t="s">
        <v>26</v>
      </c>
      <c r="L186" s="103" t="s">
        <v>367</v>
      </c>
      <c r="M186" s="114" t="s">
        <v>402</v>
      </c>
      <c r="N186" s="103" t="s">
        <v>15</v>
      </c>
      <c r="O186" s="116"/>
      <c r="P186" s="117"/>
      <c r="Q186" s="103" t="s">
        <v>24</v>
      </c>
    </row>
    <row r="187" spans="1:17">
      <c r="A187" s="115">
        <v>43785</v>
      </c>
      <c r="B187" s="103" t="s">
        <v>321</v>
      </c>
      <c r="C187" s="114" t="s">
        <v>12</v>
      </c>
      <c r="D187" s="104" t="s">
        <v>46</v>
      </c>
      <c r="E187" s="103"/>
      <c r="F187" s="110">
        <v>8000</v>
      </c>
      <c r="G187" s="136"/>
      <c r="H187" s="136"/>
      <c r="I187" s="106">
        <v>4198208.24</v>
      </c>
      <c r="J187" s="114" t="s">
        <v>47</v>
      </c>
      <c r="K187" s="120" t="s">
        <v>70</v>
      </c>
      <c r="L187" s="120" t="s">
        <v>401</v>
      </c>
      <c r="M187" s="103" t="s">
        <v>352</v>
      </c>
      <c r="N187" s="103" t="s">
        <v>15</v>
      </c>
      <c r="O187" s="116" t="s">
        <v>426</v>
      </c>
      <c r="P187" s="117" t="s">
        <v>544</v>
      </c>
      <c r="Q187" s="103" t="s">
        <v>24</v>
      </c>
    </row>
    <row r="188" spans="1:17">
      <c r="A188" s="115">
        <v>43786</v>
      </c>
      <c r="B188" s="103" t="s">
        <v>266</v>
      </c>
      <c r="C188" s="103" t="s">
        <v>31</v>
      </c>
      <c r="D188" s="105" t="s">
        <v>46</v>
      </c>
      <c r="E188" s="108"/>
      <c r="F188" s="121">
        <v>2500</v>
      </c>
      <c r="G188" s="135"/>
      <c r="H188" s="135"/>
      <c r="I188" s="106">
        <v>4195708.24</v>
      </c>
      <c r="J188" s="103" t="s">
        <v>84</v>
      </c>
      <c r="K188" s="103" t="s">
        <v>18</v>
      </c>
      <c r="L188" s="103" t="s">
        <v>401</v>
      </c>
      <c r="M188" s="103" t="s">
        <v>402</v>
      </c>
      <c r="N188" s="103" t="s">
        <v>15</v>
      </c>
      <c r="O188" s="116"/>
      <c r="P188" s="117"/>
      <c r="Q188" s="103" t="s">
        <v>24</v>
      </c>
    </row>
    <row r="189" spans="1:17">
      <c r="A189" s="115">
        <v>43787</v>
      </c>
      <c r="B189" s="103" t="s">
        <v>267</v>
      </c>
      <c r="C189" s="103" t="s">
        <v>31</v>
      </c>
      <c r="D189" s="104" t="s">
        <v>46</v>
      </c>
      <c r="E189" s="103"/>
      <c r="F189" s="121">
        <v>3000</v>
      </c>
      <c r="G189" s="135"/>
      <c r="H189" s="135"/>
      <c r="I189" s="106">
        <v>4192708.24</v>
      </c>
      <c r="J189" s="114" t="s">
        <v>47</v>
      </c>
      <c r="K189" s="120" t="s">
        <v>27</v>
      </c>
      <c r="L189" s="103" t="s">
        <v>401</v>
      </c>
      <c r="M189" s="103" t="s">
        <v>402</v>
      </c>
      <c r="N189" s="103" t="s">
        <v>15</v>
      </c>
      <c r="O189" s="116"/>
      <c r="P189" s="117"/>
      <c r="Q189" s="103" t="s">
        <v>24</v>
      </c>
    </row>
    <row r="190" spans="1:17">
      <c r="A190" s="115">
        <v>43787</v>
      </c>
      <c r="B190" s="103" t="s">
        <v>64</v>
      </c>
      <c r="C190" s="103" t="s">
        <v>31</v>
      </c>
      <c r="D190" s="109" t="s">
        <v>46</v>
      </c>
      <c r="E190" s="103"/>
      <c r="F190" s="121">
        <v>2000</v>
      </c>
      <c r="G190" s="135"/>
      <c r="H190" s="135"/>
      <c r="I190" s="106">
        <v>4190708.24</v>
      </c>
      <c r="J190" s="114" t="s">
        <v>54</v>
      </c>
      <c r="K190" s="103" t="s">
        <v>18</v>
      </c>
      <c r="L190" s="103" t="s">
        <v>401</v>
      </c>
      <c r="M190" s="103" t="s">
        <v>402</v>
      </c>
      <c r="N190" s="103" t="s">
        <v>15</v>
      </c>
      <c r="O190" s="116"/>
      <c r="P190" s="117"/>
      <c r="Q190" s="103" t="s">
        <v>24</v>
      </c>
    </row>
    <row r="191" spans="1:17">
      <c r="A191" s="115">
        <v>43787</v>
      </c>
      <c r="B191" s="128" t="s">
        <v>294</v>
      </c>
      <c r="C191" s="114" t="s">
        <v>34</v>
      </c>
      <c r="D191" s="104" t="s">
        <v>79</v>
      </c>
      <c r="E191" s="129"/>
      <c r="F191" s="121">
        <v>5000</v>
      </c>
      <c r="G191" s="135"/>
      <c r="H191" s="135"/>
      <c r="I191" s="106">
        <v>4185708.24</v>
      </c>
      <c r="J191" s="114" t="s">
        <v>100</v>
      </c>
      <c r="K191" s="114" t="s">
        <v>18</v>
      </c>
      <c r="L191" s="114" t="s">
        <v>367</v>
      </c>
      <c r="M191" s="114" t="s">
        <v>402</v>
      </c>
      <c r="N191" s="103" t="s">
        <v>15</v>
      </c>
      <c r="O191" s="116"/>
      <c r="P191" s="117"/>
      <c r="Q191" s="103" t="s">
        <v>24</v>
      </c>
    </row>
    <row r="192" spans="1:17">
      <c r="A192" s="115">
        <v>43787</v>
      </c>
      <c r="B192" s="128" t="s">
        <v>295</v>
      </c>
      <c r="C192" s="114" t="s">
        <v>34</v>
      </c>
      <c r="D192" s="104" t="s">
        <v>79</v>
      </c>
      <c r="E192" s="129"/>
      <c r="F192" s="121">
        <v>1500</v>
      </c>
      <c r="G192" s="135"/>
      <c r="H192" s="135"/>
      <c r="I192" s="106">
        <v>4184208.24</v>
      </c>
      <c r="J192" s="114" t="s">
        <v>100</v>
      </c>
      <c r="K192" s="114" t="s">
        <v>18</v>
      </c>
      <c r="L192" s="114" t="s">
        <v>367</v>
      </c>
      <c r="M192" s="114" t="s">
        <v>402</v>
      </c>
      <c r="N192" s="103" t="s">
        <v>15</v>
      </c>
      <c r="O192" s="116"/>
      <c r="P192" s="117"/>
      <c r="Q192" s="103" t="s">
        <v>24</v>
      </c>
    </row>
    <row r="193" spans="1:17">
      <c r="A193" s="115">
        <v>43787</v>
      </c>
      <c r="B193" s="103" t="s">
        <v>268</v>
      </c>
      <c r="C193" s="103" t="s">
        <v>31</v>
      </c>
      <c r="D193" s="105" t="s">
        <v>46</v>
      </c>
      <c r="E193" s="108"/>
      <c r="F193" s="121">
        <v>2000</v>
      </c>
      <c r="G193" s="135"/>
      <c r="H193" s="135"/>
      <c r="I193" s="106">
        <v>4182208.24</v>
      </c>
      <c r="J193" s="103" t="s">
        <v>84</v>
      </c>
      <c r="K193" s="103" t="s">
        <v>18</v>
      </c>
      <c r="L193" s="103" t="s">
        <v>401</v>
      </c>
      <c r="M193" s="103" t="s">
        <v>402</v>
      </c>
      <c r="N193" s="103" t="s">
        <v>15</v>
      </c>
      <c r="O193" s="116"/>
      <c r="P193" s="117"/>
      <c r="Q193" s="103" t="s">
        <v>24</v>
      </c>
    </row>
    <row r="194" spans="1:17">
      <c r="A194" s="115">
        <v>43787</v>
      </c>
      <c r="B194" s="114" t="s">
        <v>119</v>
      </c>
      <c r="C194" s="114" t="s">
        <v>12</v>
      </c>
      <c r="D194" s="104" t="s">
        <v>46</v>
      </c>
      <c r="E194" s="122"/>
      <c r="F194" s="121">
        <v>6000</v>
      </c>
      <c r="G194" s="135"/>
      <c r="H194" s="135"/>
      <c r="I194" s="106">
        <v>4176208.24</v>
      </c>
      <c r="J194" s="114" t="s">
        <v>83</v>
      </c>
      <c r="K194" s="114" t="s">
        <v>122</v>
      </c>
      <c r="L194" s="103" t="s">
        <v>401</v>
      </c>
      <c r="M194" s="114" t="s">
        <v>402</v>
      </c>
      <c r="N194" s="103" t="s">
        <v>15</v>
      </c>
      <c r="O194" s="116"/>
      <c r="P194" s="117"/>
      <c r="Q194" s="103" t="s">
        <v>24</v>
      </c>
    </row>
    <row r="195" spans="1:17">
      <c r="A195" s="115">
        <v>43787</v>
      </c>
      <c r="B195" s="114" t="s">
        <v>365</v>
      </c>
      <c r="C195" s="114" t="s">
        <v>82</v>
      </c>
      <c r="D195" s="104" t="s">
        <v>79</v>
      </c>
      <c r="E195" s="114"/>
      <c r="F195" s="121">
        <v>280000</v>
      </c>
      <c r="G195" s="135"/>
      <c r="H195" s="135"/>
      <c r="I195" s="106">
        <v>3896208.24</v>
      </c>
      <c r="J195" s="103" t="s">
        <v>81</v>
      </c>
      <c r="K195" s="104" t="s">
        <v>366</v>
      </c>
      <c r="L195" s="114" t="s">
        <v>401</v>
      </c>
      <c r="M195" s="114" t="s">
        <v>402</v>
      </c>
      <c r="N195" s="103" t="s">
        <v>15</v>
      </c>
      <c r="O195" s="116"/>
      <c r="P195" s="117"/>
      <c r="Q195" s="103" t="s">
        <v>24</v>
      </c>
    </row>
    <row r="196" spans="1:17">
      <c r="A196" s="115">
        <v>43787</v>
      </c>
      <c r="B196" s="114" t="s">
        <v>368</v>
      </c>
      <c r="C196" s="114" t="s">
        <v>347</v>
      </c>
      <c r="D196" s="104" t="s">
        <v>79</v>
      </c>
      <c r="E196" s="114"/>
      <c r="F196" s="121">
        <v>3484</v>
      </c>
      <c r="G196" s="135"/>
      <c r="H196" s="135"/>
      <c r="I196" s="106">
        <v>3892724.24</v>
      </c>
      <c r="J196" s="103" t="s">
        <v>81</v>
      </c>
      <c r="K196" s="104" t="s">
        <v>348</v>
      </c>
      <c r="L196" s="114" t="s">
        <v>367</v>
      </c>
      <c r="M196" s="114" t="s">
        <v>402</v>
      </c>
      <c r="N196" s="103" t="s">
        <v>15</v>
      </c>
      <c r="O196" s="116"/>
      <c r="P196" s="117"/>
      <c r="Q196" s="103" t="s">
        <v>24</v>
      </c>
    </row>
    <row r="197" spans="1:17">
      <c r="A197" s="115">
        <v>43788</v>
      </c>
      <c r="B197" s="103" t="s">
        <v>269</v>
      </c>
      <c r="C197" s="103" t="s">
        <v>31</v>
      </c>
      <c r="D197" s="104" t="s">
        <v>46</v>
      </c>
      <c r="E197" s="103"/>
      <c r="F197" s="121">
        <v>5000</v>
      </c>
      <c r="G197" s="135"/>
      <c r="H197" s="135"/>
      <c r="I197" s="106">
        <v>3887724.24</v>
      </c>
      <c r="J197" s="114" t="s">
        <v>47</v>
      </c>
      <c r="K197" s="120" t="s">
        <v>27</v>
      </c>
      <c r="L197" s="103" t="s">
        <v>401</v>
      </c>
      <c r="M197" s="103" t="s">
        <v>402</v>
      </c>
      <c r="N197" s="103" t="s">
        <v>15</v>
      </c>
      <c r="O197" s="116"/>
      <c r="P197" s="117"/>
      <c r="Q197" s="103" t="s">
        <v>24</v>
      </c>
    </row>
    <row r="198" spans="1:17">
      <c r="A198" s="115">
        <v>43788</v>
      </c>
      <c r="B198" s="114" t="s">
        <v>85</v>
      </c>
      <c r="C198" s="104" t="s">
        <v>496</v>
      </c>
      <c r="D198" s="104" t="s">
        <v>79</v>
      </c>
      <c r="E198" s="122"/>
      <c r="F198" s="121">
        <v>8000</v>
      </c>
      <c r="G198" s="135"/>
      <c r="H198" s="135"/>
      <c r="I198" s="106">
        <v>3879724.24</v>
      </c>
      <c r="J198" s="114" t="s">
        <v>91</v>
      </c>
      <c r="K198" s="114" t="s">
        <v>26</v>
      </c>
      <c r="L198" s="103" t="s">
        <v>367</v>
      </c>
      <c r="M198" s="114" t="s">
        <v>402</v>
      </c>
      <c r="N198" s="103" t="s">
        <v>15</v>
      </c>
      <c r="O198" s="116"/>
      <c r="P198" s="117"/>
      <c r="Q198" s="103" t="s">
        <v>24</v>
      </c>
    </row>
    <row r="199" spans="1:17">
      <c r="A199" s="115">
        <v>43788</v>
      </c>
      <c r="B199" s="114" t="s">
        <v>204</v>
      </c>
      <c r="C199" s="114" t="s">
        <v>33</v>
      </c>
      <c r="D199" s="104" t="s">
        <v>79</v>
      </c>
      <c r="E199" s="122"/>
      <c r="F199" s="121">
        <v>5000</v>
      </c>
      <c r="G199" s="135"/>
      <c r="H199" s="135"/>
      <c r="I199" s="106">
        <v>3874724.24</v>
      </c>
      <c r="J199" s="114" t="s">
        <v>91</v>
      </c>
      <c r="K199" s="114" t="s">
        <v>26</v>
      </c>
      <c r="L199" s="114" t="s">
        <v>367</v>
      </c>
      <c r="M199" s="114" t="s">
        <v>402</v>
      </c>
      <c r="N199" s="103" t="s">
        <v>15</v>
      </c>
      <c r="O199" s="116"/>
      <c r="P199" s="117"/>
      <c r="Q199" s="103" t="s">
        <v>24</v>
      </c>
    </row>
    <row r="200" spans="1:17">
      <c r="A200" s="115">
        <v>43788</v>
      </c>
      <c r="B200" s="114" t="s">
        <v>302</v>
      </c>
      <c r="C200" s="114" t="s">
        <v>32</v>
      </c>
      <c r="D200" s="104" t="s">
        <v>79</v>
      </c>
      <c r="E200" s="122"/>
      <c r="F200" s="121">
        <v>2980</v>
      </c>
      <c r="G200" s="135"/>
      <c r="H200" s="135"/>
      <c r="I200" s="106">
        <v>3871744.24</v>
      </c>
      <c r="J200" s="114" t="s">
        <v>91</v>
      </c>
      <c r="K200" s="114" t="s">
        <v>26</v>
      </c>
      <c r="L200" s="114" t="s">
        <v>367</v>
      </c>
      <c r="M200" s="114" t="s">
        <v>402</v>
      </c>
      <c r="N200" s="103" t="s">
        <v>15</v>
      </c>
      <c r="O200" s="116"/>
      <c r="P200" s="117"/>
      <c r="Q200" s="103" t="s">
        <v>24</v>
      </c>
    </row>
    <row r="201" spans="1:17">
      <c r="A201" s="115">
        <v>43788</v>
      </c>
      <c r="B201" s="114" t="s">
        <v>303</v>
      </c>
      <c r="C201" s="114" t="s">
        <v>32</v>
      </c>
      <c r="D201" s="104" t="s">
        <v>79</v>
      </c>
      <c r="E201" s="122"/>
      <c r="F201" s="121">
        <v>2185</v>
      </c>
      <c r="G201" s="135"/>
      <c r="H201" s="135"/>
      <c r="I201" s="106">
        <v>3869559.24</v>
      </c>
      <c r="J201" s="114" t="s">
        <v>91</v>
      </c>
      <c r="K201" s="114" t="s">
        <v>26</v>
      </c>
      <c r="L201" s="114" t="s">
        <v>367</v>
      </c>
      <c r="M201" s="114" t="s">
        <v>402</v>
      </c>
      <c r="N201" s="103" t="s">
        <v>15</v>
      </c>
      <c r="O201" s="116"/>
      <c r="P201" s="117"/>
      <c r="Q201" s="103" t="s">
        <v>24</v>
      </c>
    </row>
    <row r="202" spans="1:17">
      <c r="A202" s="115">
        <v>43788</v>
      </c>
      <c r="B202" s="114" t="s">
        <v>297</v>
      </c>
      <c r="C202" s="114" t="s">
        <v>32</v>
      </c>
      <c r="D202" s="104" t="s">
        <v>79</v>
      </c>
      <c r="E202" s="122"/>
      <c r="F202" s="121">
        <v>1120</v>
      </c>
      <c r="G202" s="135"/>
      <c r="H202" s="135"/>
      <c r="I202" s="106">
        <v>3868439.24</v>
      </c>
      <c r="J202" s="114" t="s">
        <v>91</v>
      </c>
      <c r="K202" s="114" t="s">
        <v>26</v>
      </c>
      <c r="L202" s="114" t="s">
        <v>367</v>
      </c>
      <c r="M202" s="114" t="s">
        <v>402</v>
      </c>
      <c r="N202" s="103" t="s">
        <v>15</v>
      </c>
      <c r="O202" s="116"/>
      <c r="P202" s="117"/>
      <c r="Q202" s="103" t="s">
        <v>24</v>
      </c>
    </row>
    <row r="203" spans="1:17">
      <c r="A203" s="115">
        <v>43788</v>
      </c>
      <c r="B203" s="128" t="s">
        <v>103</v>
      </c>
      <c r="C203" s="114" t="s">
        <v>12</v>
      </c>
      <c r="D203" s="104" t="s">
        <v>46</v>
      </c>
      <c r="E203" s="129"/>
      <c r="F203" s="121">
        <v>6000</v>
      </c>
      <c r="G203" s="135"/>
      <c r="H203" s="135"/>
      <c r="I203" s="106">
        <v>3862439.24</v>
      </c>
      <c r="J203" s="114" t="s">
        <v>100</v>
      </c>
      <c r="K203" s="114" t="s">
        <v>26</v>
      </c>
      <c r="L203" s="103" t="s">
        <v>401</v>
      </c>
      <c r="M203" s="114" t="s">
        <v>402</v>
      </c>
      <c r="N203" s="103" t="s">
        <v>15</v>
      </c>
      <c r="O203" s="116"/>
      <c r="P203" s="117"/>
      <c r="Q203" s="103" t="s">
        <v>24</v>
      </c>
    </row>
    <row r="204" spans="1:17">
      <c r="A204" s="115">
        <v>43788</v>
      </c>
      <c r="B204" s="128" t="s">
        <v>295</v>
      </c>
      <c r="C204" s="114" t="s">
        <v>34</v>
      </c>
      <c r="D204" s="104" t="s">
        <v>79</v>
      </c>
      <c r="E204" s="129"/>
      <c r="F204" s="121">
        <v>1500</v>
      </c>
      <c r="G204" s="135"/>
      <c r="H204" s="135"/>
      <c r="I204" s="106">
        <v>3860939.24</v>
      </c>
      <c r="J204" s="114" t="s">
        <v>100</v>
      </c>
      <c r="K204" s="114" t="s">
        <v>18</v>
      </c>
      <c r="L204" s="114" t="s">
        <v>367</v>
      </c>
      <c r="M204" s="114" t="s">
        <v>402</v>
      </c>
      <c r="N204" s="103" t="s">
        <v>15</v>
      </c>
      <c r="O204" s="116"/>
      <c r="P204" s="117"/>
      <c r="Q204" s="103" t="s">
        <v>24</v>
      </c>
    </row>
    <row r="205" spans="1:17">
      <c r="A205" s="115">
        <v>43788</v>
      </c>
      <c r="B205" s="103" t="s">
        <v>270</v>
      </c>
      <c r="C205" s="103" t="s">
        <v>31</v>
      </c>
      <c r="D205" s="105" t="s">
        <v>46</v>
      </c>
      <c r="E205" s="108"/>
      <c r="F205" s="121">
        <v>3500</v>
      </c>
      <c r="G205" s="135"/>
      <c r="H205" s="135"/>
      <c r="I205" s="106">
        <v>3857439.24</v>
      </c>
      <c r="J205" s="103" t="s">
        <v>84</v>
      </c>
      <c r="K205" s="103" t="s">
        <v>18</v>
      </c>
      <c r="L205" s="103" t="s">
        <v>401</v>
      </c>
      <c r="M205" s="103" t="s">
        <v>402</v>
      </c>
      <c r="N205" s="103" t="s">
        <v>15</v>
      </c>
      <c r="O205" s="116"/>
      <c r="P205" s="117"/>
      <c r="Q205" s="103" t="s">
        <v>24</v>
      </c>
    </row>
    <row r="206" spans="1:17">
      <c r="A206" s="115">
        <v>43788</v>
      </c>
      <c r="B206" s="114" t="s">
        <v>271</v>
      </c>
      <c r="C206" s="103" t="s">
        <v>31</v>
      </c>
      <c r="D206" s="104" t="s">
        <v>46</v>
      </c>
      <c r="E206" s="122"/>
      <c r="F206" s="121">
        <v>3000</v>
      </c>
      <c r="G206" s="135"/>
      <c r="H206" s="135"/>
      <c r="I206" s="106">
        <v>3854439.24</v>
      </c>
      <c r="J206" s="114" t="s">
        <v>83</v>
      </c>
      <c r="K206" s="114" t="s">
        <v>18</v>
      </c>
      <c r="L206" s="103" t="s">
        <v>401</v>
      </c>
      <c r="M206" s="103" t="s">
        <v>402</v>
      </c>
      <c r="N206" s="103" t="s">
        <v>15</v>
      </c>
      <c r="O206" s="116"/>
      <c r="P206" s="117"/>
      <c r="Q206" s="103" t="s">
        <v>24</v>
      </c>
    </row>
    <row r="207" spans="1:17">
      <c r="A207" s="115">
        <v>43788</v>
      </c>
      <c r="B207" s="114" t="s">
        <v>227</v>
      </c>
      <c r="C207" s="114" t="s">
        <v>30</v>
      </c>
      <c r="D207" s="104" t="s">
        <v>46</v>
      </c>
      <c r="E207" s="122"/>
      <c r="F207" s="121">
        <v>30000</v>
      </c>
      <c r="G207" s="135"/>
      <c r="H207" s="135"/>
      <c r="I207" s="106">
        <v>3824439.24</v>
      </c>
      <c r="J207" s="114" t="s">
        <v>83</v>
      </c>
      <c r="K207" s="114" t="s">
        <v>26</v>
      </c>
      <c r="L207" s="114" t="s">
        <v>401</v>
      </c>
      <c r="M207" s="114" t="s">
        <v>402</v>
      </c>
      <c r="N207" s="103" t="s">
        <v>15</v>
      </c>
      <c r="O207" s="116"/>
      <c r="P207" s="117"/>
      <c r="Q207" s="103" t="s">
        <v>24</v>
      </c>
    </row>
    <row r="208" spans="1:17">
      <c r="A208" s="115">
        <v>43788</v>
      </c>
      <c r="B208" s="114" t="s">
        <v>545</v>
      </c>
      <c r="C208" s="114"/>
      <c r="D208" s="104"/>
      <c r="E208" s="122">
        <v>8539322</v>
      </c>
      <c r="F208" s="121"/>
      <c r="G208" s="135"/>
      <c r="H208" s="135"/>
      <c r="I208" s="106">
        <v>12363761.24</v>
      </c>
      <c r="J208" s="114"/>
      <c r="K208" s="114"/>
      <c r="L208" s="103" t="s">
        <v>401</v>
      </c>
      <c r="M208" s="114" t="s">
        <v>402</v>
      </c>
      <c r="N208" s="103" t="s">
        <v>15</v>
      </c>
      <c r="O208" s="116"/>
      <c r="P208" s="117"/>
      <c r="Q208" s="103"/>
    </row>
    <row r="209" spans="1:17">
      <c r="A209" s="115">
        <v>43789</v>
      </c>
      <c r="B209" s="103" t="s">
        <v>267</v>
      </c>
      <c r="C209" s="103" t="s">
        <v>31</v>
      </c>
      <c r="D209" s="104" t="s">
        <v>46</v>
      </c>
      <c r="E209" s="103"/>
      <c r="F209" s="121">
        <v>3000</v>
      </c>
      <c r="G209" s="135"/>
      <c r="H209" s="135"/>
      <c r="I209" s="106">
        <v>12360761.24</v>
      </c>
      <c r="J209" s="114" t="s">
        <v>47</v>
      </c>
      <c r="K209" s="120" t="s">
        <v>27</v>
      </c>
      <c r="L209" s="103" t="s">
        <v>401</v>
      </c>
      <c r="M209" s="103" t="s">
        <v>402</v>
      </c>
      <c r="N209" s="103" t="s">
        <v>15</v>
      </c>
      <c r="O209" s="116"/>
      <c r="P209" s="117"/>
      <c r="Q209" s="103" t="s">
        <v>24</v>
      </c>
    </row>
    <row r="210" spans="1:17">
      <c r="A210" s="115">
        <v>43789</v>
      </c>
      <c r="B210" s="103" t="s">
        <v>177</v>
      </c>
      <c r="C210" s="114" t="s">
        <v>292</v>
      </c>
      <c r="D210" s="104" t="s">
        <v>16</v>
      </c>
      <c r="E210" s="123"/>
      <c r="F210" s="121">
        <v>11000</v>
      </c>
      <c r="G210" s="135"/>
      <c r="H210" s="135"/>
      <c r="I210" s="106">
        <v>12349761.24</v>
      </c>
      <c r="J210" s="103" t="s">
        <v>28</v>
      </c>
      <c r="K210" s="124" t="s">
        <v>18</v>
      </c>
      <c r="L210" s="103" t="s">
        <v>401</v>
      </c>
      <c r="M210" s="103" t="s">
        <v>402</v>
      </c>
      <c r="N210" s="103" t="s">
        <v>15</v>
      </c>
      <c r="O210" s="116"/>
      <c r="P210" s="117"/>
      <c r="Q210" s="103" t="s">
        <v>24</v>
      </c>
    </row>
    <row r="211" spans="1:17">
      <c r="A211" s="115">
        <v>43789</v>
      </c>
      <c r="B211" s="128" t="s">
        <v>295</v>
      </c>
      <c r="C211" s="114" t="s">
        <v>34</v>
      </c>
      <c r="D211" s="104" t="s">
        <v>79</v>
      </c>
      <c r="E211" s="129"/>
      <c r="F211" s="121">
        <v>2000</v>
      </c>
      <c r="G211" s="135"/>
      <c r="H211" s="135"/>
      <c r="I211" s="106">
        <v>12347761.24</v>
      </c>
      <c r="J211" s="114" t="s">
        <v>100</v>
      </c>
      <c r="K211" s="114" t="s">
        <v>18</v>
      </c>
      <c r="L211" s="114" t="s">
        <v>367</v>
      </c>
      <c r="M211" s="114" t="s">
        <v>402</v>
      </c>
      <c r="N211" s="103" t="s">
        <v>15</v>
      </c>
      <c r="O211" s="116"/>
      <c r="P211" s="117"/>
      <c r="Q211" s="103" t="s">
        <v>24</v>
      </c>
    </row>
    <row r="212" spans="1:17">
      <c r="A212" s="115">
        <v>43789</v>
      </c>
      <c r="B212" s="128" t="s">
        <v>200</v>
      </c>
      <c r="C212" s="114" t="s">
        <v>14</v>
      </c>
      <c r="D212" s="104" t="s">
        <v>46</v>
      </c>
      <c r="E212" s="129"/>
      <c r="F212" s="121">
        <v>70000</v>
      </c>
      <c r="G212" s="135"/>
      <c r="H212" s="135"/>
      <c r="I212" s="106">
        <v>12277761.24</v>
      </c>
      <c r="J212" s="114" t="s">
        <v>100</v>
      </c>
      <c r="K212" s="114" t="s">
        <v>18</v>
      </c>
      <c r="L212" s="114" t="s">
        <v>401</v>
      </c>
      <c r="M212" s="114" t="s">
        <v>402</v>
      </c>
      <c r="N212" s="103" t="s">
        <v>15</v>
      </c>
      <c r="O212" s="116"/>
      <c r="P212" s="117"/>
      <c r="Q212" s="103" t="s">
        <v>24</v>
      </c>
    </row>
    <row r="213" spans="1:17">
      <c r="A213" s="115">
        <v>43789</v>
      </c>
      <c r="B213" s="128" t="s">
        <v>241</v>
      </c>
      <c r="C213" s="114" t="s">
        <v>14</v>
      </c>
      <c r="D213" s="104" t="s">
        <v>46</v>
      </c>
      <c r="E213" s="129"/>
      <c r="F213" s="121">
        <v>105000</v>
      </c>
      <c r="G213" s="135"/>
      <c r="H213" s="135"/>
      <c r="I213" s="106">
        <v>12172761.24</v>
      </c>
      <c r="J213" s="114" t="s">
        <v>100</v>
      </c>
      <c r="K213" s="114" t="s">
        <v>26</v>
      </c>
      <c r="L213" s="114" t="s">
        <v>401</v>
      </c>
      <c r="M213" s="114" t="s">
        <v>402</v>
      </c>
      <c r="N213" s="103" t="s">
        <v>15</v>
      </c>
      <c r="O213" s="116"/>
      <c r="P213" s="117"/>
      <c r="Q213" s="103" t="s">
        <v>24</v>
      </c>
    </row>
    <row r="214" spans="1:17">
      <c r="A214" s="115">
        <v>43789</v>
      </c>
      <c r="B214" s="128" t="s">
        <v>245</v>
      </c>
      <c r="C214" s="114" t="s">
        <v>14</v>
      </c>
      <c r="D214" s="104" t="s">
        <v>46</v>
      </c>
      <c r="E214" s="129"/>
      <c r="F214" s="121">
        <v>10000</v>
      </c>
      <c r="G214" s="135"/>
      <c r="H214" s="135"/>
      <c r="I214" s="106">
        <v>12162761.24</v>
      </c>
      <c r="J214" s="114" t="s">
        <v>100</v>
      </c>
      <c r="K214" s="114" t="s">
        <v>18</v>
      </c>
      <c r="L214" s="114" t="s">
        <v>401</v>
      </c>
      <c r="M214" s="114" t="s">
        <v>402</v>
      </c>
      <c r="N214" s="103" t="s">
        <v>15</v>
      </c>
      <c r="O214" s="116"/>
      <c r="P214" s="117"/>
      <c r="Q214" s="103" t="s">
        <v>24</v>
      </c>
    </row>
    <row r="215" spans="1:17">
      <c r="A215" s="115">
        <v>43789</v>
      </c>
      <c r="B215" s="128" t="s">
        <v>246</v>
      </c>
      <c r="C215" s="114" t="s">
        <v>14</v>
      </c>
      <c r="D215" s="104" t="s">
        <v>46</v>
      </c>
      <c r="E215" s="129"/>
      <c r="F215" s="121">
        <v>15000</v>
      </c>
      <c r="G215" s="135"/>
      <c r="H215" s="135"/>
      <c r="I215" s="106">
        <v>12147761.24</v>
      </c>
      <c r="J215" s="114" t="s">
        <v>100</v>
      </c>
      <c r="K215" s="114" t="s">
        <v>26</v>
      </c>
      <c r="L215" s="114" t="s">
        <v>401</v>
      </c>
      <c r="M215" s="114" t="s">
        <v>402</v>
      </c>
      <c r="N215" s="103" t="s">
        <v>15</v>
      </c>
      <c r="O215" s="116"/>
      <c r="P215" s="117"/>
      <c r="Q215" s="103" t="s">
        <v>24</v>
      </c>
    </row>
    <row r="216" spans="1:17">
      <c r="A216" s="115">
        <v>43789</v>
      </c>
      <c r="B216" s="103" t="s">
        <v>272</v>
      </c>
      <c r="C216" s="103" t="s">
        <v>31</v>
      </c>
      <c r="D216" s="105" t="s">
        <v>46</v>
      </c>
      <c r="E216" s="108"/>
      <c r="F216" s="121">
        <v>2000</v>
      </c>
      <c r="G216" s="135"/>
      <c r="H216" s="135"/>
      <c r="I216" s="106">
        <v>12145761.24</v>
      </c>
      <c r="J216" s="103" t="s">
        <v>84</v>
      </c>
      <c r="K216" s="103" t="s">
        <v>18</v>
      </c>
      <c r="L216" s="103" t="s">
        <v>401</v>
      </c>
      <c r="M216" s="103" t="s">
        <v>402</v>
      </c>
      <c r="N216" s="103" t="s">
        <v>15</v>
      </c>
      <c r="O216" s="116"/>
      <c r="P216" s="117"/>
      <c r="Q216" s="103" t="s">
        <v>24</v>
      </c>
    </row>
    <row r="217" spans="1:17">
      <c r="A217" s="115">
        <v>43789</v>
      </c>
      <c r="B217" s="103" t="s">
        <v>273</v>
      </c>
      <c r="C217" s="103" t="s">
        <v>31</v>
      </c>
      <c r="D217" s="105" t="s">
        <v>46</v>
      </c>
      <c r="E217" s="108"/>
      <c r="F217" s="121">
        <v>2000</v>
      </c>
      <c r="G217" s="135"/>
      <c r="H217" s="135"/>
      <c r="I217" s="106">
        <v>12143761.24</v>
      </c>
      <c r="J217" s="103" t="s">
        <v>84</v>
      </c>
      <c r="K217" s="103" t="s">
        <v>18</v>
      </c>
      <c r="L217" s="103" t="s">
        <v>401</v>
      </c>
      <c r="M217" s="103" t="s">
        <v>402</v>
      </c>
      <c r="N217" s="103" t="s">
        <v>15</v>
      </c>
      <c r="O217" s="116"/>
      <c r="P217" s="117"/>
      <c r="Q217" s="103" t="s">
        <v>24</v>
      </c>
    </row>
    <row r="218" spans="1:17">
      <c r="A218" s="115">
        <v>43789</v>
      </c>
      <c r="B218" s="114" t="s">
        <v>274</v>
      </c>
      <c r="C218" s="103" t="s">
        <v>31</v>
      </c>
      <c r="D218" s="104" t="s">
        <v>46</v>
      </c>
      <c r="E218" s="122"/>
      <c r="F218" s="121">
        <v>2000</v>
      </c>
      <c r="G218" s="135"/>
      <c r="H218" s="135"/>
      <c r="I218" s="106">
        <v>12141761.24</v>
      </c>
      <c r="J218" s="114" t="s">
        <v>83</v>
      </c>
      <c r="K218" s="114" t="s">
        <v>18</v>
      </c>
      <c r="L218" s="103" t="s">
        <v>401</v>
      </c>
      <c r="M218" s="103" t="s">
        <v>402</v>
      </c>
      <c r="N218" s="103" t="s">
        <v>15</v>
      </c>
      <c r="O218" s="116"/>
      <c r="P218" s="117"/>
      <c r="Q218" s="103" t="s">
        <v>24</v>
      </c>
    </row>
    <row r="219" spans="1:17">
      <c r="A219" s="115">
        <v>43789</v>
      </c>
      <c r="B219" s="114" t="s">
        <v>120</v>
      </c>
      <c r="C219" s="114" t="s">
        <v>12</v>
      </c>
      <c r="D219" s="104" t="s">
        <v>46</v>
      </c>
      <c r="E219" s="122"/>
      <c r="F219" s="121">
        <v>5000</v>
      </c>
      <c r="G219" s="135"/>
      <c r="H219" s="135"/>
      <c r="I219" s="106">
        <v>12136761.24</v>
      </c>
      <c r="J219" s="114" t="s">
        <v>83</v>
      </c>
      <c r="K219" s="114" t="s">
        <v>18</v>
      </c>
      <c r="L219" s="103" t="s">
        <v>401</v>
      </c>
      <c r="M219" s="114" t="s">
        <v>402</v>
      </c>
      <c r="N219" s="103" t="s">
        <v>15</v>
      </c>
      <c r="O219" s="116"/>
      <c r="P219" s="117"/>
      <c r="Q219" s="103" t="s">
        <v>24</v>
      </c>
    </row>
    <row r="220" spans="1:17">
      <c r="A220" s="115">
        <v>43789</v>
      </c>
      <c r="B220" s="103" t="s">
        <v>65</v>
      </c>
      <c r="C220" s="114" t="s">
        <v>12</v>
      </c>
      <c r="D220" s="119" t="s">
        <v>46</v>
      </c>
      <c r="E220" s="103"/>
      <c r="F220" s="110">
        <v>6000</v>
      </c>
      <c r="G220" s="136"/>
      <c r="H220" s="136"/>
      <c r="I220" s="106">
        <v>12130761.24</v>
      </c>
      <c r="J220" s="114" t="s">
        <v>54</v>
      </c>
      <c r="K220" s="103" t="s">
        <v>26</v>
      </c>
      <c r="L220" s="103" t="s">
        <v>401</v>
      </c>
      <c r="M220" s="103" t="s">
        <v>352</v>
      </c>
      <c r="N220" s="103" t="s">
        <v>15</v>
      </c>
      <c r="O220" s="116" t="s">
        <v>426</v>
      </c>
      <c r="P220" s="117" t="s">
        <v>546</v>
      </c>
      <c r="Q220" s="103" t="s">
        <v>24</v>
      </c>
    </row>
    <row r="221" spans="1:17">
      <c r="A221" s="115">
        <v>43789</v>
      </c>
      <c r="B221" s="103" t="s">
        <v>226</v>
      </c>
      <c r="C221" s="114" t="s">
        <v>14</v>
      </c>
      <c r="D221" s="119" t="s">
        <v>46</v>
      </c>
      <c r="E221" s="103"/>
      <c r="F221" s="110">
        <v>105000</v>
      </c>
      <c r="G221" s="136"/>
      <c r="H221" s="136"/>
      <c r="I221" s="106">
        <v>12025761.24</v>
      </c>
      <c r="J221" s="114" t="s">
        <v>54</v>
      </c>
      <c r="K221" s="103" t="s">
        <v>26</v>
      </c>
      <c r="L221" s="114" t="s">
        <v>401</v>
      </c>
      <c r="M221" s="103" t="s">
        <v>352</v>
      </c>
      <c r="N221" s="103" t="s">
        <v>15</v>
      </c>
      <c r="O221" s="116" t="s">
        <v>429</v>
      </c>
      <c r="P221" s="117" t="s">
        <v>547</v>
      </c>
      <c r="Q221" s="103" t="s">
        <v>24</v>
      </c>
    </row>
    <row r="222" spans="1:17">
      <c r="A222" s="115">
        <v>43789</v>
      </c>
      <c r="B222" s="103" t="s">
        <v>165</v>
      </c>
      <c r="C222" s="114" t="s">
        <v>14</v>
      </c>
      <c r="D222" s="119" t="s">
        <v>46</v>
      </c>
      <c r="E222" s="103"/>
      <c r="F222" s="110">
        <v>70000</v>
      </c>
      <c r="G222" s="136"/>
      <c r="H222" s="136"/>
      <c r="I222" s="106">
        <v>11955761.24</v>
      </c>
      <c r="J222" s="114" t="s">
        <v>54</v>
      </c>
      <c r="K222" s="103" t="s">
        <v>18</v>
      </c>
      <c r="L222" s="114" t="s">
        <v>401</v>
      </c>
      <c r="M222" s="103" t="s">
        <v>352</v>
      </c>
      <c r="N222" s="103" t="s">
        <v>15</v>
      </c>
      <c r="O222" s="116" t="s">
        <v>429</v>
      </c>
      <c r="P222" s="117" t="s">
        <v>548</v>
      </c>
      <c r="Q222" s="103" t="s">
        <v>24</v>
      </c>
    </row>
    <row r="223" spans="1:17">
      <c r="A223" s="115">
        <v>43790</v>
      </c>
      <c r="B223" s="103" t="s">
        <v>275</v>
      </c>
      <c r="C223" s="103" t="s">
        <v>31</v>
      </c>
      <c r="D223" s="104" t="s">
        <v>46</v>
      </c>
      <c r="E223" s="103"/>
      <c r="F223" s="121">
        <v>2000</v>
      </c>
      <c r="G223" s="135"/>
      <c r="H223" s="135"/>
      <c r="I223" s="106">
        <v>11953761.24</v>
      </c>
      <c r="J223" s="114" t="s">
        <v>47</v>
      </c>
      <c r="K223" s="120" t="s">
        <v>27</v>
      </c>
      <c r="L223" s="103" t="s">
        <v>401</v>
      </c>
      <c r="M223" s="103" t="s">
        <v>402</v>
      </c>
      <c r="N223" s="103" t="s">
        <v>15</v>
      </c>
      <c r="O223" s="116"/>
      <c r="P223" s="117"/>
      <c r="Q223" s="103" t="s">
        <v>24</v>
      </c>
    </row>
    <row r="224" spans="1:17">
      <c r="A224" s="115">
        <v>43790</v>
      </c>
      <c r="B224" s="128" t="s">
        <v>247</v>
      </c>
      <c r="C224" s="114" t="s">
        <v>14</v>
      </c>
      <c r="D224" s="104" t="s">
        <v>46</v>
      </c>
      <c r="E224" s="129"/>
      <c r="F224" s="121">
        <v>10000</v>
      </c>
      <c r="G224" s="135"/>
      <c r="H224" s="135"/>
      <c r="I224" s="106">
        <v>11943761.24</v>
      </c>
      <c r="J224" s="114" t="s">
        <v>100</v>
      </c>
      <c r="K224" s="114" t="s">
        <v>18</v>
      </c>
      <c r="L224" s="114" t="s">
        <v>401</v>
      </c>
      <c r="M224" s="114" t="s">
        <v>402</v>
      </c>
      <c r="N224" s="103" t="s">
        <v>15</v>
      </c>
      <c r="O224" s="116"/>
      <c r="P224" s="117"/>
      <c r="Q224" s="103" t="s">
        <v>24</v>
      </c>
    </row>
    <row r="225" spans="1:17">
      <c r="A225" s="115">
        <v>43790</v>
      </c>
      <c r="B225" s="103" t="s">
        <v>276</v>
      </c>
      <c r="C225" s="103" t="s">
        <v>31</v>
      </c>
      <c r="D225" s="105" t="s">
        <v>46</v>
      </c>
      <c r="E225" s="108"/>
      <c r="F225" s="121">
        <v>2000</v>
      </c>
      <c r="G225" s="135"/>
      <c r="H225" s="135"/>
      <c r="I225" s="106">
        <v>11941761.24</v>
      </c>
      <c r="J225" s="103" t="s">
        <v>84</v>
      </c>
      <c r="K225" s="103" t="s">
        <v>18</v>
      </c>
      <c r="L225" s="103" t="s">
        <v>401</v>
      </c>
      <c r="M225" s="103" t="s">
        <v>402</v>
      </c>
      <c r="N225" s="103" t="s">
        <v>15</v>
      </c>
      <c r="O225" s="116"/>
      <c r="P225" s="117"/>
      <c r="Q225" s="103" t="s">
        <v>24</v>
      </c>
    </row>
    <row r="226" spans="1:17">
      <c r="A226" s="115">
        <v>43790</v>
      </c>
      <c r="B226" s="114" t="s">
        <v>277</v>
      </c>
      <c r="C226" s="103" t="s">
        <v>31</v>
      </c>
      <c r="D226" s="104" t="s">
        <v>46</v>
      </c>
      <c r="E226" s="122"/>
      <c r="F226" s="121">
        <v>2500</v>
      </c>
      <c r="G226" s="135"/>
      <c r="H226" s="135"/>
      <c r="I226" s="106">
        <v>11939261.24</v>
      </c>
      <c r="J226" s="114" t="s">
        <v>83</v>
      </c>
      <c r="K226" s="114" t="s">
        <v>18</v>
      </c>
      <c r="L226" s="103" t="s">
        <v>401</v>
      </c>
      <c r="M226" s="103" t="s">
        <v>402</v>
      </c>
      <c r="N226" s="103" t="s">
        <v>15</v>
      </c>
      <c r="O226" s="116"/>
      <c r="P226" s="117"/>
      <c r="Q226" s="103" t="s">
        <v>24</v>
      </c>
    </row>
    <row r="227" spans="1:17">
      <c r="A227" s="115">
        <v>43790</v>
      </c>
      <c r="B227" s="114" t="s">
        <v>225</v>
      </c>
      <c r="C227" s="114" t="s">
        <v>30</v>
      </c>
      <c r="D227" s="104" t="s">
        <v>46</v>
      </c>
      <c r="E227" s="122"/>
      <c r="F227" s="121">
        <v>30000</v>
      </c>
      <c r="G227" s="135"/>
      <c r="H227" s="135"/>
      <c r="I227" s="106">
        <v>11909261.24</v>
      </c>
      <c r="J227" s="114" t="s">
        <v>83</v>
      </c>
      <c r="K227" s="114" t="s">
        <v>26</v>
      </c>
      <c r="L227" s="114" t="s">
        <v>401</v>
      </c>
      <c r="M227" s="114" t="s">
        <v>402</v>
      </c>
      <c r="N227" s="103" t="s">
        <v>15</v>
      </c>
      <c r="O227" s="116"/>
      <c r="P227" s="117"/>
      <c r="Q227" s="103" t="s">
        <v>24</v>
      </c>
    </row>
    <row r="228" spans="1:17">
      <c r="A228" s="115">
        <v>43790</v>
      </c>
      <c r="B228" s="114" t="s">
        <v>369</v>
      </c>
      <c r="C228" s="114" t="s">
        <v>347</v>
      </c>
      <c r="D228" s="104" t="s">
        <v>79</v>
      </c>
      <c r="E228" s="114"/>
      <c r="F228" s="121">
        <v>6670</v>
      </c>
      <c r="G228" s="135"/>
      <c r="H228" s="135"/>
      <c r="I228" s="106">
        <v>11902591.24</v>
      </c>
      <c r="J228" s="103" t="s">
        <v>81</v>
      </c>
      <c r="K228" s="104" t="s">
        <v>348</v>
      </c>
      <c r="L228" s="114" t="s">
        <v>367</v>
      </c>
      <c r="M228" s="114" t="s">
        <v>402</v>
      </c>
      <c r="N228" s="103" t="s">
        <v>15</v>
      </c>
      <c r="O228" s="116"/>
      <c r="P228" s="117"/>
      <c r="Q228" s="103" t="s">
        <v>24</v>
      </c>
    </row>
    <row r="229" spans="1:17">
      <c r="A229" s="115">
        <v>43790</v>
      </c>
      <c r="B229" s="103" t="s">
        <v>323</v>
      </c>
      <c r="C229" s="114" t="s">
        <v>12</v>
      </c>
      <c r="D229" s="104" t="s">
        <v>16</v>
      </c>
      <c r="E229" s="114"/>
      <c r="F229" s="110">
        <v>12000</v>
      </c>
      <c r="G229" s="136"/>
      <c r="H229" s="136"/>
      <c r="I229" s="106">
        <v>11890591.24</v>
      </c>
      <c r="J229" s="114" t="s">
        <v>80</v>
      </c>
      <c r="K229" s="103" t="s">
        <v>25</v>
      </c>
      <c r="L229" s="103" t="s">
        <v>401</v>
      </c>
      <c r="M229" s="103" t="s">
        <v>352</v>
      </c>
      <c r="N229" s="103" t="s">
        <v>15</v>
      </c>
      <c r="O229" s="116" t="s">
        <v>426</v>
      </c>
      <c r="P229" s="117" t="s">
        <v>549</v>
      </c>
      <c r="Q229" s="103" t="s">
        <v>24</v>
      </c>
    </row>
    <row r="230" spans="1:17">
      <c r="A230" s="115">
        <v>43790</v>
      </c>
      <c r="B230" s="114" t="s">
        <v>370</v>
      </c>
      <c r="C230" s="114" t="s">
        <v>101</v>
      </c>
      <c r="D230" s="104" t="s">
        <v>46</v>
      </c>
      <c r="E230" s="114"/>
      <c r="F230" s="122">
        <v>163840</v>
      </c>
      <c r="G230" s="139"/>
      <c r="H230" s="139"/>
      <c r="I230" s="106">
        <v>11726751.24</v>
      </c>
      <c r="J230" s="103" t="s">
        <v>81</v>
      </c>
      <c r="K230" s="104" t="s">
        <v>371</v>
      </c>
      <c r="L230" s="104" t="s">
        <v>383</v>
      </c>
      <c r="M230" s="114" t="s">
        <v>352</v>
      </c>
      <c r="N230" s="103" t="s">
        <v>15</v>
      </c>
      <c r="O230" s="116" t="s">
        <v>372</v>
      </c>
      <c r="P230" s="117" t="s">
        <v>550</v>
      </c>
      <c r="Q230" s="103" t="s">
        <v>24</v>
      </c>
    </row>
    <row r="231" spans="1:17">
      <c r="A231" s="115">
        <v>43790</v>
      </c>
      <c r="B231" s="114" t="s">
        <v>373</v>
      </c>
      <c r="C231" s="114" t="s">
        <v>101</v>
      </c>
      <c r="D231" s="104" t="s">
        <v>66</v>
      </c>
      <c r="E231" s="114"/>
      <c r="F231" s="122">
        <v>166755</v>
      </c>
      <c r="G231" s="139"/>
      <c r="H231" s="139"/>
      <c r="I231" s="106">
        <v>11559996.24</v>
      </c>
      <c r="J231" s="103" t="s">
        <v>81</v>
      </c>
      <c r="K231" s="104" t="s">
        <v>374</v>
      </c>
      <c r="L231" s="104" t="s">
        <v>383</v>
      </c>
      <c r="M231" s="114" t="s">
        <v>352</v>
      </c>
      <c r="N231" s="103" t="s">
        <v>15</v>
      </c>
      <c r="O231" s="116" t="s">
        <v>375</v>
      </c>
      <c r="P231" s="117" t="s">
        <v>551</v>
      </c>
      <c r="Q231" s="103" t="s">
        <v>24</v>
      </c>
    </row>
    <row r="232" spans="1:17">
      <c r="A232" s="115">
        <v>43790</v>
      </c>
      <c r="B232" s="114" t="s">
        <v>376</v>
      </c>
      <c r="C232" s="114" t="s">
        <v>101</v>
      </c>
      <c r="D232" s="104" t="s">
        <v>66</v>
      </c>
      <c r="E232" s="114"/>
      <c r="F232" s="122">
        <v>193600</v>
      </c>
      <c r="G232" s="139"/>
      <c r="H232" s="139"/>
      <c r="I232" s="106">
        <v>11366396.24</v>
      </c>
      <c r="J232" s="103" t="s">
        <v>81</v>
      </c>
      <c r="K232" s="104" t="s">
        <v>377</v>
      </c>
      <c r="L232" s="104" t="s">
        <v>349</v>
      </c>
      <c r="M232" s="114" t="s">
        <v>352</v>
      </c>
      <c r="N232" s="103" t="s">
        <v>15</v>
      </c>
      <c r="O232" s="116" t="s">
        <v>375</v>
      </c>
      <c r="P232" s="117" t="s">
        <v>552</v>
      </c>
      <c r="Q232" s="103" t="s">
        <v>24</v>
      </c>
    </row>
    <row r="233" spans="1:17">
      <c r="A233" s="115">
        <v>43790</v>
      </c>
      <c r="B233" s="114" t="s">
        <v>378</v>
      </c>
      <c r="C233" s="114" t="s">
        <v>101</v>
      </c>
      <c r="D233" s="104" t="s">
        <v>553</v>
      </c>
      <c r="E233" s="114"/>
      <c r="F233" s="122">
        <v>289600</v>
      </c>
      <c r="G233" s="139"/>
      <c r="H233" s="139"/>
      <c r="I233" s="106">
        <v>11076796.24</v>
      </c>
      <c r="J233" s="103" t="s">
        <v>81</v>
      </c>
      <c r="K233" s="104" t="s">
        <v>379</v>
      </c>
      <c r="L233" s="104" t="s">
        <v>383</v>
      </c>
      <c r="M233" s="114" t="s">
        <v>352</v>
      </c>
      <c r="N233" s="103" t="s">
        <v>15</v>
      </c>
      <c r="O233" s="116" t="s">
        <v>380</v>
      </c>
      <c r="P233" s="117" t="s">
        <v>554</v>
      </c>
      <c r="Q233" s="103" t="s">
        <v>24</v>
      </c>
    </row>
    <row r="234" spans="1:17">
      <c r="A234" s="115">
        <v>43790</v>
      </c>
      <c r="B234" s="104" t="s">
        <v>381</v>
      </c>
      <c r="C234" s="114" t="s">
        <v>101</v>
      </c>
      <c r="D234" s="104" t="s">
        <v>66</v>
      </c>
      <c r="E234" s="114"/>
      <c r="F234" s="122">
        <v>235000</v>
      </c>
      <c r="G234" s="139"/>
      <c r="H234" s="139"/>
      <c r="I234" s="106">
        <v>10841796.24</v>
      </c>
      <c r="J234" s="103" t="s">
        <v>81</v>
      </c>
      <c r="K234" s="104" t="s">
        <v>358</v>
      </c>
      <c r="L234" s="104" t="s">
        <v>401</v>
      </c>
      <c r="M234" s="114" t="s">
        <v>352</v>
      </c>
      <c r="N234" s="103" t="s">
        <v>15</v>
      </c>
      <c r="O234" s="116" t="s">
        <v>375</v>
      </c>
      <c r="P234" s="117" t="s">
        <v>555</v>
      </c>
      <c r="Q234" s="103" t="s">
        <v>24</v>
      </c>
    </row>
    <row r="235" spans="1:17">
      <c r="A235" s="115">
        <v>43790</v>
      </c>
      <c r="B235" s="104" t="s">
        <v>382</v>
      </c>
      <c r="C235" s="114" t="s">
        <v>101</v>
      </c>
      <c r="D235" s="104" t="s">
        <v>503</v>
      </c>
      <c r="E235" s="114"/>
      <c r="F235" s="122">
        <v>140000</v>
      </c>
      <c r="G235" s="139"/>
      <c r="H235" s="139"/>
      <c r="I235" s="106">
        <v>10701796.24</v>
      </c>
      <c r="J235" s="103" t="s">
        <v>81</v>
      </c>
      <c r="K235" s="104" t="s">
        <v>358</v>
      </c>
      <c r="L235" s="104" t="s">
        <v>383</v>
      </c>
      <c r="M235" s="114" t="s">
        <v>352</v>
      </c>
      <c r="N235" s="103" t="s">
        <v>15</v>
      </c>
      <c r="O235" s="116" t="s">
        <v>384</v>
      </c>
      <c r="P235" s="117" t="s">
        <v>556</v>
      </c>
      <c r="Q235" s="103" t="s">
        <v>24</v>
      </c>
    </row>
    <row r="236" spans="1:17">
      <c r="A236" s="115">
        <v>43790</v>
      </c>
      <c r="B236" s="104" t="s">
        <v>385</v>
      </c>
      <c r="C236" s="114" t="s">
        <v>101</v>
      </c>
      <c r="D236" s="104" t="s">
        <v>16</v>
      </c>
      <c r="E236" s="114"/>
      <c r="F236" s="122">
        <v>250000</v>
      </c>
      <c r="G236" s="139"/>
      <c r="H236" s="139"/>
      <c r="I236" s="106">
        <v>10451796.24</v>
      </c>
      <c r="J236" s="103" t="s">
        <v>81</v>
      </c>
      <c r="K236" s="104" t="s">
        <v>358</v>
      </c>
      <c r="L236" s="104" t="s">
        <v>383</v>
      </c>
      <c r="M236" s="114" t="s">
        <v>352</v>
      </c>
      <c r="N236" s="103" t="s">
        <v>15</v>
      </c>
      <c r="O236" s="116" t="s">
        <v>375</v>
      </c>
      <c r="P236" s="117" t="s">
        <v>557</v>
      </c>
      <c r="Q236" s="103" t="s">
        <v>24</v>
      </c>
    </row>
    <row r="237" spans="1:17">
      <c r="A237" s="115">
        <v>43790</v>
      </c>
      <c r="B237" s="104" t="s">
        <v>386</v>
      </c>
      <c r="C237" s="114" t="s">
        <v>101</v>
      </c>
      <c r="D237" s="104" t="s">
        <v>16</v>
      </c>
      <c r="E237" s="114"/>
      <c r="F237" s="122">
        <v>230000</v>
      </c>
      <c r="G237" s="139"/>
      <c r="H237" s="139"/>
      <c r="I237" s="106">
        <v>10221796.24</v>
      </c>
      <c r="J237" s="103" t="s">
        <v>81</v>
      </c>
      <c r="K237" s="104" t="s">
        <v>358</v>
      </c>
      <c r="L237" s="104" t="s">
        <v>383</v>
      </c>
      <c r="M237" s="114" t="s">
        <v>352</v>
      </c>
      <c r="N237" s="103" t="s">
        <v>15</v>
      </c>
      <c r="O237" s="116" t="s">
        <v>375</v>
      </c>
      <c r="P237" s="117" t="s">
        <v>558</v>
      </c>
      <c r="Q237" s="103" t="s">
        <v>24</v>
      </c>
    </row>
    <row r="238" spans="1:17">
      <c r="A238" s="115">
        <v>43790</v>
      </c>
      <c r="B238" s="104" t="s">
        <v>387</v>
      </c>
      <c r="C238" s="114" t="s">
        <v>101</v>
      </c>
      <c r="D238" s="104" t="s">
        <v>16</v>
      </c>
      <c r="E238" s="114"/>
      <c r="F238" s="122">
        <v>193600</v>
      </c>
      <c r="G238" s="139"/>
      <c r="H238" s="139"/>
      <c r="I238" s="106">
        <v>10028196.24</v>
      </c>
      <c r="J238" s="103" t="s">
        <v>81</v>
      </c>
      <c r="K238" s="104" t="s">
        <v>358</v>
      </c>
      <c r="L238" s="104" t="s">
        <v>383</v>
      </c>
      <c r="M238" s="114" t="s">
        <v>352</v>
      </c>
      <c r="N238" s="103" t="s">
        <v>15</v>
      </c>
      <c r="O238" s="116" t="s">
        <v>375</v>
      </c>
      <c r="P238" s="117" t="s">
        <v>559</v>
      </c>
      <c r="Q238" s="103" t="s">
        <v>24</v>
      </c>
    </row>
    <row r="239" spans="1:17">
      <c r="A239" s="115">
        <v>43790</v>
      </c>
      <c r="B239" s="104" t="s">
        <v>388</v>
      </c>
      <c r="C239" s="114" t="s">
        <v>101</v>
      </c>
      <c r="D239" s="104" t="s">
        <v>16</v>
      </c>
      <c r="E239" s="114"/>
      <c r="F239" s="122">
        <v>230000</v>
      </c>
      <c r="G239" s="139"/>
      <c r="H239" s="139"/>
      <c r="I239" s="106">
        <v>9798196.2400000002</v>
      </c>
      <c r="J239" s="103" t="s">
        <v>81</v>
      </c>
      <c r="K239" s="104" t="s">
        <v>358</v>
      </c>
      <c r="L239" s="104" t="s">
        <v>349</v>
      </c>
      <c r="M239" s="114" t="s">
        <v>352</v>
      </c>
      <c r="N239" s="103" t="s">
        <v>15</v>
      </c>
      <c r="O239" s="116" t="s">
        <v>375</v>
      </c>
      <c r="P239" s="117" t="s">
        <v>560</v>
      </c>
      <c r="Q239" s="103" t="s">
        <v>24</v>
      </c>
    </row>
    <row r="240" spans="1:17">
      <c r="A240" s="115">
        <v>43790</v>
      </c>
      <c r="B240" s="104" t="s">
        <v>389</v>
      </c>
      <c r="C240" s="114" t="s">
        <v>101</v>
      </c>
      <c r="D240" s="104" t="s">
        <v>553</v>
      </c>
      <c r="E240" s="114"/>
      <c r="F240" s="122">
        <v>385939</v>
      </c>
      <c r="G240" s="139"/>
      <c r="H240" s="139"/>
      <c r="I240" s="106">
        <v>9412257.2400000002</v>
      </c>
      <c r="J240" s="103" t="s">
        <v>81</v>
      </c>
      <c r="K240" s="104" t="s">
        <v>358</v>
      </c>
      <c r="L240" s="104" t="s">
        <v>383</v>
      </c>
      <c r="M240" s="114" t="s">
        <v>352</v>
      </c>
      <c r="N240" s="103" t="s">
        <v>15</v>
      </c>
      <c r="O240" s="116" t="s">
        <v>380</v>
      </c>
      <c r="P240" s="117" t="s">
        <v>561</v>
      </c>
      <c r="Q240" s="103" t="s">
        <v>24</v>
      </c>
    </row>
    <row r="241" spans="1:17">
      <c r="A241" s="115">
        <v>43790</v>
      </c>
      <c r="B241" s="104" t="s">
        <v>390</v>
      </c>
      <c r="C241" s="114" t="s">
        <v>101</v>
      </c>
      <c r="D241" s="104" t="s">
        <v>16</v>
      </c>
      <c r="E241" s="114"/>
      <c r="F241" s="122">
        <v>166755</v>
      </c>
      <c r="G241" s="139"/>
      <c r="H241" s="139"/>
      <c r="I241" s="106">
        <v>9245502.2400000002</v>
      </c>
      <c r="J241" s="103" t="s">
        <v>81</v>
      </c>
      <c r="K241" s="104" t="s">
        <v>358</v>
      </c>
      <c r="L241" s="104" t="s">
        <v>383</v>
      </c>
      <c r="M241" s="114" t="s">
        <v>352</v>
      </c>
      <c r="N241" s="103" t="s">
        <v>15</v>
      </c>
      <c r="O241" s="116" t="s">
        <v>375</v>
      </c>
      <c r="P241" s="117" t="s">
        <v>562</v>
      </c>
      <c r="Q241" s="103" t="s">
        <v>24</v>
      </c>
    </row>
    <row r="242" spans="1:17">
      <c r="A242" s="115">
        <v>43791</v>
      </c>
      <c r="B242" s="128" t="s">
        <v>248</v>
      </c>
      <c r="C242" s="114" t="s">
        <v>14</v>
      </c>
      <c r="D242" s="104" t="s">
        <v>46</v>
      </c>
      <c r="E242" s="129"/>
      <c r="F242" s="121">
        <v>10000</v>
      </c>
      <c r="G242" s="135"/>
      <c r="H242" s="135"/>
      <c r="I242" s="106">
        <v>9235502.2400000002</v>
      </c>
      <c r="J242" s="114" t="s">
        <v>100</v>
      </c>
      <c r="K242" s="114" t="s">
        <v>18</v>
      </c>
      <c r="L242" s="114" t="s">
        <v>401</v>
      </c>
      <c r="M242" s="114" t="s">
        <v>402</v>
      </c>
      <c r="N242" s="103" t="s">
        <v>15</v>
      </c>
      <c r="O242" s="116"/>
      <c r="P242" s="117"/>
      <c r="Q242" s="103" t="s">
        <v>24</v>
      </c>
    </row>
    <row r="243" spans="1:17">
      <c r="A243" s="115">
        <v>43791</v>
      </c>
      <c r="B243" s="128" t="s">
        <v>249</v>
      </c>
      <c r="C243" s="114" t="s">
        <v>14</v>
      </c>
      <c r="D243" s="104" t="s">
        <v>46</v>
      </c>
      <c r="E243" s="129"/>
      <c r="F243" s="121">
        <v>60000</v>
      </c>
      <c r="G243" s="135"/>
      <c r="H243" s="135"/>
      <c r="I243" s="106">
        <v>9175502.2400000002</v>
      </c>
      <c r="J243" s="114" t="s">
        <v>100</v>
      </c>
      <c r="K243" s="114" t="s">
        <v>26</v>
      </c>
      <c r="L243" s="114" t="s">
        <v>401</v>
      </c>
      <c r="M243" s="114" t="s">
        <v>402</v>
      </c>
      <c r="N243" s="103" t="s">
        <v>15</v>
      </c>
      <c r="O243" s="116"/>
      <c r="P243" s="117"/>
      <c r="Q243" s="103" t="s">
        <v>24</v>
      </c>
    </row>
    <row r="244" spans="1:17">
      <c r="A244" s="115">
        <v>43791</v>
      </c>
      <c r="B244" s="103" t="s">
        <v>278</v>
      </c>
      <c r="C244" s="103" t="s">
        <v>31</v>
      </c>
      <c r="D244" s="105" t="s">
        <v>46</v>
      </c>
      <c r="E244" s="108"/>
      <c r="F244" s="121">
        <v>2000</v>
      </c>
      <c r="G244" s="135"/>
      <c r="H244" s="135"/>
      <c r="I244" s="106">
        <v>9173502.2400000002</v>
      </c>
      <c r="J244" s="103" t="s">
        <v>84</v>
      </c>
      <c r="K244" s="103" t="s">
        <v>18</v>
      </c>
      <c r="L244" s="103" t="s">
        <v>401</v>
      </c>
      <c r="M244" s="103" t="s">
        <v>402</v>
      </c>
      <c r="N244" s="103" t="s">
        <v>15</v>
      </c>
      <c r="O244" s="116"/>
      <c r="P244" s="117"/>
      <c r="Q244" s="103" t="s">
        <v>24</v>
      </c>
    </row>
    <row r="245" spans="1:17">
      <c r="A245" s="115">
        <v>43791</v>
      </c>
      <c r="B245" s="103" t="s">
        <v>175</v>
      </c>
      <c r="C245" s="114" t="s">
        <v>292</v>
      </c>
      <c r="D245" s="104" t="s">
        <v>16</v>
      </c>
      <c r="E245" s="114"/>
      <c r="F245" s="121">
        <v>4000</v>
      </c>
      <c r="G245" s="135"/>
      <c r="H245" s="135"/>
      <c r="I245" s="106">
        <v>9169502.2400000002</v>
      </c>
      <c r="J245" s="114" t="s">
        <v>80</v>
      </c>
      <c r="K245" s="103" t="s">
        <v>18</v>
      </c>
      <c r="L245" s="103" t="s">
        <v>401</v>
      </c>
      <c r="M245" s="103" t="s">
        <v>402</v>
      </c>
      <c r="N245" s="103" t="s">
        <v>15</v>
      </c>
      <c r="O245" s="116"/>
      <c r="P245" s="117"/>
      <c r="Q245" s="103" t="s">
        <v>24</v>
      </c>
    </row>
    <row r="246" spans="1:17">
      <c r="A246" s="115">
        <v>43791</v>
      </c>
      <c r="B246" s="103" t="s">
        <v>175</v>
      </c>
      <c r="C246" s="114" t="s">
        <v>292</v>
      </c>
      <c r="D246" s="104" t="s">
        <v>16</v>
      </c>
      <c r="E246" s="114"/>
      <c r="F246" s="121">
        <v>4000</v>
      </c>
      <c r="G246" s="135"/>
      <c r="H246" s="135"/>
      <c r="I246" s="106">
        <v>9165502.2400000002</v>
      </c>
      <c r="J246" s="114" t="s">
        <v>80</v>
      </c>
      <c r="K246" s="103" t="s">
        <v>18</v>
      </c>
      <c r="L246" s="103" t="s">
        <v>401</v>
      </c>
      <c r="M246" s="103" t="s">
        <v>402</v>
      </c>
      <c r="N246" s="103" t="s">
        <v>15</v>
      </c>
      <c r="O246" s="116"/>
      <c r="P246" s="117"/>
      <c r="Q246" s="103" t="s">
        <v>24</v>
      </c>
    </row>
    <row r="247" spans="1:17">
      <c r="A247" s="115">
        <v>43791</v>
      </c>
      <c r="B247" s="114" t="s">
        <v>121</v>
      </c>
      <c r="C247" s="114" t="s">
        <v>12</v>
      </c>
      <c r="D247" s="104" t="s">
        <v>46</v>
      </c>
      <c r="E247" s="122"/>
      <c r="F247" s="121">
        <v>1000</v>
      </c>
      <c r="G247" s="135"/>
      <c r="H247" s="135"/>
      <c r="I247" s="106">
        <v>9164502.2400000002</v>
      </c>
      <c r="J247" s="114" t="s">
        <v>83</v>
      </c>
      <c r="K247" s="114" t="s">
        <v>18</v>
      </c>
      <c r="L247" s="103" t="s">
        <v>401</v>
      </c>
      <c r="M247" s="114" t="s">
        <v>402</v>
      </c>
      <c r="N247" s="103" t="s">
        <v>15</v>
      </c>
      <c r="O247" s="116"/>
      <c r="P247" s="117"/>
      <c r="Q247" s="103" t="s">
        <v>24</v>
      </c>
    </row>
    <row r="248" spans="1:17">
      <c r="A248" s="115">
        <v>43791</v>
      </c>
      <c r="B248" s="114" t="s">
        <v>224</v>
      </c>
      <c r="C248" s="114" t="s">
        <v>30</v>
      </c>
      <c r="D248" s="104" t="s">
        <v>46</v>
      </c>
      <c r="E248" s="122"/>
      <c r="F248" s="121">
        <v>40000</v>
      </c>
      <c r="G248" s="135"/>
      <c r="H248" s="135"/>
      <c r="I248" s="106">
        <v>9124502.2400000002</v>
      </c>
      <c r="J248" s="114" t="s">
        <v>83</v>
      </c>
      <c r="K248" s="114" t="s">
        <v>18</v>
      </c>
      <c r="L248" s="114" t="s">
        <v>401</v>
      </c>
      <c r="M248" s="114" t="s">
        <v>402</v>
      </c>
      <c r="N248" s="103" t="s">
        <v>15</v>
      </c>
      <c r="O248" s="116"/>
      <c r="P248" s="117"/>
      <c r="Q248" s="103" t="s">
        <v>24</v>
      </c>
    </row>
    <row r="249" spans="1:17">
      <c r="A249" s="115">
        <v>43791</v>
      </c>
      <c r="B249" s="103" t="s">
        <v>324</v>
      </c>
      <c r="C249" s="114" t="s">
        <v>12</v>
      </c>
      <c r="D249" s="104" t="s">
        <v>46</v>
      </c>
      <c r="E249" s="103"/>
      <c r="F249" s="110">
        <v>8000</v>
      </c>
      <c r="G249" s="136"/>
      <c r="H249" s="136"/>
      <c r="I249" s="106">
        <v>9116502.2400000002</v>
      </c>
      <c r="J249" s="114" t="s">
        <v>47</v>
      </c>
      <c r="K249" s="120" t="s">
        <v>26</v>
      </c>
      <c r="L249" s="120" t="s">
        <v>401</v>
      </c>
      <c r="M249" s="103" t="s">
        <v>352</v>
      </c>
      <c r="N249" s="103" t="s">
        <v>15</v>
      </c>
      <c r="O249" s="116" t="s">
        <v>426</v>
      </c>
      <c r="P249" s="117" t="s">
        <v>563</v>
      </c>
      <c r="Q249" s="103" t="s">
        <v>24</v>
      </c>
    </row>
    <row r="250" spans="1:17">
      <c r="A250" s="115">
        <v>43791</v>
      </c>
      <c r="B250" s="103" t="s">
        <v>239</v>
      </c>
      <c r="C250" s="114" t="s">
        <v>30</v>
      </c>
      <c r="D250" s="104" t="s">
        <v>46</v>
      </c>
      <c r="E250" s="103"/>
      <c r="F250" s="110">
        <v>60000</v>
      </c>
      <c r="G250" s="136"/>
      <c r="H250" s="136"/>
      <c r="I250" s="106">
        <v>9056502.2400000002</v>
      </c>
      <c r="J250" s="114" t="s">
        <v>47</v>
      </c>
      <c r="K250" s="103" t="s">
        <v>18</v>
      </c>
      <c r="L250" s="114" t="s">
        <v>401</v>
      </c>
      <c r="M250" s="103" t="s">
        <v>352</v>
      </c>
      <c r="N250" s="103" t="s">
        <v>15</v>
      </c>
      <c r="O250" s="116" t="s">
        <v>429</v>
      </c>
      <c r="P250" s="117" t="s">
        <v>564</v>
      </c>
      <c r="Q250" s="103" t="s">
        <v>24</v>
      </c>
    </row>
    <row r="251" spans="1:17">
      <c r="A251" s="115">
        <v>43791</v>
      </c>
      <c r="B251" s="103" t="s">
        <v>240</v>
      </c>
      <c r="C251" s="114" t="s">
        <v>30</v>
      </c>
      <c r="D251" s="104" t="s">
        <v>46</v>
      </c>
      <c r="E251" s="103"/>
      <c r="F251" s="110">
        <v>90000</v>
      </c>
      <c r="G251" s="136"/>
      <c r="H251" s="136"/>
      <c r="I251" s="106">
        <v>8966502.2400000002</v>
      </c>
      <c r="J251" s="114" t="s">
        <v>47</v>
      </c>
      <c r="K251" s="120" t="s">
        <v>72</v>
      </c>
      <c r="L251" s="114" t="s">
        <v>401</v>
      </c>
      <c r="M251" s="103" t="s">
        <v>352</v>
      </c>
      <c r="N251" s="103" t="s">
        <v>15</v>
      </c>
      <c r="O251" s="116" t="s">
        <v>429</v>
      </c>
      <c r="P251" s="117" t="s">
        <v>565</v>
      </c>
      <c r="Q251" s="103" t="s">
        <v>24</v>
      </c>
    </row>
    <row r="252" spans="1:17">
      <c r="A252" s="115">
        <v>43791</v>
      </c>
      <c r="B252" s="114" t="s">
        <v>391</v>
      </c>
      <c r="C252" s="114" t="s">
        <v>347</v>
      </c>
      <c r="D252" s="104" t="s">
        <v>79</v>
      </c>
      <c r="E252" s="114"/>
      <c r="F252" s="110">
        <v>3484</v>
      </c>
      <c r="G252" s="136"/>
      <c r="H252" s="136"/>
      <c r="I252" s="106">
        <v>8963018.2400000002</v>
      </c>
      <c r="J252" s="103" t="s">
        <v>81</v>
      </c>
      <c r="K252" s="104" t="s">
        <v>348</v>
      </c>
      <c r="L252" s="104" t="s">
        <v>383</v>
      </c>
      <c r="M252" s="114" t="s">
        <v>352</v>
      </c>
      <c r="N252" s="103" t="s">
        <v>15</v>
      </c>
      <c r="O252" s="116" t="s">
        <v>425</v>
      </c>
      <c r="P252" s="117" t="s">
        <v>566</v>
      </c>
      <c r="Q252" s="103" t="s">
        <v>24</v>
      </c>
    </row>
    <row r="253" spans="1:17">
      <c r="A253" s="115">
        <v>43791</v>
      </c>
      <c r="B253" s="114" t="s">
        <v>392</v>
      </c>
      <c r="C253" s="114" t="s">
        <v>347</v>
      </c>
      <c r="D253" s="104" t="s">
        <v>79</v>
      </c>
      <c r="E253" s="114"/>
      <c r="F253" s="110">
        <v>3484</v>
      </c>
      <c r="G253" s="136"/>
      <c r="H253" s="136"/>
      <c r="I253" s="106">
        <v>8959534.2400000002</v>
      </c>
      <c r="J253" s="103" t="s">
        <v>81</v>
      </c>
      <c r="K253" s="104" t="s">
        <v>348</v>
      </c>
      <c r="L253" s="104" t="s">
        <v>383</v>
      </c>
      <c r="M253" s="114" t="s">
        <v>352</v>
      </c>
      <c r="N253" s="103" t="s">
        <v>15</v>
      </c>
      <c r="O253" s="116" t="s">
        <v>425</v>
      </c>
      <c r="P253" s="117" t="s">
        <v>567</v>
      </c>
      <c r="Q253" s="103" t="s">
        <v>24</v>
      </c>
    </row>
    <row r="254" spans="1:17">
      <c r="A254" s="115">
        <v>43791</v>
      </c>
      <c r="B254" s="114" t="s">
        <v>393</v>
      </c>
      <c r="C254" s="114" t="s">
        <v>347</v>
      </c>
      <c r="D254" s="104" t="s">
        <v>79</v>
      </c>
      <c r="E254" s="114"/>
      <c r="F254" s="110">
        <v>9964</v>
      </c>
      <c r="G254" s="136"/>
      <c r="H254" s="136"/>
      <c r="I254" s="106">
        <v>8949570.2400000002</v>
      </c>
      <c r="J254" s="103" t="s">
        <v>81</v>
      </c>
      <c r="K254" s="104" t="s">
        <v>348</v>
      </c>
      <c r="L254" s="104" t="s">
        <v>349</v>
      </c>
      <c r="M254" s="114" t="s">
        <v>352</v>
      </c>
      <c r="N254" s="103" t="s">
        <v>15</v>
      </c>
      <c r="O254" s="116" t="s">
        <v>425</v>
      </c>
      <c r="P254" s="117" t="s">
        <v>568</v>
      </c>
      <c r="Q254" s="103" t="s">
        <v>24</v>
      </c>
    </row>
    <row r="255" spans="1:17">
      <c r="A255" s="115">
        <v>43792</v>
      </c>
      <c r="B255" s="128" t="s">
        <v>294</v>
      </c>
      <c r="C255" s="114" t="s">
        <v>34</v>
      </c>
      <c r="D255" s="104" t="s">
        <v>79</v>
      </c>
      <c r="E255" s="129"/>
      <c r="F255" s="121">
        <v>2000</v>
      </c>
      <c r="G255" s="135"/>
      <c r="H255" s="135"/>
      <c r="I255" s="106">
        <v>8947570.2400000002</v>
      </c>
      <c r="J255" s="114" t="s">
        <v>100</v>
      </c>
      <c r="K255" s="114" t="s">
        <v>18</v>
      </c>
      <c r="L255" s="114" t="s">
        <v>367</v>
      </c>
      <c r="M255" s="114" t="s">
        <v>402</v>
      </c>
      <c r="N255" s="103" t="s">
        <v>15</v>
      </c>
      <c r="O255" s="116"/>
      <c r="P255" s="117"/>
      <c r="Q255" s="103" t="s">
        <v>24</v>
      </c>
    </row>
    <row r="256" spans="1:17">
      <c r="A256" s="115">
        <v>43792</v>
      </c>
      <c r="B256" s="128" t="s">
        <v>295</v>
      </c>
      <c r="C256" s="114" t="s">
        <v>34</v>
      </c>
      <c r="D256" s="104" t="s">
        <v>79</v>
      </c>
      <c r="E256" s="129"/>
      <c r="F256" s="121">
        <v>2000</v>
      </c>
      <c r="G256" s="135"/>
      <c r="H256" s="135"/>
      <c r="I256" s="106">
        <v>8945570.2400000002</v>
      </c>
      <c r="J256" s="114" t="s">
        <v>100</v>
      </c>
      <c r="K256" s="114" t="s">
        <v>18</v>
      </c>
      <c r="L256" s="114" t="s">
        <v>367</v>
      </c>
      <c r="M256" s="114" t="s">
        <v>402</v>
      </c>
      <c r="N256" s="103" t="s">
        <v>15</v>
      </c>
      <c r="O256" s="116"/>
      <c r="P256" s="117"/>
      <c r="Q256" s="103" t="s">
        <v>24</v>
      </c>
    </row>
    <row r="257" spans="1:17">
      <c r="A257" s="115">
        <v>43792</v>
      </c>
      <c r="B257" s="128" t="s">
        <v>250</v>
      </c>
      <c r="C257" s="114" t="s">
        <v>14</v>
      </c>
      <c r="D257" s="104" t="s">
        <v>46</v>
      </c>
      <c r="E257" s="129"/>
      <c r="F257" s="121">
        <v>20000</v>
      </c>
      <c r="G257" s="135"/>
      <c r="H257" s="135"/>
      <c r="I257" s="106">
        <v>8925570.2400000002</v>
      </c>
      <c r="J257" s="114" t="s">
        <v>100</v>
      </c>
      <c r="K257" s="114" t="s">
        <v>18</v>
      </c>
      <c r="L257" s="114" t="s">
        <v>401</v>
      </c>
      <c r="M257" s="114" t="s">
        <v>402</v>
      </c>
      <c r="N257" s="103" t="s">
        <v>15</v>
      </c>
      <c r="O257" s="116"/>
      <c r="P257" s="117"/>
      <c r="Q257" s="103" t="s">
        <v>24</v>
      </c>
    </row>
    <row r="258" spans="1:17">
      <c r="A258" s="115">
        <v>43792</v>
      </c>
      <c r="B258" s="103" t="s">
        <v>223</v>
      </c>
      <c r="C258" s="114" t="s">
        <v>14</v>
      </c>
      <c r="D258" s="105" t="s">
        <v>46</v>
      </c>
      <c r="E258" s="108"/>
      <c r="F258" s="121">
        <v>105000</v>
      </c>
      <c r="G258" s="135"/>
      <c r="H258" s="135"/>
      <c r="I258" s="106">
        <v>8820570.2400000002</v>
      </c>
      <c r="J258" s="103" t="s">
        <v>84</v>
      </c>
      <c r="K258" s="103" t="s">
        <v>26</v>
      </c>
      <c r="L258" s="114" t="s">
        <v>401</v>
      </c>
      <c r="M258" s="114" t="s">
        <v>402</v>
      </c>
      <c r="N258" s="103" t="s">
        <v>15</v>
      </c>
      <c r="O258" s="116"/>
      <c r="P258" s="117"/>
      <c r="Q258" s="103" t="s">
        <v>24</v>
      </c>
    </row>
    <row r="259" spans="1:17">
      <c r="A259" s="115">
        <v>43792</v>
      </c>
      <c r="B259" s="103" t="s">
        <v>279</v>
      </c>
      <c r="C259" s="103" t="s">
        <v>31</v>
      </c>
      <c r="D259" s="105" t="s">
        <v>46</v>
      </c>
      <c r="E259" s="108"/>
      <c r="F259" s="121">
        <v>2500</v>
      </c>
      <c r="G259" s="135"/>
      <c r="H259" s="135"/>
      <c r="I259" s="106">
        <v>8818070.2400000002</v>
      </c>
      <c r="J259" s="103" t="s">
        <v>84</v>
      </c>
      <c r="K259" s="103" t="s">
        <v>18</v>
      </c>
      <c r="L259" s="103" t="s">
        <v>401</v>
      </c>
      <c r="M259" s="103" t="s">
        <v>402</v>
      </c>
      <c r="N259" s="103" t="s">
        <v>15</v>
      </c>
      <c r="O259" s="116"/>
      <c r="P259" s="117"/>
      <c r="Q259" s="103" t="s">
        <v>24</v>
      </c>
    </row>
    <row r="260" spans="1:17">
      <c r="A260" s="115">
        <v>43792</v>
      </c>
      <c r="B260" s="103" t="s">
        <v>280</v>
      </c>
      <c r="C260" s="103" t="s">
        <v>31</v>
      </c>
      <c r="D260" s="105" t="s">
        <v>46</v>
      </c>
      <c r="E260" s="108"/>
      <c r="F260" s="121">
        <v>2000</v>
      </c>
      <c r="G260" s="135"/>
      <c r="H260" s="135"/>
      <c r="I260" s="106">
        <v>8816070.2400000002</v>
      </c>
      <c r="J260" s="103" t="s">
        <v>84</v>
      </c>
      <c r="K260" s="103" t="s">
        <v>18</v>
      </c>
      <c r="L260" s="103" t="s">
        <v>401</v>
      </c>
      <c r="M260" s="103" t="s">
        <v>402</v>
      </c>
      <c r="N260" s="103" t="s">
        <v>15</v>
      </c>
      <c r="O260" s="116"/>
      <c r="P260" s="117"/>
      <c r="Q260" s="103" t="s">
        <v>24</v>
      </c>
    </row>
    <row r="261" spans="1:17">
      <c r="A261" s="115">
        <v>43792</v>
      </c>
      <c r="B261" s="103" t="s">
        <v>175</v>
      </c>
      <c r="C261" s="114" t="s">
        <v>292</v>
      </c>
      <c r="D261" s="104" t="s">
        <v>16</v>
      </c>
      <c r="E261" s="114"/>
      <c r="F261" s="121">
        <v>4000</v>
      </c>
      <c r="G261" s="135"/>
      <c r="H261" s="135"/>
      <c r="I261" s="106">
        <v>8812070.2400000002</v>
      </c>
      <c r="J261" s="114" t="s">
        <v>80</v>
      </c>
      <c r="K261" s="103" t="s">
        <v>18</v>
      </c>
      <c r="L261" s="103" t="s">
        <v>401</v>
      </c>
      <c r="M261" s="103" t="s">
        <v>402</v>
      </c>
      <c r="N261" s="103" t="s">
        <v>15</v>
      </c>
      <c r="O261" s="116"/>
      <c r="P261" s="117"/>
      <c r="Q261" s="103" t="s">
        <v>24</v>
      </c>
    </row>
    <row r="262" spans="1:17">
      <c r="A262" s="115">
        <v>43792</v>
      </c>
      <c r="B262" s="103" t="s">
        <v>325</v>
      </c>
      <c r="C262" s="114" t="s">
        <v>12</v>
      </c>
      <c r="D262" s="104" t="s">
        <v>16</v>
      </c>
      <c r="E262" s="114"/>
      <c r="F262" s="110">
        <v>7000</v>
      </c>
      <c r="G262" s="136"/>
      <c r="H262" s="136"/>
      <c r="I262" s="106">
        <v>8805070.2400000002</v>
      </c>
      <c r="J262" s="114" t="s">
        <v>80</v>
      </c>
      <c r="K262" s="103" t="s">
        <v>25</v>
      </c>
      <c r="L262" s="103" t="s">
        <v>401</v>
      </c>
      <c r="M262" s="103" t="s">
        <v>352</v>
      </c>
      <c r="N262" s="103" t="s">
        <v>15</v>
      </c>
      <c r="O262" s="116" t="s">
        <v>426</v>
      </c>
      <c r="P262" s="117" t="s">
        <v>569</v>
      </c>
      <c r="Q262" s="103" t="s">
        <v>24</v>
      </c>
    </row>
    <row r="263" spans="1:17">
      <c r="A263" s="115">
        <v>43792</v>
      </c>
      <c r="B263" s="103" t="s">
        <v>222</v>
      </c>
      <c r="C263" s="114" t="s">
        <v>30</v>
      </c>
      <c r="D263" s="104" t="s">
        <v>16</v>
      </c>
      <c r="E263" s="114"/>
      <c r="F263" s="110">
        <v>30000</v>
      </c>
      <c r="G263" s="136"/>
      <c r="H263" s="136"/>
      <c r="I263" s="106">
        <v>8775070.2400000002</v>
      </c>
      <c r="J263" s="114" t="s">
        <v>80</v>
      </c>
      <c r="K263" s="103" t="s">
        <v>25</v>
      </c>
      <c r="L263" s="114" t="s">
        <v>367</v>
      </c>
      <c r="M263" s="103" t="s">
        <v>352</v>
      </c>
      <c r="N263" s="103" t="s">
        <v>15</v>
      </c>
      <c r="O263" s="116" t="s">
        <v>429</v>
      </c>
      <c r="P263" s="117" t="s">
        <v>570</v>
      </c>
      <c r="Q263" s="103" t="s">
        <v>24</v>
      </c>
    </row>
    <row r="264" spans="1:17">
      <c r="A264" s="115">
        <v>43792</v>
      </c>
      <c r="B264" s="103" t="s">
        <v>221</v>
      </c>
      <c r="C264" s="114" t="s">
        <v>30</v>
      </c>
      <c r="D264" s="104" t="s">
        <v>16</v>
      </c>
      <c r="E264" s="114"/>
      <c r="F264" s="110">
        <v>20000</v>
      </c>
      <c r="G264" s="136"/>
      <c r="H264" s="136"/>
      <c r="I264" s="106">
        <v>8755070.2400000002</v>
      </c>
      <c r="J264" s="114" t="s">
        <v>80</v>
      </c>
      <c r="K264" s="103" t="s">
        <v>18</v>
      </c>
      <c r="L264" s="114" t="s">
        <v>367</v>
      </c>
      <c r="M264" s="103" t="s">
        <v>352</v>
      </c>
      <c r="N264" s="103" t="s">
        <v>15</v>
      </c>
      <c r="O264" s="116" t="s">
        <v>429</v>
      </c>
      <c r="P264" s="117" t="s">
        <v>571</v>
      </c>
      <c r="Q264" s="103" t="s">
        <v>24</v>
      </c>
    </row>
    <row r="265" spans="1:17">
      <c r="A265" s="115">
        <v>43793</v>
      </c>
      <c r="B265" s="103" t="s">
        <v>281</v>
      </c>
      <c r="C265" s="103" t="s">
        <v>31</v>
      </c>
      <c r="D265" s="105" t="s">
        <v>46</v>
      </c>
      <c r="E265" s="103"/>
      <c r="F265" s="121">
        <v>2000</v>
      </c>
      <c r="G265" s="135"/>
      <c r="H265" s="135"/>
      <c r="I265" s="106">
        <v>8753070.2400000002</v>
      </c>
      <c r="J265" s="103" t="s">
        <v>84</v>
      </c>
      <c r="K265" s="103" t="s">
        <v>18</v>
      </c>
      <c r="L265" s="103" t="s">
        <v>401</v>
      </c>
      <c r="M265" s="103" t="s">
        <v>402</v>
      </c>
      <c r="N265" s="103" t="s">
        <v>15</v>
      </c>
      <c r="O265" s="116"/>
      <c r="P265" s="117"/>
      <c r="Q265" s="103" t="s">
        <v>24</v>
      </c>
    </row>
    <row r="266" spans="1:17">
      <c r="A266" s="115">
        <v>43793</v>
      </c>
      <c r="B266" s="103" t="s">
        <v>206</v>
      </c>
      <c r="C266" s="114" t="s">
        <v>14</v>
      </c>
      <c r="D266" s="105" t="s">
        <v>46</v>
      </c>
      <c r="E266" s="108"/>
      <c r="F266" s="121">
        <v>15000</v>
      </c>
      <c r="G266" s="135"/>
      <c r="H266" s="135"/>
      <c r="I266" s="106">
        <v>8738070.2400000002</v>
      </c>
      <c r="J266" s="103" t="s">
        <v>84</v>
      </c>
      <c r="K266" s="103" t="s">
        <v>17</v>
      </c>
      <c r="L266" s="114" t="s">
        <v>401</v>
      </c>
      <c r="M266" s="114" t="s">
        <v>402</v>
      </c>
      <c r="N266" s="103" t="s">
        <v>15</v>
      </c>
      <c r="O266" s="116"/>
      <c r="P266" s="117"/>
      <c r="Q266" s="103" t="s">
        <v>24</v>
      </c>
    </row>
    <row r="267" spans="1:17">
      <c r="A267" s="115">
        <v>43794</v>
      </c>
      <c r="B267" s="114" t="s">
        <v>302</v>
      </c>
      <c r="C267" s="114" t="s">
        <v>32</v>
      </c>
      <c r="D267" s="104" t="s">
        <v>79</v>
      </c>
      <c r="E267" s="122"/>
      <c r="F267" s="121">
        <v>2430</v>
      </c>
      <c r="G267" s="135"/>
      <c r="H267" s="135"/>
      <c r="I267" s="106">
        <v>8735640.2400000002</v>
      </c>
      <c r="J267" s="114" t="s">
        <v>91</v>
      </c>
      <c r="K267" s="114" t="s">
        <v>26</v>
      </c>
      <c r="L267" s="114" t="s">
        <v>367</v>
      </c>
      <c r="M267" s="114" t="s">
        <v>402</v>
      </c>
      <c r="N267" s="103" t="s">
        <v>15</v>
      </c>
      <c r="O267" s="116"/>
      <c r="P267" s="117"/>
      <c r="Q267" s="103" t="s">
        <v>24</v>
      </c>
    </row>
    <row r="268" spans="1:17">
      <c r="A268" s="115">
        <v>43794</v>
      </c>
      <c r="B268" s="114" t="s">
        <v>304</v>
      </c>
      <c r="C268" s="114" t="s">
        <v>32</v>
      </c>
      <c r="D268" s="104" t="s">
        <v>79</v>
      </c>
      <c r="E268" s="122"/>
      <c r="F268" s="121">
        <v>2760</v>
      </c>
      <c r="G268" s="135"/>
      <c r="H268" s="135"/>
      <c r="I268" s="106">
        <v>8732880.2400000002</v>
      </c>
      <c r="J268" s="114" t="s">
        <v>91</v>
      </c>
      <c r="K268" s="114" t="s">
        <v>26</v>
      </c>
      <c r="L268" s="114" t="s">
        <v>367</v>
      </c>
      <c r="M268" s="114" t="s">
        <v>402</v>
      </c>
      <c r="N268" s="103" t="s">
        <v>15</v>
      </c>
      <c r="O268" s="116"/>
      <c r="P268" s="117"/>
      <c r="Q268" s="103" t="s">
        <v>24</v>
      </c>
    </row>
    <row r="269" spans="1:17">
      <c r="A269" s="115">
        <v>43794</v>
      </c>
      <c r="B269" s="103" t="s">
        <v>176</v>
      </c>
      <c r="C269" s="114" t="s">
        <v>292</v>
      </c>
      <c r="D269" s="104" t="s">
        <v>16</v>
      </c>
      <c r="E269" s="114"/>
      <c r="F269" s="121">
        <v>5000</v>
      </c>
      <c r="G269" s="135"/>
      <c r="H269" s="135"/>
      <c r="I269" s="106">
        <v>8727880.2400000002</v>
      </c>
      <c r="J269" s="114" t="s">
        <v>80</v>
      </c>
      <c r="K269" s="103" t="s">
        <v>18</v>
      </c>
      <c r="L269" s="103" t="s">
        <v>401</v>
      </c>
      <c r="M269" s="103" t="s">
        <v>402</v>
      </c>
      <c r="N269" s="103" t="s">
        <v>15</v>
      </c>
      <c r="O269" s="116"/>
      <c r="P269" s="117"/>
      <c r="Q269" s="103" t="s">
        <v>24</v>
      </c>
    </row>
    <row r="270" spans="1:17">
      <c r="A270" s="115">
        <v>43794</v>
      </c>
      <c r="B270" s="114" t="s">
        <v>117</v>
      </c>
      <c r="C270" s="114" t="s">
        <v>101</v>
      </c>
      <c r="D270" s="104" t="s">
        <v>46</v>
      </c>
      <c r="E270" s="122"/>
      <c r="F270" s="121">
        <v>1000</v>
      </c>
      <c r="G270" s="135"/>
      <c r="H270" s="135"/>
      <c r="I270" s="106">
        <v>8726880.2400000002</v>
      </c>
      <c r="J270" s="114" t="s">
        <v>83</v>
      </c>
      <c r="K270" s="114" t="s">
        <v>18</v>
      </c>
      <c r="L270" s="114" t="s">
        <v>401</v>
      </c>
      <c r="M270" s="114" t="s">
        <v>402</v>
      </c>
      <c r="N270" s="103" t="s">
        <v>15</v>
      </c>
      <c r="O270" s="116"/>
      <c r="P270" s="117"/>
      <c r="Q270" s="103" t="s">
        <v>24</v>
      </c>
    </row>
    <row r="271" spans="1:17">
      <c r="A271" s="115">
        <v>43794</v>
      </c>
      <c r="B271" s="103" t="s">
        <v>93</v>
      </c>
      <c r="C271" s="114" t="s">
        <v>12</v>
      </c>
      <c r="D271" s="119" t="s">
        <v>46</v>
      </c>
      <c r="E271" s="103"/>
      <c r="F271" s="110">
        <v>10000</v>
      </c>
      <c r="G271" s="136"/>
      <c r="H271" s="136"/>
      <c r="I271" s="106">
        <v>8716880.2400000002</v>
      </c>
      <c r="J271" s="114" t="s">
        <v>54</v>
      </c>
      <c r="K271" s="103" t="s">
        <v>26</v>
      </c>
      <c r="L271" s="103" t="s">
        <v>401</v>
      </c>
      <c r="M271" s="103" t="s">
        <v>352</v>
      </c>
      <c r="N271" s="103" t="s">
        <v>15</v>
      </c>
      <c r="O271" s="116" t="s">
        <v>426</v>
      </c>
      <c r="P271" s="117" t="s">
        <v>572</v>
      </c>
      <c r="Q271" s="103" t="s">
        <v>24</v>
      </c>
    </row>
    <row r="272" spans="1:17">
      <c r="A272" s="115">
        <v>43794</v>
      </c>
      <c r="B272" s="114" t="s">
        <v>394</v>
      </c>
      <c r="C272" s="114" t="s">
        <v>347</v>
      </c>
      <c r="D272" s="104" t="s">
        <v>79</v>
      </c>
      <c r="E272" s="103"/>
      <c r="F272" s="110">
        <v>3484</v>
      </c>
      <c r="G272" s="136"/>
      <c r="H272" s="136"/>
      <c r="I272" s="106">
        <v>8713396.2400000002</v>
      </c>
      <c r="J272" s="103" t="s">
        <v>81</v>
      </c>
      <c r="K272" s="105" t="s">
        <v>348</v>
      </c>
      <c r="L272" s="105" t="s">
        <v>383</v>
      </c>
      <c r="M272" s="114" t="s">
        <v>352</v>
      </c>
      <c r="N272" s="103" t="s">
        <v>15</v>
      </c>
      <c r="O272" s="116" t="s">
        <v>425</v>
      </c>
      <c r="P272" s="117" t="s">
        <v>573</v>
      </c>
      <c r="Q272" s="103" t="s">
        <v>24</v>
      </c>
    </row>
    <row r="273" spans="1:17">
      <c r="A273" s="115">
        <v>43795</v>
      </c>
      <c r="B273" s="103" t="s">
        <v>94</v>
      </c>
      <c r="C273" s="103" t="s">
        <v>31</v>
      </c>
      <c r="D273" s="109" t="s">
        <v>46</v>
      </c>
      <c r="E273" s="103"/>
      <c r="F273" s="121">
        <v>2000</v>
      </c>
      <c r="G273" s="135"/>
      <c r="H273" s="135"/>
      <c r="I273" s="106">
        <v>8711396.2400000002</v>
      </c>
      <c r="J273" s="114" t="s">
        <v>54</v>
      </c>
      <c r="K273" s="103" t="s">
        <v>18</v>
      </c>
      <c r="L273" s="103" t="s">
        <v>401</v>
      </c>
      <c r="M273" s="103" t="s">
        <v>402</v>
      </c>
      <c r="N273" s="103" t="s">
        <v>15</v>
      </c>
      <c r="O273" s="116"/>
      <c r="P273" s="117"/>
      <c r="Q273" s="103" t="s">
        <v>24</v>
      </c>
    </row>
    <row r="274" spans="1:17">
      <c r="A274" s="115">
        <v>43795</v>
      </c>
      <c r="B274" s="114" t="s">
        <v>302</v>
      </c>
      <c r="C274" s="114" t="s">
        <v>32</v>
      </c>
      <c r="D274" s="104" t="s">
        <v>79</v>
      </c>
      <c r="E274" s="122"/>
      <c r="F274" s="121">
        <v>3240</v>
      </c>
      <c r="G274" s="135"/>
      <c r="H274" s="135"/>
      <c r="I274" s="106">
        <v>8708156.2400000002</v>
      </c>
      <c r="J274" s="114" t="s">
        <v>91</v>
      </c>
      <c r="K274" s="114" t="s">
        <v>26</v>
      </c>
      <c r="L274" s="114" t="s">
        <v>367</v>
      </c>
      <c r="M274" s="114" t="s">
        <v>402</v>
      </c>
      <c r="N274" s="103" t="s">
        <v>15</v>
      </c>
      <c r="O274" s="116"/>
      <c r="P274" s="117"/>
      <c r="Q274" s="103" t="s">
        <v>24</v>
      </c>
    </row>
    <row r="275" spans="1:17">
      <c r="A275" s="115">
        <v>43795</v>
      </c>
      <c r="B275" s="128" t="s">
        <v>295</v>
      </c>
      <c r="C275" s="114" t="s">
        <v>34</v>
      </c>
      <c r="D275" s="104" t="s">
        <v>79</v>
      </c>
      <c r="E275" s="129"/>
      <c r="F275" s="121">
        <v>1000</v>
      </c>
      <c r="G275" s="135"/>
      <c r="H275" s="135"/>
      <c r="I275" s="106">
        <v>8707156.2400000002</v>
      </c>
      <c r="J275" s="114" t="s">
        <v>100</v>
      </c>
      <c r="K275" s="114" t="s">
        <v>18</v>
      </c>
      <c r="L275" s="114" t="s">
        <v>367</v>
      </c>
      <c r="M275" s="114" t="s">
        <v>402</v>
      </c>
      <c r="N275" s="103" t="s">
        <v>15</v>
      </c>
      <c r="O275" s="116"/>
      <c r="P275" s="117"/>
      <c r="Q275" s="103" t="s">
        <v>24</v>
      </c>
    </row>
    <row r="276" spans="1:17">
      <c r="A276" s="115">
        <v>43795</v>
      </c>
      <c r="B276" s="128" t="s">
        <v>294</v>
      </c>
      <c r="C276" s="114" t="s">
        <v>34</v>
      </c>
      <c r="D276" s="104" t="s">
        <v>79</v>
      </c>
      <c r="E276" s="129"/>
      <c r="F276" s="121">
        <v>2000</v>
      </c>
      <c r="G276" s="135"/>
      <c r="H276" s="135"/>
      <c r="I276" s="106">
        <v>8705156.2400000002</v>
      </c>
      <c r="J276" s="114" t="s">
        <v>100</v>
      </c>
      <c r="K276" s="114" t="s">
        <v>18</v>
      </c>
      <c r="L276" s="114" t="s">
        <v>367</v>
      </c>
      <c r="M276" s="114" t="s">
        <v>402</v>
      </c>
      <c r="N276" s="103" t="s">
        <v>15</v>
      </c>
      <c r="O276" s="116"/>
      <c r="P276" s="117"/>
      <c r="Q276" s="103" t="s">
        <v>24</v>
      </c>
    </row>
    <row r="277" spans="1:17">
      <c r="A277" s="115">
        <v>43795</v>
      </c>
      <c r="B277" s="103" t="s">
        <v>207</v>
      </c>
      <c r="C277" s="114" t="s">
        <v>14</v>
      </c>
      <c r="D277" s="105" t="s">
        <v>46</v>
      </c>
      <c r="E277" s="108"/>
      <c r="F277" s="121">
        <v>30000</v>
      </c>
      <c r="G277" s="135"/>
      <c r="H277" s="135"/>
      <c r="I277" s="106">
        <v>8675156.2400000002</v>
      </c>
      <c r="J277" s="103" t="s">
        <v>84</v>
      </c>
      <c r="K277" s="103" t="s">
        <v>26</v>
      </c>
      <c r="L277" s="114" t="s">
        <v>401</v>
      </c>
      <c r="M277" s="114" t="s">
        <v>402</v>
      </c>
      <c r="N277" s="103" t="s">
        <v>15</v>
      </c>
      <c r="O277" s="116"/>
      <c r="P277" s="117"/>
      <c r="Q277" s="103" t="s">
        <v>24</v>
      </c>
    </row>
    <row r="278" spans="1:17">
      <c r="A278" s="115">
        <v>43795</v>
      </c>
      <c r="B278" s="103" t="s">
        <v>192</v>
      </c>
      <c r="C278" s="114" t="s">
        <v>82</v>
      </c>
      <c r="D278" s="105" t="s">
        <v>132</v>
      </c>
      <c r="E278" s="108"/>
      <c r="F278" s="121">
        <v>7500</v>
      </c>
      <c r="G278" s="135"/>
      <c r="H278" s="135"/>
      <c r="I278" s="106">
        <v>8667656.2400000002</v>
      </c>
      <c r="J278" s="103" t="s">
        <v>84</v>
      </c>
      <c r="K278" s="103" t="s">
        <v>18</v>
      </c>
      <c r="L278" s="114" t="s">
        <v>401</v>
      </c>
      <c r="M278" s="114" t="s">
        <v>402</v>
      </c>
      <c r="N278" s="103" t="s">
        <v>15</v>
      </c>
      <c r="O278" s="116"/>
      <c r="P278" s="117"/>
      <c r="Q278" s="103" t="s">
        <v>24</v>
      </c>
    </row>
    <row r="279" spans="1:17">
      <c r="A279" s="115">
        <v>43795</v>
      </c>
      <c r="B279" s="103" t="s">
        <v>282</v>
      </c>
      <c r="C279" s="103" t="s">
        <v>31</v>
      </c>
      <c r="D279" s="105" t="s">
        <v>46</v>
      </c>
      <c r="E279" s="108"/>
      <c r="F279" s="121">
        <v>2500</v>
      </c>
      <c r="G279" s="135"/>
      <c r="H279" s="135"/>
      <c r="I279" s="106">
        <v>8665156.2400000002</v>
      </c>
      <c r="J279" s="103" t="s">
        <v>84</v>
      </c>
      <c r="K279" s="103" t="s">
        <v>18</v>
      </c>
      <c r="L279" s="103" t="s">
        <v>401</v>
      </c>
      <c r="M279" s="103" t="s">
        <v>402</v>
      </c>
      <c r="N279" s="103" t="s">
        <v>15</v>
      </c>
      <c r="O279" s="116"/>
      <c r="P279" s="117"/>
      <c r="Q279" s="103" t="s">
        <v>24</v>
      </c>
    </row>
    <row r="280" spans="1:17">
      <c r="A280" s="115">
        <v>43795</v>
      </c>
      <c r="B280" s="103" t="s">
        <v>208</v>
      </c>
      <c r="C280" s="114" t="s">
        <v>14</v>
      </c>
      <c r="D280" s="105" t="s">
        <v>46</v>
      </c>
      <c r="E280" s="108"/>
      <c r="F280" s="121">
        <v>15000</v>
      </c>
      <c r="G280" s="135"/>
      <c r="H280" s="135"/>
      <c r="I280" s="106">
        <v>8650156.2400000002</v>
      </c>
      <c r="J280" s="103" t="s">
        <v>84</v>
      </c>
      <c r="K280" s="103" t="s">
        <v>17</v>
      </c>
      <c r="L280" s="114" t="s">
        <v>401</v>
      </c>
      <c r="M280" s="114" t="s">
        <v>402</v>
      </c>
      <c r="N280" s="103" t="s">
        <v>15</v>
      </c>
      <c r="O280" s="116"/>
      <c r="P280" s="117"/>
      <c r="Q280" s="103" t="s">
        <v>24</v>
      </c>
    </row>
    <row r="281" spans="1:17">
      <c r="A281" s="115">
        <v>43795</v>
      </c>
      <c r="B281" s="103" t="s">
        <v>176</v>
      </c>
      <c r="C281" s="114" t="s">
        <v>292</v>
      </c>
      <c r="D281" s="104" t="s">
        <v>16</v>
      </c>
      <c r="E281" s="114"/>
      <c r="F281" s="121">
        <v>5000</v>
      </c>
      <c r="G281" s="135"/>
      <c r="H281" s="135"/>
      <c r="I281" s="106">
        <v>8645156.2400000002</v>
      </c>
      <c r="J281" s="114" t="s">
        <v>80</v>
      </c>
      <c r="K281" s="103" t="s">
        <v>18</v>
      </c>
      <c r="L281" s="103" t="s">
        <v>401</v>
      </c>
      <c r="M281" s="103" t="s">
        <v>402</v>
      </c>
      <c r="N281" s="103" t="s">
        <v>15</v>
      </c>
      <c r="O281" s="116"/>
      <c r="P281" s="117"/>
      <c r="Q281" s="103" t="s">
        <v>24</v>
      </c>
    </row>
    <row r="282" spans="1:17">
      <c r="A282" s="115">
        <v>43795</v>
      </c>
      <c r="B282" s="114" t="s">
        <v>118</v>
      </c>
      <c r="C282" s="114" t="s">
        <v>101</v>
      </c>
      <c r="D282" s="104" t="s">
        <v>46</v>
      </c>
      <c r="E282" s="122"/>
      <c r="F282" s="121">
        <v>1000</v>
      </c>
      <c r="G282" s="135"/>
      <c r="H282" s="135"/>
      <c r="I282" s="106">
        <v>8644156.2400000002</v>
      </c>
      <c r="J282" s="114" t="s">
        <v>83</v>
      </c>
      <c r="K282" s="114" t="s">
        <v>18</v>
      </c>
      <c r="L282" s="114" t="s">
        <v>401</v>
      </c>
      <c r="M282" s="114" t="s">
        <v>402</v>
      </c>
      <c r="N282" s="103" t="s">
        <v>15</v>
      </c>
      <c r="O282" s="116"/>
      <c r="P282" s="117"/>
      <c r="Q282" s="103" t="s">
        <v>24</v>
      </c>
    </row>
    <row r="283" spans="1:17">
      <c r="A283" s="115">
        <v>43795</v>
      </c>
      <c r="B283" s="114" t="s">
        <v>399</v>
      </c>
      <c r="C283" s="114" t="s">
        <v>347</v>
      </c>
      <c r="D283" s="104" t="s">
        <v>79</v>
      </c>
      <c r="E283" s="114"/>
      <c r="F283" s="121">
        <v>3484</v>
      </c>
      <c r="G283" s="135"/>
      <c r="H283" s="135"/>
      <c r="I283" s="106">
        <v>8640672.2400000002</v>
      </c>
      <c r="J283" s="103" t="s">
        <v>81</v>
      </c>
      <c r="K283" s="104" t="s">
        <v>348</v>
      </c>
      <c r="L283" s="114" t="s">
        <v>367</v>
      </c>
      <c r="M283" s="114" t="s">
        <v>402</v>
      </c>
      <c r="N283" s="103" t="s">
        <v>15</v>
      </c>
      <c r="O283" s="116"/>
      <c r="P283" s="117"/>
      <c r="Q283" s="103" t="s">
        <v>24</v>
      </c>
    </row>
    <row r="284" spans="1:17">
      <c r="A284" s="115">
        <v>43795</v>
      </c>
      <c r="B284" s="114" t="s">
        <v>191</v>
      </c>
      <c r="C284" s="104" t="s">
        <v>496</v>
      </c>
      <c r="D284" s="104" t="s">
        <v>79</v>
      </c>
      <c r="E284" s="122"/>
      <c r="F284" s="110">
        <v>60000</v>
      </c>
      <c r="G284" s="136"/>
      <c r="H284" s="136"/>
      <c r="I284" s="106">
        <v>8580672.2400000002</v>
      </c>
      <c r="J284" s="114" t="s">
        <v>91</v>
      </c>
      <c r="K284" s="114" t="s">
        <v>26</v>
      </c>
      <c r="L284" s="114" t="s">
        <v>401</v>
      </c>
      <c r="M284" s="114" t="s">
        <v>352</v>
      </c>
      <c r="N284" s="103" t="s">
        <v>15</v>
      </c>
      <c r="O284" s="116" t="s">
        <v>427</v>
      </c>
      <c r="P284" s="117" t="s">
        <v>574</v>
      </c>
      <c r="Q284" s="103" t="s">
        <v>24</v>
      </c>
    </row>
    <row r="285" spans="1:17">
      <c r="A285" s="115">
        <v>43795</v>
      </c>
      <c r="B285" s="114" t="s">
        <v>395</v>
      </c>
      <c r="C285" s="114" t="s">
        <v>347</v>
      </c>
      <c r="D285" s="104" t="s">
        <v>79</v>
      </c>
      <c r="E285" s="103"/>
      <c r="F285" s="110">
        <v>3484</v>
      </c>
      <c r="G285" s="136"/>
      <c r="H285" s="136"/>
      <c r="I285" s="106">
        <v>8577188.2400000002</v>
      </c>
      <c r="J285" s="103" t="s">
        <v>81</v>
      </c>
      <c r="K285" s="104" t="s">
        <v>348</v>
      </c>
      <c r="L285" s="104" t="s">
        <v>349</v>
      </c>
      <c r="M285" s="114" t="s">
        <v>352</v>
      </c>
      <c r="N285" s="103" t="s">
        <v>15</v>
      </c>
      <c r="O285" s="116" t="s">
        <v>425</v>
      </c>
      <c r="P285" s="117" t="s">
        <v>575</v>
      </c>
      <c r="Q285" s="103" t="s">
        <v>24</v>
      </c>
    </row>
    <row r="286" spans="1:17">
      <c r="A286" s="115">
        <v>43795</v>
      </c>
      <c r="B286" s="114" t="s">
        <v>396</v>
      </c>
      <c r="C286" s="114" t="s">
        <v>101</v>
      </c>
      <c r="D286" s="104" t="s">
        <v>553</v>
      </c>
      <c r="E286" s="103"/>
      <c r="F286" s="110">
        <v>1312500</v>
      </c>
      <c r="G286" s="136"/>
      <c r="H286" s="136"/>
      <c r="I286" s="106">
        <v>7264688.2400000002</v>
      </c>
      <c r="J286" s="103" t="s">
        <v>81</v>
      </c>
      <c r="K286" s="104" t="s">
        <v>397</v>
      </c>
      <c r="L286" s="104" t="s">
        <v>383</v>
      </c>
      <c r="M286" s="114" t="s">
        <v>352</v>
      </c>
      <c r="N286" s="103" t="s">
        <v>15</v>
      </c>
      <c r="O286" s="116" t="s">
        <v>398</v>
      </c>
      <c r="P286" s="117" t="s">
        <v>576</v>
      </c>
      <c r="Q286" s="103" t="s">
        <v>24</v>
      </c>
    </row>
    <row r="287" spans="1:17">
      <c r="A287" s="115">
        <v>43796</v>
      </c>
      <c r="B287" s="103" t="s">
        <v>283</v>
      </c>
      <c r="C287" s="103" t="s">
        <v>31</v>
      </c>
      <c r="D287" s="104" t="s">
        <v>46</v>
      </c>
      <c r="E287" s="103"/>
      <c r="F287" s="121">
        <v>2000</v>
      </c>
      <c r="G287" s="135"/>
      <c r="H287" s="135"/>
      <c r="I287" s="106">
        <v>7262688.2400000002</v>
      </c>
      <c r="J287" s="114" t="s">
        <v>47</v>
      </c>
      <c r="K287" s="120" t="s">
        <v>18</v>
      </c>
      <c r="L287" s="103" t="s">
        <v>401</v>
      </c>
      <c r="M287" s="103" t="s">
        <v>402</v>
      </c>
      <c r="N287" s="103" t="s">
        <v>15</v>
      </c>
      <c r="O287" s="116"/>
      <c r="P287" s="117"/>
      <c r="Q287" s="103" t="s">
        <v>24</v>
      </c>
    </row>
    <row r="288" spans="1:17">
      <c r="A288" s="115">
        <v>43796</v>
      </c>
      <c r="B288" s="103" t="s">
        <v>95</v>
      </c>
      <c r="C288" s="103" t="s">
        <v>31</v>
      </c>
      <c r="D288" s="109" t="s">
        <v>46</v>
      </c>
      <c r="E288" s="103"/>
      <c r="F288" s="121">
        <v>2000</v>
      </c>
      <c r="G288" s="135"/>
      <c r="H288" s="135"/>
      <c r="I288" s="106">
        <v>7260688.2400000002</v>
      </c>
      <c r="J288" s="114" t="s">
        <v>54</v>
      </c>
      <c r="K288" s="103" t="s">
        <v>18</v>
      </c>
      <c r="L288" s="103" t="s">
        <v>401</v>
      </c>
      <c r="M288" s="103" t="s">
        <v>402</v>
      </c>
      <c r="N288" s="103" t="s">
        <v>15</v>
      </c>
      <c r="O288" s="116"/>
      <c r="P288" s="117"/>
      <c r="Q288" s="103" t="s">
        <v>24</v>
      </c>
    </row>
    <row r="289" spans="1:17">
      <c r="A289" s="115">
        <v>43796</v>
      </c>
      <c r="B289" s="103" t="s">
        <v>96</v>
      </c>
      <c r="C289" s="103" t="s">
        <v>31</v>
      </c>
      <c r="D289" s="109" t="s">
        <v>46</v>
      </c>
      <c r="E289" s="103"/>
      <c r="F289" s="121">
        <v>3000</v>
      </c>
      <c r="G289" s="135"/>
      <c r="H289" s="135"/>
      <c r="I289" s="106">
        <v>7257688.2400000002</v>
      </c>
      <c r="J289" s="114" t="s">
        <v>54</v>
      </c>
      <c r="K289" s="103" t="s">
        <v>18</v>
      </c>
      <c r="L289" s="103" t="s">
        <v>401</v>
      </c>
      <c r="M289" s="103" t="s">
        <v>402</v>
      </c>
      <c r="N289" s="103" t="s">
        <v>15</v>
      </c>
      <c r="O289" s="116"/>
      <c r="P289" s="117"/>
      <c r="Q289" s="103" t="s">
        <v>24</v>
      </c>
    </row>
    <row r="290" spans="1:17">
      <c r="A290" s="115">
        <v>43796</v>
      </c>
      <c r="B290" s="114" t="s">
        <v>301</v>
      </c>
      <c r="C290" s="114" t="s">
        <v>32</v>
      </c>
      <c r="D290" s="104" t="s">
        <v>79</v>
      </c>
      <c r="E290" s="122"/>
      <c r="F290" s="121">
        <v>6215</v>
      </c>
      <c r="G290" s="135"/>
      <c r="H290" s="135"/>
      <c r="I290" s="106">
        <v>7251473.2400000002</v>
      </c>
      <c r="J290" s="114" t="s">
        <v>91</v>
      </c>
      <c r="K290" s="114" t="s">
        <v>26</v>
      </c>
      <c r="L290" s="114" t="s">
        <v>367</v>
      </c>
      <c r="M290" s="114" t="s">
        <v>402</v>
      </c>
      <c r="N290" s="103" t="s">
        <v>15</v>
      </c>
      <c r="O290" s="116"/>
      <c r="P290" s="117"/>
      <c r="Q290" s="103" t="s">
        <v>24</v>
      </c>
    </row>
    <row r="291" spans="1:17">
      <c r="A291" s="115">
        <v>43796</v>
      </c>
      <c r="B291" s="114" t="s">
        <v>304</v>
      </c>
      <c r="C291" s="114" t="s">
        <v>32</v>
      </c>
      <c r="D291" s="104" t="s">
        <v>79</v>
      </c>
      <c r="E291" s="122"/>
      <c r="F291" s="121">
        <v>5130</v>
      </c>
      <c r="G291" s="135"/>
      <c r="H291" s="135"/>
      <c r="I291" s="106">
        <v>7246343.2400000002</v>
      </c>
      <c r="J291" s="114" t="s">
        <v>91</v>
      </c>
      <c r="K291" s="114" t="s">
        <v>26</v>
      </c>
      <c r="L291" s="114" t="s">
        <v>367</v>
      </c>
      <c r="M291" s="114" t="s">
        <v>402</v>
      </c>
      <c r="N291" s="103" t="s">
        <v>15</v>
      </c>
      <c r="O291" s="116"/>
      <c r="P291" s="117"/>
      <c r="Q291" s="103" t="s">
        <v>24</v>
      </c>
    </row>
    <row r="292" spans="1:17">
      <c r="A292" s="115">
        <v>43796</v>
      </c>
      <c r="B292" s="114" t="s">
        <v>87</v>
      </c>
      <c r="C292" s="104" t="s">
        <v>496</v>
      </c>
      <c r="D292" s="104" t="s">
        <v>79</v>
      </c>
      <c r="E292" s="122"/>
      <c r="F292" s="121">
        <v>24000</v>
      </c>
      <c r="G292" s="135"/>
      <c r="H292" s="135"/>
      <c r="I292" s="106">
        <v>7222343.2400000002</v>
      </c>
      <c r="J292" s="114" t="s">
        <v>91</v>
      </c>
      <c r="K292" s="114" t="s">
        <v>26</v>
      </c>
      <c r="L292" s="103" t="s">
        <v>367</v>
      </c>
      <c r="M292" s="114" t="s">
        <v>402</v>
      </c>
      <c r="N292" s="103" t="s">
        <v>15</v>
      </c>
      <c r="O292" s="116"/>
      <c r="P292" s="117"/>
      <c r="Q292" s="103" t="s">
        <v>24</v>
      </c>
    </row>
    <row r="293" spans="1:17">
      <c r="A293" s="115">
        <v>43796</v>
      </c>
      <c r="B293" s="114" t="s">
        <v>202</v>
      </c>
      <c r="C293" s="114" t="s">
        <v>33</v>
      </c>
      <c r="D293" s="104" t="s">
        <v>79</v>
      </c>
      <c r="E293" s="122"/>
      <c r="F293" s="121">
        <v>14000</v>
      </c>
      <c r="G293" s="135"/>
      <c r="H293" s="135"/>
      <c r="I293" s="106">
        <v>7208343.2400000002</v>
      </c>
      <c r="J293" s="114" t="s">
        <v>91</v>
      </c>
      <c r="K293" s="114" t="s">
        <v>26</v>
      </c>
      <c r="L293" s="114" t="s">
        <v>367</v>
      </c>
      <c r="M293" s="114" t="s">
        <v>402</v>
      </c>
      <c r="N293" s="103" t="s">
        <v>15</v>
      </c>
      <c r="O293" s="116"/>
      <c r="P293" s="117"/>
      <c r="Q293" s="103" t="s">
        <v>24</v>
      </c>
    </row>
    <row r="294" spans="1:17">
      <c r="A294" s="115">
        <v>43796</v>
      </c>
      <c r="B294" s="128" t="s">
        <v>294</v>
      </c>
      <c r="C294" s="114" t="s">
        <v>34</v>
      </c>
      <c r="D294" s="104" t="s">
        <v>79</v>
      </c>
      <c r="E294" s="129"/>
      <c r="F294" s="121">
        <v>1000</v>
      </c>
      <c r="G294" s="135"/>
      <c r="H294" s="135"/>
      <c r="I294" s="106">
        <v>7207343.2400000002</v>
      </c>
      <c r="J294" s="114" t="s">
        <v>100</v>
      </c>
      <c r="K294" s="114" t="s">
        <v>18</v>
      </c>
      <c r="L294" s="114" t="s">
        <v>367</v>
      </c>
      <c r="M294" s="114" t="s">
        <v>402</v>
      </c>
      <c r="N294" s="103" t="s">
        <v>15</v>
      </c>
      <c r="O294" s="116"/>
      <c r="P294" s="117"/>
      <c r="Q294" s="103" t="s">
        <v>24</v>
      </c>
    </row>
    <row r="295" spans="1:17">
      <c r="A295" s="115">
        <v>43796</v>
      </c>
      <c r="B295" s="103" t="s">
        <v>284</v>
      </c>
      <c r="C295" s="103" t="s">
        <v>31</v>
      </c>
      <c r="D295" s="105" t="s">
        <v>46</v>
      </c>
      <c r="E295" s="108"/>
      <c r="F295" s="121">
        <v>2500</v>
      </c>
      <c r="G295" s="135"/>
      <c r="H295" s="135"/>
      <c r="I295" s="106">
        <v>7204843.2400000002</v>
      </c>
      <c r="J295" s="103" t="s">
        <v>84</v>
      </c>
      <c r="K295" s="103" t="s">
        <v>18</v>
      </c>
      <c r="L295" s="103" t="s">
        <v>401</v>
      </c>
      <c r="M295" s="103" t="s">
        <v>402</v>
      </c>
      <c r="N295" s="103" t="s">
        <v>15</v>
      </c>
      <c r="O295" s="116"/>
      <c r="P295" s="117"/>
      <c r="Q295" s="103" t="s">
        <v>24</v>
      </c>
    </row>
    <row r="296" spans="1:17">
      <c r="A296" s="115">
        <v>43796</v>
      </c>
      <c r="B296" s="103" t="s">
        <v>193</v>
      </c>
      <c r="C296" s="104" t="s">
        <v>496</v>
      </c>
      <c r="D296" s="104" t="s">
        <v>79</v>
      </c>
      <c r="E296" s="108"/>
      <c r="F296" s="121">
        <v>2000</v>
      </c>
      <c r="G296" s="135"/>
      <c r="H296" s="135"/>
      <c r="I296" s="106">
        <v>7202843.2400000002</v>
      </c>
      <c r="J296" s="103" t="s">
        <v>84</v>
      </c>
      <c r="K296" s="103" t="s">
        <v>17</v>
      </c>
      <c r="L296" s="103" t="s">
        <v>367</v>
      </c>
      <c r="M296" s="114" t="s">
        <v>402</v>
      </c>
      <c r="N296" s="103" t="s">
        <v>15</v>
      </c>
      <c r="O296" s="116"/>
      <c r="P296" s="117"/>
      <c r="Q296" s="103" t="s">
        <v>24</v>
      </c>
    </row>
    <row r="297" spans="1:17">
      <c r="A297" s="115">
        <v>43796</v>
      </c>
      <c r="B297" s="114" t="s">
        <v>118</v>
      </c>
      <c r="C297" s="114" t="s">
        <v>101</v>
      </c>
      <c r="D297" s="104" t="s">
        <v>46</v>
      </c>
      <c r="E297" s="122"/>
      <c r="F297" s="121">
        <v>1000</v>
      </c>
      <c r="G297" s="135"/>
      <c r="H297" s="135"/>
      <c r="I297" s="106">
        <v>7201843.2400000002</v>
      </c>
      <c r="J297" s="114" t="s">
        <v>83</v>
      </c>
      <c r="K297" s="114" t="s">
        <v>18</v>
      </c>
      <c r="L297" s="114" t="s">
        <v>401</v>
      </c>
      <c r="M297" s="114" t="s">
        <v>402</v>
      </c>
      <c r="N297" s="103" t="s">
        <v>15</v>
      </c>
      <c r="O297" s="116"/>
      <c r="P297" s="117"/>
      <c r="Q297" s="103" t="s">
        <v>24</v>
      </c>
    </row>
    <row r="298" spans="1:17">
      <c r="A298" s="115">
        <v>43796</v>
      </c>
      <c r="B298" s="114" t="s">
        <v>326</v>
      </c>
      <c r="C298" s="114" t="s">
        <v>12</v>
      </c>
      <c r="D298" s="105" t="s">
        <v>66</v>
      </c>
      <c r="E298" s="108"/>
      <c r="F298" s="110">
        <v>20000</v>
      </c>
      <c r="G298" s="136"/>
      <c r="H298" s="136"/>
      <c r="I298" s="106">
        <v>7181843.2400000002</v>
      </c>
      <c r="J298" s="103" t="s">
        <v>89</v>
      </c>
      <c r="K298" s="114"/>
      <c r="L298" s="114" t="s">
        <v>401</v>
      </c>
      <c r="M298" s="103" t="s">
        <v>352</v>
      </c>
      <c r="N298" s="103" t="s">
        <v>15</v>
      </c>
      <c r="O298" s="116" t="s">
        <v>426</v>
      </c>
      <c r="P298" s="117" t="s">
        <v>577</v>
      </c>
      <c r="Q298" s="103" t="s">
        <v>24</v>
      </c>
    </row>
    <row r="299" spans="1:17">
      <c r="A299" s="115">
        <v>43796</v>
      </c>
      <c r="B299" s="114" t="s">
        <v>126</v>
      </c>
      <c r="C299" s="114" t="s">
        <v>12</v>
      </c>
      <c r="D299" s="105" t="s">
        <v>66</v>
      </c>
      <c r="E299" s="108"/>
      <c r="F299" s="110">
        <v>20000</v>
      </c>
      <c r="G299" s="136"/>
      <c r="H299" s="136"/>
      <c r="I299" s="106">
        <v>7161843.2400000002</v>
      </c>
      <c r="J299" s="103" t="s">
        <v>89</v>
      </c>
      <c r="K299" s="114" t="s">
        <v>17</v>
      </c>
      <c r="L299" s="114" t="s">
        <v>401</v>
      </c>
      <c r="M299" s="103" t="s">
        <v>352</v>
      </c>
      <c r="N299" s="103" t="s">
        <v>15</v>
      </c>
      <c r="O299" s="116" t="s">
        <v>426</v>
      </c>
      <c r="P299" s="117" t="s">
        <v>578</v>
      </c>
      <c r="Q299" s="103" t="s">
        <v>24</v>
      </c>
    </row>
    <row r="300" spans="1:17">
      <c r="A300" s="115">
        <v>43796</v>
      </c>
      <c r="B300" s="103" t="s">
        <v>344</v>
      </c>
      <c r="C300" s="114" t="s">
        <v>12</v>
      </c>
      <c r="D300" s="104" t="s">
        <v>46</v>
      </c>
      <c r="E300" s="103"/>
      <c r="F300" s="110">
        <v>2000</v>
      </c>
      <c r="G300" s="136"/>
      <c r="H300" s="136"/>
      <c r="I300" s="106">
        <v>7159843.2400000002</v>
      </c>
      <c r="J300" s="114" t="s">
        <v>47</v>
      </c>
      <c r="K300" s="120" t="s">
        <v>18</v>
      </c>
      <c r="L300" s="120" t="s">
        <v>401</v>
      </c>
      <c r="M300" s="103" t="s">
        <v>352</v>
      </c>
      <c r="N300" s="103" t="s">
        <v>15</v>
      </c>
      <c r="O300" s="116" t="s">
        <v>426</v>
      </c>
      <c r="P300" s="117" t="s">
        <v>579</v>
      </c>
      <c r="Q300" s="103" t="s">
        <v>24</v>
      </c>
    </row>
    <row r="301" spans="1:17">
      <c r="A301" s="115">
        <v>43796</v>
      </c>
      <c r="B301" s="103" t="s">
        <v>220</v>
      </c>
      <c r="C301" s="114" t="s">
        <v>30</v>
      </c>
      <c r="D301" s="104" t="s">
        <v>46</v>
      </c>
      <c r="E301" s="103"/>
      <c r="F301" s="110">
        <v>60000</v>
      </c>
      <c r="G301" s="136"/>
      <c r="H301" s="136"/>
      <c r="I301" s="106">
        <v>7099843.2400000002</v>
      </c>
      <c r="J301" s="114" t="s">
        <v>47</v>
      </c>
      <c r="K301" s="120" t="s">
        <v>25</v>
      </c>
      <c r="L301" s="103" t="s">
        <v>401</v>
      </c>
      <c r="M301" s="103" t="s">
        <v>352</v>
      </c>
      <c r="N301" s="103" t="s">
        <v>15</v>
      </c>
      <c r="O301" s="116" t="s">
        <v>429</v>
      </c>
      <c r="P301" s="117" t="s">
        <v>580</v>
      </c>
      <c r="Q301" s="103" t="s">
        <v>24</v>
      </c>
    </row>
    <row r="302" spans="1:17">
      <c r="A302" s="115">
        <v>43796</v>
      </c>
      <c r="B302" s="103" t="s">
        <v>337</v>
      </c>
      <c r="C302" s="114" t="s">
        <v>36</v>
      </c>
      <c r="D302" s="105" t="s">
        <v>66</v>
      </c>
      <c r="E302" s="103"/>
      <c r="F302" s="110">
        <v>20000</v>
      </c>
      <c r="G302" s="136"/>
      <c r="H302" s="136"/>
      <c r="I302" s="106">
        <v>7079843.2400000002</v>
      </c>
      <c r="J302" s="103" t="s">
        <v>37</v>
      </c>
      <c r="K302" s="103" t="s">
        <v>26</v>
      </c>
      <c r="L302" s="103" t="s">
        <v>367</v>
      </c>
      <c r="M302" s="103" t="s">
        <v>352</v>
      </c>
      <c r="N302" s="103" t="s">
        <v>15</v>
      </c>
      <c r="O302" s="116" t="s">
        <v>477</v>
      </c>
      <c r="P302" s="117" t="s">
        <v>581</v>
      </c>
      <c r="Q302" s="103" t="s">
        <v>24</v>
      </c>
    </row>
    <row r="303" spans="1:17">
      <c r="A303" s="115">
        <v>43796</v>
      </c>
      <c r="B303" s="114" t="s">
        <v>75</v>
      </c>
      <c r="C303" s="104" t="s">
        <v>496</v>
      </c>
      <c r="D303" s="104" t="s">
        <v>79</v>
      </c>
      <c r="E303" s="122"/>
      <c r="F303" s="110">
        <v>1400</v>
      </c>
      <c r="G303" s="136"/>
      <c r="H303" s="136"/>
      <c r="I303" s="106">
        <v>7078443.2400000002</v>
      </c>
      <c r="J303" s="103" t="s">
        <v>73</v>
      </c>
      <c r="K303" s="103" t="s">
        <v>18</v>
      </c>
      <c r="L303" s="103" t="s">
        <v>401</v>
      </c>
      <c r="M303" s="114" t="s">
        <v>352</v>
      </c>
      <c r="N303" s="103" t="s">
        <v>15</v>
      </c>
      <c r="O303" s="116" t="s">
        <v>427</v>
      </c>
      <c r="P303" s="117" t="s">
        <v>582</v>
      </c>
      <c r="Q303" s="103" t="s">
        <v>24</v>
      </c>
    </row>
    <row r="304" spans="1:17">
      <c r="A304" s="115">
        <v>43796</v>
      </c>
      <c r="B304" s="114" t="s">
        <v>194</v>
      </c>
      <c r="C304" s="104" t="s">
        <v>496</v>
      </c>
      <c r="D304" s="104" t="s">
        <v>79</v>
      </c>
      <c r="E304" s="122"/>
      <c r="F304" s="110">
        <v>42250</v>
      </c>
      <c r="G304" s="136"/>
      <c r="H304" s="136"/>
      <c r="I304" s="106">
        <v>7036193.2400000002</v>
      </c>
      <c r="J304" s="114" t="s">
        <v>91</v>
      </c>
      <c r="K304" s="114" t="s">
        <v>26</v>
      </c>
      <c r="L304" s="114" t="s">
        <v>401</v>
      </c>
      <c r="M304" s="114" t="s">
        <v>352</v>
      </c>
      <c r="N304" s="103" t="s">
        <v>15</v>
      </c>
      <c r="O304" s="116" t="s">
        <v>427</v>
      </c>
      <c r="P304" s="117" t="s">
        <v>583</v>
      </c>
      <c r="Q304" s="103" t="s">
        <v>24</v>
      </c>
    </row>
    <row r="305" spans="1:17">
      <c r="A305" s="115">
        <v>43796</v>
      </c>
      <c r="B305" s="114" t="s">
        <v>195</v>
      </c>
      <c r="C305" s="104" t="s">
        <v>496</v>
      </c>
      <c r="D305" s="104" t="s">
        <v>79</v>
      </c>
      <c r="E305" s="122"/>
      <c r="F305" s="110">
        <v>12500</v>
      </c>
      <c r="G305" s="136"/>
      <c r="H305" s="136"/>
      <c r="I305" s="106">
        <v>7023693.2400000002</v>
      </c>
      <c r="J305" s="114" t="s">
        <v>91</v>
      </c>
      <c r="K305" s="114" t="s">
        <v>26</v>
      </c>
      <c r="L305" s="103" t="s">
        <v>367</v>
      </c>
      <c r="M305" s="114" t="s">
        <v>352</v>
      </c>
      <c r="N305" s="103" t="s">
        <v>15</v>
      </c>
      <c r="O305" s="116" t="s">
        <v>427</v>
      </c>
      <c r="P305" s="117" t="s">
        <v>584</v>
      </c>
      <c r="Q305" s="103" t="s">
        <v>24</v>
      </c>
    </row>
    <row r="306" spans="1:17">
      <c r="A306" s="115">
        <v>43796</v>
      </c>
      <c r="B306" s="114" t="s">
        <v>585</v>
      </c>
      <c r="C306" s="114" t="s">
        <v>36</v>
      </c>
      <c r="D306" s="104" t="s">
        <v>16</v>
      </c>
      <c r="E306" s="122"/>
      <c r="F306" s="110">
        <v>68000</v>
      </c>
      <c r="G306" s="136"/>
      <c r="H306" s="136"/>
      <c r="I306" s="106">
        <v>6955693.2400000002</v>
      </c>
      <c r="J306" s="114" t="s">
        <v>91</v>
      </c>
      <c r="K306" s="114" t="s">
        <v>26</v>
      </c>
      <c r="L306" s="103" t="s">
        <v>367</v>
      </c>
      <c r="M306" s="103" t="s">
        <v>352</v>
      </c>
      <c r="N306" s="103" t="s">
        <v>15</v>
      </c>
      <c r="O306" s="116" t="s">
        <v>477</v>
      </c>
      <c r="P306" s="117" t="s">
        <v>586</v>
      </c>
      <c r="Q306" s="103" t="s">
        <v>24</v>
      </c>
    </row>
    <row r="307" spans="1:17">
      <c r="A307" s="115">
        <v>43796</v>
      </c>
      <c r="B307" s="114" t="s">
        <v>86</v>
      </c>
      <c r="C307" s="114" t="s">
        <v>36</v>
      </c>
      <c r="D307" s="104" t="s">
        <v>16</v>
      </c>
      <c r="E307" s="122"/>
      <c r="F307" s="110">
        <v>76000</v>
      </c>
      <c r="G307" s="136"/>
      <c r="H307" s="136"/>
      <c r="I307" s="106">
        <v>6879693.2400000002</v>
      </c>
      <c r="J307" s="114" t="s">
        <v>91</v>
      </c>
      <c r="K307" s="114" t="s">
        <v>26</v>
      </c>
      <c r="L307" s="103" t="s">
        <v>367</v>
      </c>
      <c r="M307" s="103" t="s">
        <v>352</v>
      </c>
      <c r="N307" s="103" t="s">
        <v>15</v>
      </c>
      <c r="O307" s="116" t="s">
        <v>477</v>
      </c>
      <c r="P307" s="117" t="s">
        <v>587</v>
      </c>
      <c r="Q307" s="103" t="s">
        <v>24</v>
      </c>
    </row>
    <row r="308" spans="1:17">
      <c r="A308" s="115">
        <v>43796</v>
      </c>
      <c r="B308" s="114" t="s">
        <v>135</v>
      </c>
      <c r="C308" s="114" t="s">
        <v>36</v>
      </c>
      <c r="D308" s="104" t="s">
        <v>16</v>
      </c>
      <c r="E308" s="122"/>
      <c r="F308" s="110">
        <v>76000</v>
      </c>
      <c r="G308" s="136"/>
      <c r="H308" s="136"/>
      <c r="I308" s="106">
        <v>6803693.2400000002</v>
      </c>
      <c r="J308" s="114" t="s">
        <v>91</v>
      </c>
      <c r="K308" s="114" t="s">
        <v>26</v>
      </c>
      <c r="L308" s="103" t="s">
        <v>367</v>
      </c>
      <c r="M308" s="103" t="s">
        <v>352</v>
      </c>
      <c r="N308" s="103" t="s">
        <v>15</v>
      </c>
      <c r="O308" s="116" t="s">
        <v>477</v>
      </c>
      <c r="P308" s="117" t="s">
        <v>588</v>
      </c>
      <c r="Q308" s="103" t="s">
        <v>24</v>
      </c>
    </row>
    <row r="309" spans="1:17">
      <c r="A309" s="115">
        <v>43796</v>
      </c>
      <c r="B309" s="103" t="s">
        <v>219</v>
      </c>
      <c r="C309" s="114" t="s">
        <v>30</v>
      </c>
      <c r="D309" s="104" t="s">
        <v>16</v>
      </c>
      <c r="E309" s="114"/>
      <c r="F309" s="110">
        <v>60000</v>
      </c>
      <c r="G309" s="136"/>
      <c r="H309" s="136"/>
      <c r="I309" s="106">
        <v>6743693.2400000002</v>
      </c>
      <c r="J309" s="114" t="s">
        <v>80</v>
      </c>
      <c r="K309" s="103" t="s">
        <v>25</v>
      </c>
      <c r="L309" s="103" t="s">
        <v>367</v>
      </c>
      <c r="M309" s="103" t="s">
        <v>352</v>
      </c>
      <c r="N309" s="103" t="s">
        <v>15</v>
      </c>
      <c r="O309" s="116" t="s">
        <v>429</v>
      </c>
      <c r="P309" s="117" t="s">
        <v>589</v>
      </c>
      <c r="Q309" s="103" t="s">
        <v>24</v>
      </c>
    </row>
    <row r="310" spans="1:17">
      <c r="A310" s="115">
        <v>43796</v>
      </c>
      <c r="B310" s="103" t="s">
        <v>112</v>
      </c>
      <c r="C310" s="114" t="s">
        <v>30</v>
      </c>
      <c r="D310" s="104" t="s">
        <v>16</v>
      </c>
      <c r="E310" s="114"/>
      <c r="F310" s="110">
        <v>40000</v>
      </c>
      <c r="G310" s="136"/>
      <c r="H310" s="136"/>
      <c r="I310" s="106">
        <v>6703693.2400000002</v>
      </c>
      <c r="J310" s="114" t="s">
        <v>80</v>
      </c>
      <c r="K310" s="103" t="s">
        <v>18</v>
      </c>
      <c r="L310" s="103" t="s">
        <v>367</v>
      </c>
      <c r="M310" s="103" t="s">
        <v>352</v>
      </c>
      <c r="N310" s="103" t="s">
        <v>15</v>
      </c>
      <c r="O310" s="116" t="s">
        <v>429</v>
      </c>
      <c r="P310" s="117" t="s">
        <v>590</v>
      </c>
      <c r="Q310" s="103" t="s">
        <v>24</v>
      </c>
    </row>
    <row r="311" spans="1:17">
      <c r="A311" s="115">
        <v>43796</v>
      </c>
      <c r="B311" s="103" t="s">
        <v>345</v>
      </c>
      <c r="C311" s="114" t="s">
        <v>12</v>
      </c>
      <c r="D311" s="104" t="s">
        <v>16</v>
      </c>
      <c r="E311" s="114"/>
      <c r="F311" s="110">
        <v>7000</v>
      </c>
      <c r="G311" s="136"/>
      <c r="H311" s="136"/>
      <c r="I311" s="106">
        <v>6696693.2400000002</v>
      </c>
      <c r="J311" s="114" t="s">
        <v>80</v>
      </c>
      <c r="K311" s="103" t="s">
        <v>18</v>
      </c>
      <c r="L311" s="103" t="s">
        <v>401</v>
      </c>
      <c r="M311" s="103" t="s">
        <v>352</v>
      </c>
      <c r="N311" s="103" t="s">
        <v>15</v>
      </c>
      <c r="O311" s="116" t="s">
        <v>426</v>
      </c>
      <c r="P311" s="117" t="s">
        <v>591</v>
      </c>
      <c r="Q311" s="103" t="s">
        <v>24</v>
      </c>
    </row>
    <row r="312" spans="1:17">
      <c r="A312" s="115">
        <v>43796</v>
      </c>
      <c r="B312" s="103" t="s">
        <v>327</v>
      </c>
      <c r="C312" s="114" t="s">
        <v>12</v>
      </c>
      <c r="D312" s="104" t="s">
        <v>16</v>
      </c>
      <c r="E312" s="114"/>
      <c r="F312" s="110">
        <v>10000</v>
      </c>
      <c r="G312" s="136"/>
      <c r="H312" s="136"/>
      <c r="I312" s="106">
        <v>6686693.2400000002</v>
      </c>
      <c r="J312" s="114" t="s">
        <v>80</v>
      </c>
      <c r="K312" s="103" t="s">
        <v>25</v>
      </c>
      <c r="L312" s="103" t="s">
        <v>401</v>
      </c>
      <c r="M312" s="103" t="s">
        <v>352</v>
      </c>
      <c r="N312" s="103" t="s">
        <v>15</v>
      </c>
      <c r="O312" s="116" t="s">
        <v>426</v>
      </c>
      <c r="P312" s="117" t="s">
        <v>592</v>
      </c>
      <c r="Q312" s="103" t="s">
        <v>24</v>
      </c>
    </row>
    <row r="313" spans="1:17">
      <c r="A313" s="115">
        <v>43796</v>
      </c>
      <c r="B313" s="114" t="s">
        <v>400</v>
      </c>
      <c r="C313" s="114" t="s">
        <v>347</v>
      </c>
      <c r="D313" s="104" t="s">
        <v>79</v>
      </c>
      <c r="E313" s="103"/>
      <c r="F313" s="110">
        <v>3484</v>
      </c>
      <c r="G313" s="136"/>
      <c r="H313" s="136"/>
      <c r="I313" s="106">
        <v>6683209.2400000002</v>
      </c>
      <c r="J313" s="103" t="s">
        <v>81</v>
      </c>
      <c r="K313" s="104" t="s">
        <v>348</v>
      </c>
      <c r="L313" s="104" t="s">
        <v>383</v>
      </c>
      <c r="M313" s="114" t="s">
        <v>352</v>
      </c>
      <c r="N313" s="103" t="s">
        <v>15</v>
      </c>
      <c r="O313" s="116" t="s">
        <v>425</v>
      </c>
      <c r="P313" s="117" t="s">
        <v>593</v>
      </c>
      <c r="Q313" s="103" t="s">
        <v>24</v>
      </c>
    </row>
    <row r="314" spans="1:17">
      <c r="A314" s="115">
        <v>43797</v>
      </c>
      <c r="B314" s="114" t="s">
        <v>328</v>
      </c>
      <c r="C314" s="114" t="s">
        <v>12</v>
      </c>
      <c r="D314" s="104" t="s">
        <v>46</v>
      </c>
      <c r="E314" s="122"/>
      <c r="F314" s="121">
        <v>5000</v>
      </c>
      <c r="G314" s="135"/>
      <c r="H314" s="135"/>
      <c r="I314" s="106">
        <v>6678209.2400000002</v>
      </c>
      <c r="J314" s="114" t="s">
        <v>83</v>
      </c>
      <c r="K314" s="114" t="s">
        <v>18</v>
      </c>
      <c r="L314" s="103" t="s">
        <v>401</v>
      </c>
      <c r="M314" s="114" t="s">
        <v>402</v>
      </c>
      <c r="N314" s="103" t="s">
        <v>15</v>
      </c>
      <c r="O314" s="116"/>
      <c r="P314" s="117"/>
      <c r="Q314" s="103" t="s">
        <v>24</v>
      </c>
    </row>
    <row r="315" spans="1:17">
      <c r="A315" s="115">
        <v>43797</v>
      </c>
      <c r="B315" s="103" t="s">
        <v>285</v>
      </c>
      <c r="C315" s="103" t="s">
        <v>31</v>
      </c>
      <c r="D315" s="104" t="s">
        <v>46</v>
      </c>
      <c r="E315" s="103"/>
      <c r="F315" s="121">
        <v>4000</v>
      </c>
      <c r="G315" s="135"/>
      <c r="H315" s="135"/>
      <c r="I315" s="106">
        <v>6674209.2400000002</v>
      </c>
      <c r="J315" s="114" t="s">
        <v>47</v>
      </c>
      <c r="K315" s="120" t="s">
        <v>18</v>
      </c>
      <c r="L315" s="103" t="s">
        <v>401</v>
      </c>
      <c r="M315" s="103" t="s">
        <v>402</v>
      </c>
      <c r="N315" s="103" t="s">
        <v>15</v>
      </c>
      <c r="O315" s="116"/>
      <c r="P315" s="117"/>
      <c r="Q315" s="103" t="s">
        <v>24</v>
      </c>
    </row>
    <row r="316" spans="1:17">
      <c r="A316" s="115">
        <v>43797</v>
      </c>
      <c r="B316" s="114" t="s">
        <v>198</v>
      </c>
      <c r="C316" s="114" t="s">
        <v>101</v>
      </c>
      <c r="D316" s="105" t="s">
        <v>132</v>
      </c>
      <c r="E316" s="108"/>
      <c r="F316" s="121">
        <v>2500</v>
      </c>
      <c r="G316" s="135"/>
      <c r="H316" s="135"/>
      <c r="I316" s="106">
        <v>6671709.2400000002</v>
      </c>
      <c r="J316" s="103" t="s">
        <v>89</v>
      </c>
      <c r="K316" s="114" t="s">
        <v>68</v>
      </c>
      <c r="L316" s="114" t="s">
        <v>401</v>
      </c>
      <c r="M316" s="114" t="s">
        <v>402</v>
      </c>
      <c r="N316" s="103" t="s">
        <v>15</v>
      </c>
      <c r="O316" s="116"/>
      <c r="P316" s="117"/>
      <c r="Q316" s="103" t="s">
        <v>24</v>
      </c>
    </row>
    <row r="317" spans="1:17">
      <c r="A317" s="115">
        <v>43797</v>
      </c>
      <c r="B317" s="114" t="s">
        <v>127</v>
      </c>
      <c r="C317" s="114" t="s">
        <v>82</v>
      </c>
      <c r="D317" s="105" t="s">
        <v>132</v>
      </c>
      <c r="E317" s="108"/>
      <c r="F317" s="121">
        <v>155000</v>
      </c>
      <c r="G317" s="135"/>
      <c r="H317" s="135"/>
      <c r="I317" s="106">
        <v>6516709.2400000002</v>
      </c>
      <c r="J317" s="103" t="s">
        <v>89</v>
      </c>
      <c r="K317" s="114" t="s">
        <v>17</v>
      </c>
      <c r="L317" s="114" t="s">
        <v>401</v>
      </c>
      <c r="M317" s="114" t="s">
        <v>402</v>
      </c>
      <c r="N317" s="103" t="s">
        <v>15</v>
      </c>
      <c r="O317" s="116"/>
      <c r="P317" s="117"/>
      <c r="Q317" s="103" t="s">
        <v>24</v>
      </c>
    </row>
    <row r="318" spans="1:17">
      <c r="A318" s="115">
        <v>43797</v>
      </c>
      <c r="B318" s="114" t="s">
        <v>128</v>
      </c>
      <c r="C318" s="114" t="s">
        <v>82</v>
      </c>
      <c r="D318" s="105" t="s">
        <v>132</v>
      </c>
      <c r="E318" s="108"/>
      <c r="F318" s="121">
        <v>10000</v>
      </c>
      <c r="G318" s="135"/>
      <c r="H318" s="135"/>
      <c r="I318" s="106">
        <v>6506709.2400000002</v>
      </c>
      <c r="J318" s="103" t="s">
        <v>89</v>
      </c>
      <c r="K318" s="114" t="s">
        <v>17</v>
      </c>
      <c r="L318" s="114" t="s">
        <v>401</v>
      </c>
      <c r="M318" s="114" t="s">
        <v>402</v>
      </c>
      <c r="N318" s="103" t="s">
        <v>15</v>
      </c>
      <c r="O318" s="116"/>
      <c r="P318" s="117"/>
      <c r="Q318" s="103" t="s">
        <v>24</v>
      </c>
    </row>
    <row r="319" spans="1:17">
      <c r="A319" s="115">
        <v>43797</v>
      </c>
      <c r="B319" s="114" t="s">
        <v>128</v>
      </c>
      <c r="C319" s="114" t="s">
        <v>82</v>
      </c>
      <c r="D319" s="105" t="s">
        <v>132</v>
      </c>
      <c r="E319" s="108"/>
      <c r="F319" s="121">
        <v>10000</v>
      </c>
      <c r="G319" s="135"/>
      <c r="H319" s="135"/>
      <c r="I319" s="106">
        <v>6496709.2400000002</v>
      </c>
      <c r="J319" s="103" t="s">
        <v>89</v>
      </c>
      <c r="K319" s="114" t="s">
        <v>17</v>
      </c>
      <c r="L319" s="114" t="s">
        <v>401</v>
      </c>
      <c r="M319" s="114" t="s">
        <v>402</v>
      </c>
      <c r="N319" s="103" t="s">
        <v>15</v>
      </c>
      <c r="O319" s="116"/>
      <c r="P319" s="117"/>
      <c r="Q319" s="103" t="s">
        <v>24</v>
      </c>
    </row>
    <row r="320" spans="1:17">
      <c r="A320" s="115">
        <v>43797</v>
      </c>
      <c r="B320" s="128" t="s">
        <v>294</v>
      </c>
      <c r="C320" s="114" t="s">
        <v>34</v>
      </c>
      <c r="D320" s="104" t="s">
        <v>79</v>
      </c>
      <c r="E320" s="129"/>
      <c r="F320" s="121">
        <v>2000</v>
      </c>
      <c r="G320" s="135"/>
      <c r="H320" s="135"/>
      <c r="I320" s="106">
        <v>6494709.2400000002</v>
      </c>
      <c r="J320" s="114" t="s">
        <v>100</v>
      </c>
      <c r="K320" s="114" t="s">
        <v>18</v>
      </c>
      <c r="L320" s="114" t="s">
        <v>367</v>
      </c>
      <c r="M320" s="114" t="s">
        <v>402</v>
      </c>
      <c r="N320" s="103" t="s">
        <v>15</v>
      </c>
      <c r="O320" s="116"/>
      <c r="P320" s="117"/>
      <c r="Q320" s="103" t="s">
        <v>24</v>
      </c>
    </row>
    <row r="321" spans="1:17">
      <c r="A321" s="115">
        <v>43797</v>
      </c>
      <c r="B321" s="128" t="s">
        <v>104</v>
      </c>
      <c r="C321" s="103" t="s">
        <v>31</v>
      </c>
      <c r="D321" s="104" t="s">
        <v>46</v>
      </c>
      <c r="E321" s="129"/>
      <c r="F321" s="121">
        <v>3000</v>
      </c>
      <c r="G321" s="135"/>
      <c r="H321" s="135"/>
      <c r="I321" s="106">
        <v>6491709.2400000002</v>
      </c>
      <c r="J321" s="114" t="s">
        <v>100</v>
      </c>
      <c r="K321" s="114" t="s">
        <v>18</v>
      </c>
      <c r="L321" s="103" t="s">
        <v>401</v>
      </c>
      <c r="M321" s="103" t="s">
        <v>402</v>
      </c>
      <c r="N321" s="103" t="s">
        <v>15</v>
      </c>
      <c r="O321" s="116"/>
      <c r="P321" s="117"/>
      <c r="Q321" s="103" t="s">
        <v>24</v>
      </c>
    </row>
    <row r="322" spans="1:17">
      <c r="A322" s="115">
        <v>43797</v>
      </c>
      <c r="B322" s="103" t="s">
        <v>209</v>
      </c>
      <c r="C322" s="114" t="s">
        <v>14</v>
      </c>
      <c r="D322" s="105" t="s">
        <v>46</v>
      </c>
      <c r="E322" s="108"/>
      <c r="F322" s="121">
        <v>15000</v>
      </c>
      <c r="G322" s="135"/>
      <c r="H322" s="135"/>
      <c r="I322" s="106">
        <v>6476709.2400000002</v>
      </c>
      <c r="J322" s="103" t="s">
        <v>84</v>
      </c>
      <c r="K322" s="103" t="s">
        <v>26</v>
      </c>
      <c r="L322" s="114" t="s">
        <v>401</v>
      </c>
      <c r="M322" s="114" t="s">
        <v>402</v>
      </c>
      <c r="N322" s="103" t="s">
        <v>15</v>
      </c>
      <c r="O322" s="116"/>
      <c r="P322" s="117"/>
      <c r="Q322" s="103" t="s">
        <v>24</v>
      </c>
    </row>
    <row r="323" spans="1:17">
      <c r="A323" s="115">
        <v>43797</v>
      </c>
      <c r="B323" s="103" t="s">
        <v>286</v>
      </c>
      <c r="C323" s="103" t="s">
        <v>31</v>
      </c>
      <c r="D323" s="105" t="s">
        <v>46</v>
      </c>
      <c r="E323" s="108"/>
      <c r="F323" s="121">
        <v>2500</v>
      </c>
      <c r="G323" s="135"/>
      <c r="H323" s="135"/>
      <c r="I323" s="106">
        <v>6474209.2400000002</v>
      </c>
      <c r="J323" s="103" t="s">
        <v>84</v>
      </c>
      <c r="K323" s="103" t="s">
        <v>18</v>
      </c>
      <c r="L323" s="103" t="s">
        <v>401</v>
      </c>
      <c r="M323" s="103" t="s">
        <v>402</v>
      </c>
      <c r="N323" s="103" t="s">
        <v>15</v>
      </c>
      <c r="O323" s="116"/>
      <c r="P323" s="117"/>
      <c r="Q323" s="103" t="s">
        <v>24</v>
      </c>
    </row>
    <row r="324" spans="1:17">
      <c r="A324" s="115">
        <v>43797</v>
      </c>
      <c r="B324" s="103" t="s">
        <v>308</v>
      </c>
      <c r="C324" s="114" t="s">
        <v>12</v>
      </c>
      <c r="D324" s="105" t="s">
        <v>46</v>
      </c>
      <c r="E324" s="108"/>
      <c r="F324" s="121">
        <v>55000</v>
      </c>
      <c r="G324" s="135"/>
      <c r="H324" s="135"/>
      <c r="I324" s="106">
        <v>6419209.2400000002</v>
      </c>
      <c r="J324" s="103" t="s">
        <v>84</v>
      </c>
      <c r="K324" s="103" t="s">
        <v>18</v>
      </c>
      <c r="L324" s="103" t="s">
        <v>401</v>
      </c>
      <c r="M324" s="114" t="s">
        <v>402</v>
      </c>
      <c r="N324" s="103" t="s">
        <v>15</v>
      </c>
      <c r="O324" s="116"/>
      <c r="P324" s="117"/>
      <c r="Q324" s="103" t="s">
        <v>24</v>
      </c>
    </row>
    <row r="325" spans="1:17">
      <c r="A325" s="115">
        <v>43797</v>
      </c>
      <c r="B325" s="103" t="s">
        <v>218</v>
      </c>
      <c r="C325" s="114" t="s">
        <v>14</v>
      </c>
      <c r="D325" s="105" t="s">
        <v>46</v>
      </c>
      <c r="E325" s="108"/>
      <c r="F325" s="121">
        <v>15000</v>
      </c>
      <c r="G325" s="135"/>
      <c r="H325" s="135"/>
      <c r="I325" s="106">
        <v>6404209.2400000002</v>
      </c>
      <c r="J325" s="103" t="s">
        <v>84</v>
      </c>
      <c r="K325" s="103" t="s">
        <v>26</v>
      </c>
      <c r="L325" s="114" t="s">
        <v>401</v>
      </c>
      <c r="M325" s="114" t="s">
        <v>402</v>
      </c>
      <c r="N325" s="103" t="s">
        <v>15</v>
      </c>
      <c r="O325" s="116"/>
      <c r="P325" s="117"/>
      <c r="Q325" s="103" t="s">
        <v>24</v>
      </c>
    </row>
    <row r="326" spans="1:17">
      <c r="A326" s="115">
        <v>43797</v>
      </c>
      <c r="B326" s="103" t="s">
        <v>159</v>
      </c>
      <c r="C326" s="104" t="s">
        <v>496</v>
      </c>
      <c r="D326" s="104" t="s">
        <v>79</v>
      </c>
      <c r="E326" s="114"/>
      <c r="F326" s="121">
        <v>4000</v>
      </c>
      <c r="G326" s="135"/>
      <c r="H326" s="135"/>
      <c r="I326" s="106">
        <v>6400209.2400000002</v>
      </c>
      <c r="J326" s="114" t="s">
        <v>80</v>
      </c>
      <c r="K326" s="103" t="s">
        <v>18</v>
      </c>
      <c r="L326" s="114" t="s">
        <v>401</v>
      </c>
      <c r="M326" s="114" t="s">
        <v>402</v>
      </c>
      <c r="N326" s="103" t="s">
        <v>15</v>
      </c>
      <c r="O326" s="116"/>
      <c r="P326" s="117"/>
      <c r="Q326" s="103" t="s">
        <v>24</v>
      </c>
    </row>
    <row r="327" spans="1:17">
      <c r="A327" s="115">
        <v>43797</v>
      </c>
      <c r="B327" s="103" t="s">
        <v>338</v>
      </c>
      <c r="C327" s="114" t="s">
        <v>36</v>
      </c>
      <c r="D327" s="105" t="s">
        <v>66</v>
      </c>
      <c r="E327" s="103"/>
      <c r="F327" s="110">
        <v>20000</v>
      </c>
      <c r="G327" s="136"/>
      <c r="H327" s="136"/>
      <c r="I327" s="106">
        <v>6380209.2400000002</v>
      </c>
      <c r="J327" s="103" t="s">
        <v>37</v>
      </c>
      <c r="K327" s="103" t="s">
        <v>26</v>
      </c>
      <c r="L327" s="103" t="s">
        <v>367</v>
      </c>
      <c r="M327" s="103" t="s">
        <v>352</v>
      </c>
      <c r="N327" s="103" t="s">
        <v>15</v>
      </c>
      <c r="O327" s="116" t="s">
        <v>477</v>
      </c>
      <c r="P327" s="117" t="s">
        <v>594</v>
      </c>
      <c r="Q327" s="103" t="s">
        <v>24</v>
      </c>
    </row>
    <row r="328" spans="1:17">
      <c r="A328" s="115">
        <v>43797</v>
      </c>
      <c r="B328" s="103" t="s">
        <v>329</v>
      </c>
      <c r="C328" s="114" t="s">
        <v>12</v>
      </c>
      <c r="D328" s="105" t="s">
        <v>66</v>
      </c>
      <c r="E328" s="103"/>
      <c r="F328" s="110">
        <v>5000</v>
      </c>
      <c r="G328" s="136"/>
      <c r="H328" s="136"/>
      <c r="I328" s="106">
        <v>6375209.2400000002</v>
      </c>
      <c r="J328" s="103" t="s">
        <v>37</v>
      </c>
      <c r="K328" s="103" t="s">
        <v>26</v>
      </c>
      <c r="L328" s="103" t="s">
        <v>401</v>
      </c>
      <c r="M328" s="103" t="s">
        <v>352</v>
      </c>
      <c r="N328" s="103" t="s">
        <v>15</v>
      </c>
      <c r="O328" s="116" t="s">
        <v>426</v>
      </c>
      <c r="P328" s="117" t="s">
        <v>595</v>
      </c>
      <c r="Q328" s="103" t="s">
        <v>24</v>
      </c>
    </row>
    <row r="329" spans="1:17">
      <c r="A329" s="115">
        <v>43797</v>
      </c>
      <c r="B329" s="103" t="s">
        <v>130</v>
      </c>
      <c r="C329" s="114" t="s">
        <v>12</v>
      </c>
      <c r="D329" s="105" t="s">
        <v>66</v>
      </c>
      <c r="E329" s="103"/>
      <c r="F329" s="110">
        <v>3000</v>
      </c>
      <c r="G329" s="136"/>
      <c r="H329" s="136"/>
      <c r="I329" s="106">
        <v>6372209.2400000002</v>
      </c>
      <c r="J329" s="103" t="s">
        <v>37</v>
      </c>
      <c r="K329" s="103" t="s">
        <v>67</v>
      </c>
      <c r="L329" s="103" t="s">
        <v>401</v>
      </c>
      <c r="M329" s="103" t="s">
        <v>352</v>
      </c>
      <c r="N329" s="103" t="s">
        <v>15</v>
      </c>
      <c r="O329" s="116" t="s">
        <v>426</v>
      </c>
      <c r="P329" s="117" t="s">
        <v>596</v>
      </c>
      <c r="Q329" s="103" t="s">
        <v>24</v>
      </c>
    </row>
    <row r="330" spans="1:17">
      <c r="A330" s="115">
        <v>43797</v>
      </c>
      <c r="B330" s="103" t="s">
        <v>597</v>
      </c>
      <c r="C330" s="114" t="s">
        <v>36</v>
      </c>
      <c r="D330" s="105" t="s">
        <v>66</v>
      </c>
      <c r="E330" s="103"/>
      <c r="F330" s="110">
        <v>5000</v>
      </c>
      <c r="G330" s="136"/>
      <c r="H330" s="136"/>
      <c r="I330" s="106">
        <v>6367209.2400000002</v>
      </c>
      <c r="J330" s="103" t="s">
        <v>37</v>
      </c>
      <c r="K330" s="103" t="s">
        <v>26</v>
      </c>
      <c r="L330" s="103" t="s">
        <v>401</v>
      </c>
      <c r="M330" s="103" t="s">
        <v>352</v>
      </c>
      <c r="N330" s="103" t="s">
        <v>15</v>
      </c>
      <c r="O330" s="116" t="s">
        <v>477</v>
      </c>
      <c r="P330" s="117" t="s">
        <v>598</v>
      </c>
      <c r="Q330" s="103" t="s">
        <v>24</v>
      </c>
    </row>
    <row r="331" spans="1:17">
      <c r="A331" s="115">
        <v>43797</v>
      </c>
      <c r="B331" s="103" t="s">
        <v>599</v>
      </c>
      <c r="C331" s="114" t="s">
        <v>36</v>
      </c>
      <c r="D331" s="105" t="s">
        <v>66</v>
      </c>
      <c r="E331" s="103"/>
      <c r="F331" s="110">
        <v>3000</v>
      </c>
      <c r="G331" s="136"/>
      <c r="H331" s="136"/>
      <c r="I331" s="106">
        <v>6364209.2400000002</v>
      </c>
      <c r="J331" s="103" t="s">
        <v>37</v>
      </c>
      <c r="K331" s="103" t="s">
        <v>67</v>
      </c>
      <c r="L331" s="103" t="s">
        <v>401</v>
      </c>
      <c r="M331" s="103" t="s">
        <v>352</v>
      </c>
      <c r="N331" s="103" t="s">
        <v>15</v>
      </c>
      <c r="O331" s="116" t="s">
        <v>477</v>
      </c>
      <c r="P331" s="117" t="s">
        <v>600</v>
      </c>
      <c r="Q331" s="103" t="s">
        <v>24</v>
      </c>
    </row>
    <row r="332" spans="1:17">
      <c r="A332" s="115">
        <v>43798</v>
      </c>
      <c r="B332" s="103" t="s">
        <v>113</v>
      </c>
      <c r="C332" s="114" t="s">
        <v>33</v>
      </c>
      <c r="D332" s="105" t="s">
        <v>79</v>
      </c>
      <c r="E332" s="103"/>
      <c r="F332" s="121">
        <v>4000</v>
      </c>
      <c r="G332" s="135"/>
      <c r="H332" s="135"/>
      <c r="I332" s="106">
        <v>6360209.2400000002</v>
      </c>
      <c r="J332" s="103" t="s">
        <v>13</v>
      </c>
      <c r="K332" s="103" t="s">
        <v>25</v>
      </c>
      <c r="L332" s="114" t="s">
        <v>401</v>
      </c>
      <c r="M332" s="103" t="s">
        <v>402</v>
      </c>
      <c r="N332" s="103" t="s">
        <v>15</v>
      </c>
      <c r="O332" s="116"/>
      <c r="P332" s="117"/>
      <c r="Q332" s="103" t="s">
        <v>24</v>
      </c>
    </row>
    <row r="333" spans="1:17">
      <c r="A333" s="115">
        <v>43798</v>
      </c>
      <c r="B333" s="103" t="s">
        <v>196</v>
      </c>
      <c r="C333" s="104" t="s">
        <v>496</v>
      </c>
      <c r="D333" s="104" t="s">
        <v>79</v>
      </c>
      <c r="E333" s="103"/>
      <c r="F333" s="121">
        <v>1000</v>
      </c>
      <c r="G333" s="135"/>
      <c r="H333" s="135"/>
      <c r="I333" s="106">
        <v>6359209.2400000002</v>
      </c>
      <c r="J333" s="103" t="s">
        <v>13</v>
      </c>
      <c r="K333" s="103" t="s">
        <v>25</v>
      </c>
      <c r="L333" s="103" t="s">
        <v>367</v>
      </c>
      <c r="M333" s="114" t="s">
        <v>402</v>
      </c>
      <c r="N333" s="103" t="s">
        <v>15</v>
      </c>
      <c r="O333" s="116"/>
      <c r="P333" s="117"/>
      <c r="Q333" s="103" t="s">
        <v>24</v>
      </c>
    </row>
    <row r="334" spans="1:17">
      <c r="A334" s="115">
        <v>43798</v>
      </c>
      <c r="B334" s="103" t="s">
        <v>287</v>
      </c>
      <c r="C334" s="103" t="s">
        <v>31</v>
      </c>
      <c r="D334" s="104" t="s">
        <v>46</v>
      </c>
      <c r="E334" s="103"/>
      <c r="F334" s="121">
        <v>6000</v>
      </c>
      <c r="G334" s="135"/>
      <c r="H334" s="135"/>
      <c r="I334" s="106">
        <v>6353209.2400000002</v>
      </c>
      <c r="J334" s="114" t="s">
        <v>47</v>
      </c>
      <c r="K334" s="120" t="s">
        <v>18</v>
      </c>
      <c r="L334" s="103" t="s">
        <v>401</v>
      </c>
      <c r="M334" s="103" t="s">
        <v>402</v>
      </c>
      <c r="N334" s="103" t="s">
        <v>15</v>
      </c>
      <c r="O334" s="116"/>
      <c r="P334" s="117"/>
      <c r="Q334" s="103" t="s">
        <v>24</v>
      </c>
    </row>
    <row r="335" spans="1:17">
      <c r="A335" s="115">
        <v>43798</v>
      </c>
      <c r="B335" s="103" t="s">
        <v>92</v>
      </c>
      <c r="C335" s="104" t="s">
        <v>496</v>
      </c>
      <c r="D335" s="104" t="s">
        <v>79</v>
      </c>
      <c r="E335" s="123"/>
      <c r="F335" s="121">
        <v>5000</v>
      </c>
      <c r="G335" s="135"/>
      <c r="H335" s="135"/>
      <c r="I335" s="106">
        <v>6348209.2400000002</v>
      </c>
      <c r="J335" s="103" t="s">
        <v>28</v>
      </c>
      <c r="K335" s="124" t="s">
        <v>18</v>
      </c>
      <c r="L335" s="114" t="s">
        <v>401</v>
      </c>
      <c r="M335" s="103" t="s">
        <v>402</v>
      </c>
      <c r="N335" s="103" t="s">
        <v>15</v>
      </c>
      <c r="O335" s="116"/>
      <c r="P335" s="117"/>
      <c r="Q335" s="103" t="s">
        <v>24</v>
      </c>
    </row>
    <row r="336" spans="1:17">
      <c r="A336" s="115">
        <v>43798</v>
      </c>
      <c r="B336" s="103" t="s">
        <v>97</v>
      </c>
      <c r="C336" s="103" t="s">
        <v>31</v>
      </c>
      <c r="D336" s="109" t="s">
        <v>46</v>
      </c>
      <c r="E336" s="103"/>
      <c r="F336" s="121">
        <v>3000</v>
      </c>
      <c r="G336" s="135"/>
      <c r="H336" s="135"/>
      <c r="I336" s="106">
        <v>6345209.2400000002</v>
      </c>
      <c r="J336" s="114" t="s">
        <v>54</v>
      </c>
      <c r="K336" s="103" t="s">
        <v>18</v>
      </c>
      <c r="L336" s="103" t="s">
        <v>401</v>
      </c>
      <c r="M336" s="103" t="s">
        <v>402</v>
      </c>
      <c r="N336" s="103" t="s">
        <v>15</v>
      </c>
      <c r="O336" s="116"/>
      <c r="P336" s="117"/>
      <c r="Q336" s="103" t="s">
        <v>24</v>
      </c>
    </row>
    <row r="337" spans="1:17">
      <c r="A337" s="115">
        <v>43798</v>
      </c>
      <c r="B337" s="114" t="s">
        <v>78</v>
      </c>
      <c r="C337" s="104" t="s">
        <v>496</v>
      </c>
      <c r="D337" s="104" t="s">
        <v>79</v>
      </c>
      <c r="E337" s="122"/>
      <c r="F337" s="121">
        <v>500</v>
      </c>
      <c r="G337" s="135"/>
      <c r="H337" s="135"/>
      <c r="I337" s="106">
        <v>6344709.2400000002</v>
      </c>
      <c r="J337" s="114" t="s">
        <v>77</v>
      </c>
      <c r="K337" s="114" t="s">
        <v>67</v>
      </c>
      <c r="L337" s="103" t="s">
        <v>367</v>
      </c>
      <c r="M337" s="114" t="s">
        <v>402</v>
      </c>
      <c r="N337" s="103" t="s">
        <v>15</v>
      </c>
      <c r="O337" s="116"/>
      <c r="P337" s="117"/>
      <c r="Q337" s="103" t="s">
        <v>24</v>
      </c>
    </row>
    <row r="338" spans="1:17">
      <c r="A338" s="115">
        <v>43798</v>
      </c>
      <c r="B338" s="114" t="s">
        <v>297</v>
      </c>
      <c r="C338" s="114" t="s">
        <v>32</v>
      </c>
      <c r="D338" s="104" t="s">
        <v>79</v>
      </c>
      <c r="E338" s="122"/>
      <c r="F338" s="121">
        <v>4434</v>
      </c>
      <c r="G338" s="135"/>
      <c r="H338" s="135"/>
      <c r="I338" s="106">
        <v>6340275.2400000002</v>
      </c>
      <c r="J338" s="114" t="s">
        <v>91</v>
      </c>
      <c r="K338" s="114" t="s">
        <v>26</v>
      </c>
      <c r="L338" s="114" t="s">
        <v>367</v>
      </c>
      <c r="M338" s="114" t="s">
        <v>402</v>
      </c>
      <c r="N338" s="103" t="s">
        <v>15</v>
      </c>
      <c r="O338" s="116"/>
      <c r="P338" s="117"/>
      <c r="Q338" s="103" t="s">
        <v>24</v>
      </c>
    </row>
    <row r="339" spans="1:17">
      <c r="A339" s="115">
        <v>43798</v>
      </c>
      <c r="B339" s="114" t="s">
        <v>305</v>
      </c>
      <c r="C339" s="114" t="s">
        <v>32</v>
      </c>
      <c r="D339" s="104" t="s">
        <v>79</v>
      </c>
      <c r="E339" s="122"/>
      <c r="F339" s="121">
        <v>7715</v>
      </c>
      <c r="G339" s="135"/>
      <c r="H339" s="135"/>
      <c r="I339" s="106">
        <v>6332560.2400000002</v>
      </c>
      <c r="J339" s="114" t="s">
        <v>91</v>
      </c>
      <c r="K339" s="114" t="s">
        <v>26</v>
      </c>
      <c r="L339" s="114" t="s">
        <v>367</v>
      </c>
      <c r="M339" s="114" t="s">
        <v>402</v>
      </c>
      <c r="N339" s="103" t="s">
        <v>15</v>
      </c>
      <c r="O339" s="116"/>
      <c r="P339" s="117"/>
      <c r="Q339" s="103" t="s">
        <v>24</v>
      </c>
    </row>
    <row r="340" spans="1:17">
      <c r="A340" s="115">
        <v>43798</v>
      </c>
      <c r="B340" s="114" t="s">
        <v>300</v>
      </c>
      <c r="C340" s="114" t="s">
        <v>32</v>
      </c>
      <c r="D340" s="104" t="s">
        <v>79</v>
      </c>
      <c r="E340" s="122"/>
      <c r="F340" s="121">
        <v>829</v>
      </c>
      <c r="G340" s="135"/>
      <c r="H340" s="135"/>
      <c r="I340" s="106">
        <v>6331731.2400000002</v>
      </c>
      <c r="J340" s="114" t="s">
        <v>91</v>
      </c>
      <c r="K340" s="114" t="s">
        <v>26</v>
      </c>
      <c r="L340" s="114" t="s">
        <v>367</v>
      </c>
      <c r="M340" s="114" t="s">
        <v>402</v>
      </c>
      <c r="N340" s="103" t="s">
        <v>15</v>
      </c>
      <c r="O340" s="116"/>
      <c r="P340" s="117"/>
      <c r="Q340" s="103" t="s">
        <v>24</v>
      </c>
    </row>
    <row r="341" spans="1:17">
      <c r="A341" s="115">
        <v>43798</v>
      </c>
      <c r="B341" s="114" t="s">
        <v>306</v>
      </c>
      <c r="C341" s="114" t="s">
        <v>32</v>
      </c>
      <c r="D341" s="104" t="s">
        <v>79</v>
      </c>
      <c r="E341" s="122"/>
      <c r="F341" s="121">
        <v>2863</v>
      </c>
      <c r="G341" s="135"/>
      <c r="H341" s="135"/>
      <c r="I341" s="106">
        <v>6328868.2400000002</v>
      </c>
      <c r="J341" s="114" t="s">
        <v>91</v>
      </c>
      <c r="K341" s="114" t="s">
        <v>26</v>
      </c>
      <c r="L341" s="114" t="s">
        <v>367</v>
      </c>
      <c r="M341" s="114" t="s">
        <v>402</v>
      </c>
      <c r="N341" s="103" t="s">
        <v>15</v>
      </c>
      <c r="O341" s="116"/>
      <c r="P341" s="117"/>
      <c r="Q341" s="103" t="s">
        <v>24</v>
      </c>
    </row>
    <row r="342" spans="1:17">
      <c r="A342" s="115">
        <v>43798</v>
      </c>
      <c r="B342" s="114" t="s">
        <v>153</v>
      </c>
      <c r="C342" s="114" t="s">
        <v>82</v>
      </c>
      <c r="D342" s="105" t="s">
        <v>132</v>
      </c>
      <c r="E342" s="122"/>
      <c r="F342" s="121">
        <v>25000</v>
      </c>
      <c r="G342" s="135"/>
      <c r="H342" s="135"/>
      <c r="I342" s="106">
        <v>6303868.2400000002</v>
      </c>
      <c r="J342" s="114" t="s">
        <v>91</v>
      </c>
      <c r="K342" s="114" t="s">
        <v>26</v>
      </c>
      <c r="L342" s="114" t="s">
        <v>401</v>
      </c>
      <c r="M342" s="114" t="s">
        <v>402</v>
      </c>
      <c r="N342" s="103" t="s">
        <v>15</v>
      </c>
      <c r="O342" s="116"/>
      <c r="P342" s="117"/>
      <c r="Q342" s="103" t="s">
        <v>24</v>
      </c>
    </row>
    <row r="343" spans="1:17">
      <c r="A343" s="115">
        <v>43798</v>
      </c>
      <c r="B343" s="128" t="s">
        <v>294</v>
      </c>
      <c r="C343" s="114" t="s">
        <v>34</v>
      </c>
      <c r="D343" s="104" t="s">
        <v>79</v>
      </c>
      <c r="E343" s="129"/>
      <c r="F343" s="121">
        <v>2000</v>
      </c>
      <c r="G343" s="135"/>
      <c r="H343" s="135"/>
      <c r="I343" s="106">
        <v>6301868.2400000002</v>
      </c>
      <c r="J343" s="114" t="s">
        <v>100</v>
      </c>
      <c r="K343" s="114" t="s">
        <v>18</v>
      </c>
      <c r="L343" s="114" t="s">
        <v>367</v>
      </c>
      <c r="M343" s="114" t="s">
        <v>402</v>
      </c>
      <c r="N343" s="103" t="s">
        <v>15</v>
      </c>
      <c r="O343" s="116"/>
      <c r="P343" s="117"/>
      <c r="Q343" s="103" t="s">
        <v>24</v>
      </c>
    </row>
    <row r="344" spans="1:17">
      <c r="A344" s="115">
        <v>43798</v>
      </c>
      <c r="B344" s="128" t="s">
        <v>288</v>
      </c>
      <c r="C344" s="103" t="s">
        <v>31</v>
      </c>
      <c r="D344" s="104" t="s">
        <v>46</v>
      </c>
      <c r="E344" s="129"/>
      <c r="F344" s="121">
        <v>5000</v>
      </c>
      <c r="G344" s="135"/>
      <c r="H344" s="135"/>
      <c r="I344" s="106">
        <v>6296868.2400000002</v>
      </c>
      <c r="J344" s="114" t="s">
        <v>100</v>
      </c>
      <c r="K344" s="114" t="s">
        <v>18</v>
      </c>
      <c r="L344" s="103" t="s">
        <v>401</v>
      </c>
      <c r="M344" s="103" t="s">
        <v>402</v>
      </c>
      <c r="N344" s="103" t="s">
        <v>15</v>
      </c>
      <c r="O344" s="116"/>
      <c r="P344" s="117"/>
      <c r="Q344" s="103" t="s">
        <v>24</v>
      </c>
    </row>
    <row r="345" spans="1:17">
      <c r="A345" s="115">
        <v>43798</v>
      </c>
      <c r="B345" s="103" t="s">
        <v>199</v>
      </c>
      <c r="C345" s="114" t="s">
        <v>14</v>
      </c>
      <c r="D345" s="105" t="s">
        <v>46</v>
      </c>
      <c r="E345" s="108"/>
      <c r="F345" s="121">
        <v>130000</v>
      </c>
      <c r="G345" s="135"/>
      <c r="H345" s="135"/>
      <c r="I345" s="106">
        <v>6166868.2400000002</v>
      </c>
      <c r="J345" s="103" t="s">
        <v>84</v>
      </c>
      <c r="K345" s="103" t="s">
        <v>18</v>
      </c>
      <c r="L345" s="114" t="s">
        <v>401</v>
      </c>
      <c r="M345" s="114" t="s">
        <v>402</v>
      </c>
      <c r="N345" s="103" t="s">
        <v>15</v>
      </c>
      <c r="O345" s="116"/>
      <c r="P345" s="117"/>
      <c r="Q345" s="103" t="s">
        <v>24</v>
      </c>
    </row>
    <row r="346" spans="1:17">
      <c r="A346" s="115">
        <v>43798</v>
      </c>
      <c r="B346" s="103" t="s">
        <v>330</v>
      </c>
      <c r="C346" s="114" t="s">
        <v>12</v>
      </c>
      <c r="D346" s="105" t="s">
        <v>46</v>
      </c>
      <c r="E346" s="108"/>
      <c r="F346" s="121">
        <v>12000</v>
      </c>
      <c r="G346" s="135"/>
      <c r="H346" s="135"/>
      <c r="I346" s="106">
        <v>6154868.2400000002</v>
      </c>
      <c r="J346" s="103" t="s">
        <v>84</v>
      </c>
      <c r="K346" s="103" t="s">
        <v>17</v>
      </c>
      <c r="L346" s="103" t="s">
        <v>401</v>
      </c>
      <c r="M346" s="114" t="s">
        <v>402</v>
      </c>
      <c r="N346" s="103" t="s">
        <v>15</v>
      </c>
      <c r="O346" s="116"/>
      <c r="P346" s="117"/>
      <c r="Q346" s="103" t="s">
        <v>24</v>
      </c>
    </row>
    <row r="347" spans="1:17">
      <c r="A347" s="115">
        <v>43798</v>
      </c>
      <c r="B347" s="103" t="s">
        <v>309</v>
      </c>
      <c r="C347" s="114" t="s">
        <v>29</v>
      </c>
      <c r="D347" s="104" t="s">
        <v>16</v>
      </c>
      <c r="E347" s="114"/>
      <c r="F347" s="121">
        <v>1000</v>
      </c>
      <c r="G347" s="135"/>
      <c r="H347" s="135"/>
      <c r="I347" s="106">
        <v>6153868.2400000002</v>
      </c>
      <c r="J347" s="114" t="s">
        <v>80</v>
      </c>
      <c r="K347" s="103" t="s">
        <v>25</v>
      </c>
      <c r="L347" s="114" t="s">
        <v>367</v>
      </c>
      <c r="M347" s="114" t="s">
        <v>402</v>
      </c>
      <c r="N347" s="103" t="s">
        <v>15</v>
      </c>
      <c r="O347" s="116"/>
      <c r="P347" s="117"/>
      <c r="Q347" s="103" t="s">
        <v>24</v>
      </c>
    </row>
    <row r="348" spans="1:17">
      <c r="A348" s="115">
        <v>43798</v>
      </c>
      <c r="B348" s="103" t="s">
        <v>160</v>
      </c>
      <c r="C348" s="114" t="s">
        <v>33</v>
      </c>
      <c r="D348" s="105" t="s">
        <v>79</v>
      </c>
      <c r="E348" s="114"/>
      <c r="F348" s="121">
        <v>25000</v>
      </c>
      <c r="G348" s="135"/>
      <c r="H348" s="135"/>
      <c r="I348" s="106">
        <v>6128868.2400000002</v>
      </c>
      <c r="J348" s="114" t="s">
        <v>80</v>
      </c>
      <c r="K348" s="103" t="s">
        <v>67</v>
      </c>
      <c r="L348" s="114" t="s">
        <v>401</v>
      </c>
      <c r="M348" s="114" t="s">
        <v>402</v>
      </c>
      <c r="N348" s="103" t="s">
        <v>15</v>
      </c>
      <c r="O348" s="116"/>
      <c r="P348" s="117"/>
      <c r="Q348" s="103" t="s">
        <v>24</v>
      </c>
    </row>
    <row r="349" spans="1:17">
      <c r="A349" s="115">
        <v>43798</v>
      </c>
      <c r="B349" s="114" t="s">
        <v>403</v>
      </c>
      <c r="C349" s="114" t="s">
        <v>347</v>
      </c>
      <c r="D349" s="104" t="s">
        <v>79</v>
      </c>
      <c r="E349" s="103"/>
      <c r="F349" s="121">
        <v>3484</v>
      </c>
      <c r="G349" s="135"/>
      <c r="H349" s="135"/>
      <c r="I349" s="106">
        <v>6125384.2400000002</v>
      </c>
      <c r="J349" s="103" t="s">
        <v>81</v>
      </c>
      <c r="K349" s="104" t="s">
        <v>348</v>
      </c>
      <c r="L349" s="114" t="s">
        <v>367</v>
      </c>
      <c r="M349" s="114" t="s">
        <v>402</v>
      </c>
      <c r="N349" s="103" t="s">
        <v>15</v>
      </c>
      <c r="O349" s="116"/>
      <c r="P349" s="117"/>
      <c r="Q349" s="103" t="s">
        <v>24</v>
      </c>
    </row>
    <row r="350" spans="1:17">
      <c r="A350" s="115">
        <v>43798</v>
      </c>
      <c r="B350" s="114" t="s">
        <v>485</v>
      </c>
      <c r="C350" s="114" t="s">
        <v>109</v>
      </c>
      <c r="D350" s="104" t="s">
        <v>132</v>
      </c>
      <c r="E350" s="130"/>
      <c r="F350" s="121">
        <v>55000</v>
      </c>
      <c r="G350" s="135"/>
      <c r="H350" s="135"/>
      <c r="I350" s="106">
        <v>6070384.2400000002</v>
      </c>
      <c r="J350" s="103" t="s">
        <v>80</v>
      </c>
      <c r="K350" s="104" t="s">
        <v>17</v>
      </c>
      <c r="L350" s="114" t="s">
        <v>401</v>
      </c>
      <c r="M350" s="114" t="s">
        <v>402</v>
      </c>
      <c r="N350" s="103" t="s">
        <v>15</v>
      </c>
      <c r="O350" s="116"/>
      <c r="P350" s="117"/>
      <c r="Q350" s="103" t="s">
        <v>24</v>
      </c>
    </row>
    <row r="351" spans="1:17">
      <c r="A351" s="115">
        <v>43798</v>
      </c>
      <c r="B351" s="114" t="s">
        <v>601</v>
      </c>
      <c r="C351" s="114" t="s">
        <v>109</v>
      </c>
      <c r="D351" s="104" t="s">
        <v>132</v>
      </c>
      <c r="E351" s="130"/>
      <c r="F351" s="121">
        <v>55000</v>
      </c>
      <c r="G351" s="135"/>
      <c r="H351" s="135"/>
      <c r="I351" s="106">
        <v>6015384.2400000002</v>
      </c>
      <c r="J351" s="103" t="s">
        <v>80</v>
      </c>
      <c r="K351" s="104" t="s">
        <v>17</v>
      </c>
      <c r="L351" s="114" t="s">
        <v>401</v>
      </c>
      <c r="M351" s="114" t="s">
        <v>402</v>
      </c>
      <c r="N351" s="103" t="s">
        <v>15</v>
      </c>
      <c r="O351" s="116"/>
      <c r="P351" s="117"/>
      <c r="Q351" s="103" t="s">
        <v>24</v>
      </c>
    </row>
    <row r="352" spans="1:17">
      <c r="A352" s="115">
        <v>43798</v>
      </c>
      <c r="B352" s="114" t="s">
        <v>129</v>
      </c>
      <c r="C352" s="114" t="s">
        <v>30</v>
      </c>
      <c r="D352" s="105" t="s">
        <v>66</v>
      </c>
      <c r="E352" s="108"/>
      <c r="F352" s="110">
        <v>30000</v>
      </c>
      <c r="G352" s="136"/>
      <c r="H352" s="136"/>
      <c r="I352" s="106">
        <v>5985384.2400000002</v>
      </c>
      <c r="J352" s="103" t="s">
        <v>89</v>
      </c>
      <c r="K352" s="114" t="s">
        <v>68</v>
      </c>
      <c r="L352" s="114" t="s">
        <v>367</v>
      </c>
      <c r="M352" s="103" t="s">
        <v>352</v>
      </c>
      <c r="N352" s="103" t="s">
        <v>15</v>
      </c>
      <c r="O352" s="116" t="s">
        <v>429</v>
      </c>
      <c r="P352" s="117" t="s">
        <v>602</v>
      </c>
      <c r="Q352" s="103" t="s">
        <v>24</v>
      </c>
    </row>
    <row r="353" spans="1:17">
      <c r="A353" s="115">
        <v>43798</v>
      </c>
      <c r="B353" s="103" t="s">
        <v>217</v>
      </c>
      <c r="C353" s="114" t="s">
        <v>30</v>
      </c>
      <c r="D353" s="104" t="s">
        <v>16</v>
      </c>
      <c r="E353" s="114"/>
      <c r="F353" s="110">
        <v>20000</v>
      </c>
      <c r="G353" s="136"/>
      <c r="H353" s="136"/>
      <c r="I353" s="106">
        <v>5965384.2400000002</v>
      </c>
      <c r="J353" s="114" t="s">
        <v>80</v>
      </c>
      <c r="K353" s="103" t="s">
        <v>18</v>
      </c>
      <c r="L353" s="114" t="s">
        <v>367</v>
      </c>
      <c r="M353" s="103" t="s">
        <v>352</v>
      </c>
      <c r="N353" s="103" t="s">
        <v>15</v>
      </c>
      <c r="O353" s="116" t="s">
        <v>429</v>
      </c>
      <c r="P353" s="117" t="s">
        <v>603</v>
      </c>
      <c r="Q353" s="103" t="s">
        <v>24</v>
      </c>
    </row>
    <row r="354" spans="1:17">
      <c r="A354" s="115">
        <v>43798</v>
      </c>
      <c r="B354" s="114" t="s">
        <v>604</v>
      </c>
      <c r="C354" s="114"/>
      <c r="D354" s="104"/>
      <c r="E354" s="130">
        <v>6559570</v>
      </c>
      <c r="F354" s="110"/>
      <c r="G354" s="136"/>
      <c r="H354" s="136"/>
      <c r="I354" s="106">
        <v>12524954.24</v>
      </c>
      <c r="J354" s="103" t="s">
        <v>81</v>
      </c>
      <c r="K354" s="104" t="s">
        <v>348</v>
      </c>
      <c r="L354" s="114" t="s">
        <v>367</v>
      </c>
      <c r="M354" s="114" t="s">
        <v>352</v>
      </c>
      <c r="N354" s="103" t="s">
        <v>15</v>
      </c>
      <c r="O354" s="116"/>
      <c r="P354" s="117" t="s">
        <v>605</v>
      </c>
      <c r="Q354" s="103" t="s">
        <v>24</v>
      </c>
    </row>
    <row r="355" spans="1:17">
      <c r="A355" s="115">
        <v>43798</v>
      </c>
      <c r="B355" s="114" t="s">
        <v>606</v>
      </c>
      <c r="C355" s="114"/>
      <c r="D355" s="104"/>
      <c r="E355" s="130">
        <v>6559570</v>
      </c>
      <c r="F355" s="110"/>
      <c r="G355" s="136"/>
      <c r="H355" s="136"/>
      <c r="I355" s="106">
        <v>19084524.240000002</v>
      </c>
      <c r="J355" s="103" t="s">
        <v>81</v>
      </c>
      <c r="K355" s="104" t="s">
        <v>348</v>
      </c>
      <c r="L355" s="104" t="s">
        <v>383</v>
      </c>
      <c r="M355" s="114" t="s">
        <v>352</v>
      </c>
      <c r="N355" s="103" t="s">
        <v>15</v>
      </c>
      <c r="O355" s="116"/>
      <c r="P355" s="117" t="s">
        <v>607</v>
      </c>
      <c r="Q355" s="103" t="s">
        <v>24</v>
      </c>
    </row>
    <row r="356" spans="1:17">
      <c r="A356" s="115">
        <v>43798</v>
      </c>
      <c r="B356" s="114" t="s">
        <v>604</v>
      </c>
      <c r="C356" s="114"/>
      <c r="D356" s="104"/>
      <c r="E356" s="130">
        <v>11560280</v>
      </c>
      <c r="F356" s="110"/>
      <c r="G356" s="136"/>
      <c r="H356" s="136"/>
      <c r="I356" s="106">
        <v>30644804.240000002</v>
      </c>
      <c r="J356" s="103" t="s">
        <v>81</v>
      </c>
      <c r="K356" s="104" t="s">
        <v>348</v>
      </c>
      <c r="L356" s="114" t="s">
        <v>367</v>
      </c>
      <c r="M356" s="114" t="s">
        <v>402</v>
      </c>
      <c r="N356" s="103" t="s">
        <v>15</v>
      </c>
      <c r="O356" s="116"/>
      <c r="P356" s="117"/>
      <c r="Q356" s="103"/>
    </row>
    <row r="357" spans="1:17">
      <c r="A357" s="115">
        <v>43799</v>
      </c>
      <c r="B357" s="114" t="s">
        <v>88</v>
      </c>
      <c r="C357" s="114" t="s">
        <v>12</v>
      </c>
      <c r="D357" s="104" t="s">
        <v>132</v>
      </c>
      <c r="E357" s="122"/>
      <c r="F357" s="121">
        <v>20000</v>
      </c>
      <c r="G357" s="135"/>
      <c r="H357" s="135"/>
      <c r="I357" s="106">
        <v>30624804.240000002</v>
      </c>
      <c r="J357" s="114" t="s">
        <v>91</v>
      </c>
      <c r="K357" s="114" t="s">
        <v>26</v>
      </c>
      <c r="L357" s="103" t="s">
        <v>401</v>
      </c>
      <c r="M357" s="103" t="s">
        <v>402</v>
      </c>
      <c r="N357" s="103" t="s">
        <v>15</v>
      </c>
      <c r="O357" s="116"/>
      <c r="P357" s="117"/>
      <c r="Q357" s="103" t="s">
        <v>24</v>
      </c>
    </row>
    <row r="358" spans="1:17">
      <c r="A358" s="115">
        <v>43799</v>
      </c>
      <c r="B358" s="103" t="s">
        <v>98</v>
      </c>
      <c r="C358" s="103" t="s">
        <v>31</v>
      </c>
      <c r="D358" s="109" t="s">
        <v>46</v>
      </c>
      <c r="E358" s="103"/>
      <c r="F358" s="121">
        <v>1500</v>
      </c>
      <c r="G358" s="135"/>
      <c r="H358" s="135"/>
      <c r="I358" s="106">
        <v>30623304.240000002</v>
      </c>
      <c r="J358" s="114" t="s">
        <v>54</v>
      </c>
      <c r="K358" s="103" t="s">
        <v>18</v>
      </c>
      <c r="L358" s="103" t="s">
        <v>401</v>
      </c>
      <c r="M358" s="103" t="s">
        <v>402</v>
      </c>
      <c r="N358" s="103" t="s">
        <v>15</v>
      </c>
      <c r="O358" s="116"/>
      <c r="P358" s="117"/>
      <c r="Q358" s="103" t="s">
        <v>24</v>
      </c>
    </row>
    <row r="359" spans="1:17">
      <c r="A359" s="115">
        <v>43799</v>
      </c>
      <c r="B359" s="103" t="s">
        <v>213</v>
      </c>
      <c r="C359" s="114" t="s">
        <v>14</v>
      </c>
      <c r="D359" s="109" t="s">
        <v>46</v>
      </c>
      <c r="E359" s="103"/>
      <c r="F359" s="121">
        <v>90000</v>
      </c>
      <c r="G359" s="135"/>
      <c r="H359" s="135"/>
      <c r="I359" s="106">
        <v>30533304.240000002</v>
      </c>
      <c r="J359" s="114" t="s">
        <v>100</v>
      </c>
      <c r="K359" s="103" t="s">
        <v>26</v>
      </c>
      <c r="L359" s="114" t="s">
        <v>401</v>
      </c>
      <c r="M359" s="103" t="s">
        <v>402</v>
      </c>
      <c r="N359" s="103" t="s">
        <v>15</v>
      </c>
      <c r="O359" s="116"/>
      <c r="P359" s="117"/>
      <c r="Q359" s="103" t="s">
        <v>24</v>
      </c>
    </row>
    <row r="360" spans="1:17">
      <c r="A360" s="115">
        <v>43799</v>
      </c>
      <c r="B360" s="128" t="s">
        <v>294</v>
      </c>
      <c r="C360" s="128" t="s">
        <v>34</v>
      </c>
      <c r="D360" s="104" t="s">
        <v>79</v>
      </c>
      <c r="E360" s="129"/>
      <c r="F360" s="121">
        <v>2000</v>
      </c>
      <c r="G360" s="135"/>
      <c r="H360" s="135"/>
      <c r="I360" s="106">
        <v>30531304.240000002</v>
      </c>
      <c r="J360" s="114" t="s">
        <v>100</v>
      </c>
      <c r="K360" s="114" t="s">
        <v>18</v>
      </c>
      <c r="L360" s="114" t="s">
        <v>367</v>
      </c>
      <c r="M360" s="114" t="s">
        <v>402</v>
      </c>
      <c r="N360" s="103" t="s">
        <v>15</v>
      </c>
      <c r="O360" s="116"/>
      <c r="P360" s="117"/>
      <c r="Q360" s="103" t="s">
        <v>24</v>
      </c>
    </row>
    <row r="361" spans="1:17">
      <c r="A361" s="115">
        <v>43799</v>
      </c>
      <c r="B361" s="114" t="s">
        <v>289</v>
      </c>
      <c r="C361" s="103" t="s">
        <v>31</v>
      </c>
      <c r="D361" s="104" t="s">
        <v>46</v>
      </c>
      <c r="E361" s="122"/>
      <c r="F361" s="121">
        <v>3000</v>
      </c>
      <c r="G361" s="135"/>
      <c r="H361" s="135"/>
      <c r="I361" s="106">
        <v>30528304.240000002</v>
      </c>
      <c r="J361" s="114" t="s">
        <v>83</v>
      </c>
      <c r="K361" s="114" t="s">
        <v>18</v>
      </c>
      <c r="L361" s="103" t="s">
        <v>401</v>
      </c>
      <c r="M361" s="103" t="s">
        <v>402</v>
      </c>
      <c r="N361" s="103" t="s">
        <v>15</v>
      </c>
      <c r="O361" s="116"/>
      <c r="P361" s="117"/>
      <c r="Q361" s="103" t="s">
        <v>24</v>
      </c>
    </row>
    <row r="362" spans="1:17">
      <c r="A362" s="115">
        <v>43799</v>
      </c>
      <c r="B362" s="131" t="s">
        <v>406</v>
      </c>
      <c r="C362" s="114" t="s">
        <v>12</v>
      </c>
      <c r="D362" s="104" t="s">
        <v>46</v>
      </c>
      <c r="E362" s="103"/>
      <c r="F362" s="132">
        <v>116700</v>
      </c>
      <c r="G362" s="140"/>
      <c r="H362" s="140"/>
      <c r="I362" s="106">
        <v>30411604.240000002</v>
      </c>
      <c r="J362" s="103" t="s">
        <v>84</v>
      </c>
      <c r="K362" s="104" t="s">
        <v>18</v>
      </c>
      <c r="L362" s="103" t="s">
        <v>401</v>
      </c>
      <c r="M362" s="103" t="s">
        <v>402</v>
      </c>
      <c r="N362" s="103" t="s">
        <v>15</v>
      </c>
      <c r="O362" s="116"/>
      <c r="P362" s="117"/>
      <c r="Q362" s="103" t="s">
        <v>24</v>
      </c>
    </row>
    <row r="363" spans="1:17">
      <c r="A363" s="115">
        <v>43799</v>
      </c>
      <c r="B363" s="131" t="s">
        <v>413</v>
      </c>
      <c r="C363" s="114" t="s">
        <v>12</v>
      </c>
      <c r="D363" s="104" t="s">
        <v>46</v>
      </c>
      <c r="E363" s="103"/>
      <c r="F363" s="132">
        <v>80000</v>
      </c>
      <c r="G363" s="140"/>
      <c r="H363" s="140"/>
      <c r="I363" s="106">
        <v>30331604.240000002</v>
      </c>
      <c r="J363" s="103" t="s">
        <v>419</v>
      </c>
      <c r="K363" s="104" t="s">
        <v>18</v>
      </c>
      <c r="L363" s="103" t="s">
        <v>401</v>
      </c>
      <c r="M363" s="103" t="s">
        <v>402</v>
      </c>
      <c r="N363" s="103" t="s">
        <v>15</v>
      </c>
      <c r="O363" s="116"/>
      <c r="P363" s="117"/>
      <c r="Q363" s="103" t="s">
        <v>24</v>
      </c>
    </row>
    <row r="364" spans="1:17">
      <c r="A364" s="115">
        <v>43799</v>
      </c>
      <c r="B364" s="131" t="s">
        <v>417</v>
      </c>
      <c r="C364" s="114" t="s">
        <v>12</v>
      </c>
      <c r="D364" s="104" t="s">
        <v>46</v>
      </c>
      <c r="E364" s="103"/>
      <c r="F364" s="132">
        <v>83200</v>
      </c>
      <c r="G364" s="140"/>
      <c r="H364" s="140"/>
      <c r="I364" s="106">
        <v>30248404.240000002</v>
      </c>
      <c r="J364" s="103" t="s">
        <v>83</v>
      </c>
      <c r="K364" s="104" t="s">
        <v>18</v>
      </c>
      <c r="L364" s="103" t="s">
        <v>401</v>
      </c>
      <c r="M364" s="103" t="s">
        <v>402</v>
      </c>
      <c r="N364" s="103" t="s">
        <v>15</v>
      </c>
      <c r="O364" s="116"/>
      <c r="P364" s="117"/>
      <c r="Q364" s="103" t="s">
        <v>24</v>
      </c>
    </row>
    <row r="365" spans="1:17">
      <c r="A365" s="115">
        <v>43799</v>
      </c>
      <c r="B365" s="103" t="s">
        <v>331</v>
      </c>
      <c r="C365" s="114" t="s">
        <v>12</v>
      </c>
      <c r="D365" s="105" t="s">
        <v>16</v>
      </c>
      <c r="E365" s="103"/>
      <c r="F365" s="110">
        <v>20000</v>
      </c>
      <c r="G365" s="136"/>
      <c r="H365" s="136"/>
      <c r="I365" s="106">
        <v>30228404.240000002</v>
      </c>
      <c r="J365" s="103" t="s">
        <v>13</v>
      </c>
      <c r="K365" s="103" t="s">
        <v>134</v>
      </c>
      <c r="L365" s="103" t="s">
        <v>401</v>
      </c>
      <c r="M365" s="103" t="s">
        <v>352</v>
      </c>
      <c r="N365" s="103" t="s">
        <v>15</v>
      </c>
      <c r="O365" s="116" t="s">
        <v>426</v>
      </c>
      <c r="P365" s="117" t="s">
        <v>608</v>
      </c>
      <c r="Q365" s="103" t="s">
        <v>24</v>
      </c>
    </row>
    <row r="366" spans="1:17">
      <c r="A366" s="115">
        <v>43799</v>
      </c>
      <c r="B366" s="114" t="s">
        <v>216</v>
      </c>
      <c r="C366" s="114" t="s">
        <v>30</v>
      </c>
      <c r="D366" s="105" t="s">
        <v>66</v>
      </c>
      <c r="E366" s="108"/>
      <c r="F366" s="110">
        <v>45000</v>
      </c>
      <c r="G366" s="136"/>
      <c r="H366" s="136"/>
      <c r="I366" s="106">
        <v>30183404.240000002</v>
      </c>
      <c r="J366" s="103" t="s">
        <v>89</v>
      </c>
      <c r="K366" s="114" t="s">
        <v>17</v>
      </c>
      <c r="L366" s="114" t="s">
        <v>367</v>
      </c>
      <c r="M366" s="103" t="s">
        <v>352</v>
      </c>
      <c r="N366" s="103" t="s">
        <v>15</v>
      </c>
      <c r="O366" s="116" t="s">
        <v>429</v>
      </c>
      <c r="P366" s="117" t="s">
        <v>609</v>
      </c>
      <c r="Q366" s="103" t="s">
        <v>24</v>
      </c>
    </row>
    <row r="367" spans="1:17">
      <c r="A367" s="115">
        <v>43799</v>
      </c>
      <c r="B367" s="103" t="s">
        <v>215</v>
      </c>
      <c r="C367" s="114" t="s">
        <v>30</v>
      </c>
      <c r="D367" s="105" t="s">
        <v>16</v>
      </c>
      <c r="E367" s="103"/>
      <c r="F367" s="110">
        <v>45000</v>
      </c>
      <c r="G367" s="136"/>
      <c r="H367" s="136"/>
      <c r="I367" s="106">
        <v>30138404.240000002</v>
      </c>
      <c r="J367" s="103" t="s">
        <v>13</v>
      </c>
      <c r="K367" s="103" t="s">
        <v>25</v>
      </c>
      <c r="L367" s="114" t="s">
        <v>367</v>
      </c>
      <c r="M367" s="103" t="s">
        <v>352</v>
      </c>
      <c r="N367" s="103" t="s">
        <v>15</v>
      </c>
      <c r="O367" s="116" t="s">
        <v>429</v>
      </c>
      <c r="P367" s="117" t="s">
        <v>610</v>
      </c>
      <c r="Q367" s="103" t="s">
        <v>24</v>
      </c>
    </row>
    <row r="368" spans="1:17">
      <c r="A368" s="115">
        <v>43799</v>
      </c>
      <c r="B368" s="103" t="s">
        <v>214</v>
      </c>
      <c r="C368" s="114" t="s">
        <v>30</v>
      </c>
      <c r="D368" s="105" t="s">
        <v>16</v>
      </c>
      <c r="E368" s="103"/>
      <c r="F368" s="110">
        <v>30000</v>
      </c>
      <c r="G368" s="136"/>
      <c r="H368" s="136"/>
      <c r="I368" s="106">
        <v>30108404.240000002</v>
      </c>
      <c r="J368" s="103" t="s">
        <v>13</v>
      </c>
      <c r="K368" s="103" t="s">
        <v>18</v>
      </c>
      <c r="L368" s="114" t="s">
        <v>367</v>
      </c>
      <c r="M368" s="103" t="s">
        <v>352</v>
      </c>
      <c r="N368" s="103" t="s">
        <v>15</v>
      </c>
      <c r="O368" s="116" t="s">
        <v>429</v>
      </c>
      <c r="P368" s="117" t="s">
        <v>611</v>
      </c>
      <c r="Q368" s="103" t="s">
        <v>24</v>
      </c>
    </row>
    <row r="369" spans="1:43">
      <c r="A369" s="115">
        <v>43799</v>
      </c>
      <c r="B369" s="103" t="s">
        <v>99</v>
      </c>
      <c r="C369" s="114" t="s">
        <v>12</v>
      </c>
      <c r="D369" s="119" t="s">
        <v>46</v>
      </c>
      <c r="E369" s="103"/>
      <c r="F369" s="110">
        <v>10000</v>
      </c>
      <c r="G369" s="136"/>
      <c r="H369" s="136"/>
      <c r="I369" s="106">
        <v>30098404.240000002</v>
      </c>
      <c r="J369" s="114" t="s">
        <v>54</v>
      </c>
      <c r="K369" s="103" t="s">
        <v>26</v>
      </c>
      <c r="L369" s="103" t="s">
        <v>401</v>
      </c>
      <c r="M369" s="103" t="s">
        <v>352</v>
      </c>
      <c r="N369" s="103" t="s">
        <v>15</v>
      </c>
      <c r="O369" s="116" t="s">
        <v>426</v>
      </c>
      <c r="P369" s="117" t="s">
        <v>612</v>
      </c>
      <c r="Q369" s="103" t="s">
        <v>24</v>
      </c>
    </row>
    <row r="370" spans="1:43">
      <c r="A370" s="115">
        <v>43799</v>
      </c>
      <c r="B370" s="103" t="s">
        <v>213</v>
      </c>
      <c r="C370" s="114" t="s">
        <v>14</v>
      </c>
      <c r="D370" s="119" t="s">
        <v>46</v>
      </c>
      <c r="E370" s="103"/>
      <c r="F370" s="110">
        <v>90000</v>
      </c>
      <c r="G370" s="136"/>
      <c r="H370" s="136"/>
      <c r="I370" s="106">
        <v>30008404.240000002</v>
      </c>
      <c r="J370" s="114" t="s">
        <v>54</v>
      </c>
      <c r="K370" s="103" t="s">
        <v>26</v>
      </c>
      <c r="L370" s="114" t="s">
        <v>401</v>
      </c>
      <c r="M370" s="103" t="s">
        <v>352</v>
      </c>
      <c r="N370" s="103" t="s">
        <v>15</v>
      </c>
      <c r="O370" s="116" t="s">
        <v>429</v>
      </c>
      <c r="P370" s="117" t="s">
        <v>613</v>
      </c>
      <c r="Q370" s="103" t="s">
        <v>24</v>
      </c>
    </row>
    <row r="371" spans="1:43">
      <c r="A371" s="115">
        <v>43799</v>
      </c>
      <c r="B371" s="103" t="s">
        <v>310</v>
      </c>
      <c r="C371" s="114" t="s">
        <v>30</v>
      </c>
      <c r="D371" s="105" t="s">
        <v>66</v>
      </c>
      <c r="E371" s="103"/>
      <c r="F371" s="110">
        <v>30000</v>
      </c>
      <c r="G371" s="136"/>
      <c r="H371" s="136"/>
      <c r="I371" s="106">
        <v>29978404.240000002</v>
      </c>
      <c r="J371" s="103" t="s">
        <v>37</v>
      </c>
      <c r="K371" s="103" t="s">
        <v>26</v>
      </c>
      <c r="L371" s="114" t="s">
        <v>367</v>
      </c>
      <c r="M371" s="103" t="s">
        <v>352</v>
      </c>
      <c r="N371" s="103" t="s">
        <v>15</v>
      </c>
      <c r="O371" s="116" t="s">
        <v>429</v>
      </c>
      <c r="P371" s="117" t="s">
        <v>614</v>
      </c>
      <c r="Q371" s="103" t="s">
        <v>24</v>
      </c>
    </row>
    <row r="372" spans="1:43">
      <c r="A372" s="115">
        <v>43799</v>
      </c>
      <c r="B372" s="103" t="s">
        <v>340</v>
      </c>
      <c r="C372" s="114" t="s">
        <v>12</v>
      </c>
      <c r="D372" s="105" t="s">
        <v>66</v>
      </c>
      <c r="E372" s="103"/>
      <c r="F372" s="110">
        <v>12000</v>
      </c>
      <c r="G372" s="136"/>
      <c r="H372" s="136"/>
      <c r="I372" s="106">
        <v>29966404.240000002</v>
      </c>
      <c r="J372" s="103" t="s">
        <v>37</v>
      </c>
      <c r="K372" s="103" t="s">
        <v>67</v>
      </c>
      <c r="L372" s="103" t="s">
        <v>401</v>
      </c>
      <c r="M372" s="103" t="s">
        <v>352</v>
      </c>
      <c r="N372" s="103" t="s">
        <v>15</v>
      </c>
      <c r="O372" s="116" t="s">
        <v>426</v>
      </c>
      <c r="P372" s="117" t="s">
        <v>615</v>
      </c>
      <c r="Q372" s="103" t="s">
        <v>24</v>
      </c>
    </row>
    <row r="373" spans="1:43">
      <c r="A373" s="115">
        <v>43799</v>
      </c>
      <c r="B373" s="114" t="s">
        <v>332</v>
      </c>
      <c r="C373" s="114" t="s">
        <v>12</v>
      </c>
      <c r="D373" s="105" t="s">
        <v>66</v>
      </c>
      <c r="E373" s="108"/>
      <c r="F373" s="110">
        <v>20000</v>
      </c>
      <c r="G373" s="136"/>
      <c r="H373" s="136"/>
      <c r="I373" s="106">
        <v>29946404.240000002</v>
      </c>
      <c r="J373" s="103" t="s">
        <v>89</v>
      </c>
      <c r="K373" s="114" t="s">
        <v>17</v>
      </c>
      <c r="L373" s="114" t="s">
        <v>401</v>
      </c>
      <c r="M373" s="103" t="s">
        <v>352</v>
      </c>
      <c r="N373" s="103" t="s">
        <v>15</v>
      </c>
      <c r="O373" s="116" t="s">
        <v>426</v>
      </c>
      <c r="P373" s="117" t="s">
        <v>616</v>
      </c>
      <c r="Q373" s="103" t="s">
        <v>24</v>
      </c>
    </row>
    <row r="374" spans="1:43">
      <c r="A374" s="115">
        <v>43799</v>
      </c>
      <c r="B374" s="131" t="s">
        <v>405</v>
      </c>
      <c r="C374" s="114" t="s">
        <v>12</v>
      </c>
      <c r="D374" s="104" t="s">
        <v>16</v>
      </c>
      <c r="E374" s="103"/>
      <c r="F374" s="107">
        <v>27700</v>
      </c>
      <c r="G374" s="141"/>
      <c r="H374" s="141"/>
      <c r="I374" s="106">
        <v>29918704.240000002</v>
      </c>
      <c r="J374" s="103" t="s">
        <v>37</v>
      </c>
      <c r="K374" s="104" t="s">
        <v>18</v>
      </c>
      <c r="L374" s="114" t="s">
        <v>401</v>
      </c>
      <c r="M374" s="103" t="s">
        <v>352</v>
      </c>
      <c r="N374" s="103" t="s">
        <v>15</v>
      </c>
      <c r="O374" s="116" t="s">
        <v>426</v>
      </c>
      <c r="P374" s="117" t="s">
        <v>617</v>
      </c>
      <c r="Q374" s="103" t="s">
        <v>24</v>
      </c>
    </row>
    <row r="375" spans="1:43">
      <c r="A375" s="115">
        <v>43799</v>
      </c>
      <c r="B375" s="131" t="s">
        <v>404</v>
      </c>
      <c r="C375" s="114" t="s">
        <v>12</v>
      </c>
      <c r="D375" s="104" t="s">
        <v>16</v>
      </c>
      <c r="E375" s="103"/>
      <c r="F375" s="107">
        <v>36200</v>
      </c>
      <c r="G375" s="141"/>
      <c r="H375" s="141"/>
      <c r="I375" s="106">
        <v>29882504.240000002</v>
      </c>
      <c r="J375" s="103" t="s">
        <v>28</v>
      </c>
      <c r="K375" s="104" t="s">
        <v>18</v>
      </c>
      <c r="L375" s="114" t="s">
        <v>401</v>
      </c>
      <c r="M375" s="103" t="s">
        <v>352</v>
      </c>
      <c r="N375" s="103" t="s">
        <v>15</v>
      </c>
      <c r="O375" s="116" t="s">
        <v>426</v>
      </c>
      <c r="P375" s="117" t="s">
        <v>618</v>
      </c>
      <c r="Q375" s="103" t="s">
        <v>24</v>
      </c>
    </row>
    <row r="376" spans="1:43">
      <c r="A376" s="115">
        <v>43799</v>
      </c>
      <c r="B376" s="131" t="s">
        <v>407</v>
      </c>
      <c r="C376" s="114" t="s">
        <v>12</v>
      </c>
      <c r="D376" s="104" t="s">
        <v>46</v>
      </c>
      <c r="E376" s="103"/>
      <c r="F376" s="107">
        <v>81100</v>
      </c>
      <c r="G376" s="141"/>
      <c r="H376" s="141"/>
      <c r="I376" s="106">
        <v>29801404.240000002</v>
      </c>
      <c r="J376" s="103" t="s">
        <v>90</v>
      </c>
      <c r="K376" s="104" t="s">
        <v>18</v>
      </c>
      <c r="L376" s="114" t="s">
        <v>401</v>
      </c>
      <c r="M376" s="103" t="s">
        <v>352</v>
      </c>
      <c r="N376" s="103" t="s">
        <v>15</v>
      </c>
      <c r="O376" s="116" t="s">
        <v>426</v>
      </c>
      <c r="P376" s="117" t="s">
        <v>619</v>
      </c>
      <c r="Q376" s="103" t="s">
        <v>24</v>
      </c>
    </row>
    <row r="377" spans="1:43">
      <c r="A377" s="115">
        <v>43799</v>
      </c>
      <c r="B377" s="131" t="s">
        <v>408</v>
      </c>
      <c r="C377" s="114" t="s">
        <v>12</v>
      </c>
      <c r="D377" s="104" t="s">
        <v>16</v>
      </c>
      <c r="E377" s="103"/>
      <c r="F377" s="107">
        <v>59550</v>
      </c>
      <c r="G377" s="141"/>
      <c r="H377" s="141"/>
      <c r="I377" s="106">
        <v>29741854.240000002</v>
      </c>
      <c r="J377" s="103" t="s">
        <v>13</v>
      </c>
      <c r="K377" s="104" t="s">
        <v>18</v>
      </c>
      <c r="L377" s="114" t="s">
        <v>401</v>
      </c>
      <c r="M377" s="103" t="s">
        <v>352</v>
      </c>
      <c r="N377" s="103" t="s">
        <v>15</v>
      </c>
      <c r="O377" s="116" t="s">
        <v>426</v>
      </c>
      <c r="P377" s="117" t="s">
        <v>620</v>
      </c>
      <c r="Q377" s="103" t="s">
        <v>24</v>
      </c>
    </row>
    <row r="378" spans="1:43">
      <c r="A378" s="115">
        <v>43799</v>
      </c>
      <c r="B378" s="131" t="s">
        <v>409</v>
      </c>
      <c r="C378" s="114" t="s">
        <v>12</v>
      </c>
      <c r="D378" s="104" t="s">
        <v>16</v>
      </c>
      <c r="E378" s="103"/>
      <c r="F378" s="107">
        <v>84800</v>
      </c>
      <c r="G378" s="141"/>
      <c r="H378" s="141"/>
      <c r="I378" s="106">
        <v>29657054.240000002</v>
      </c>
      <c r="J378" s="103" t="s">
        <v>80</v>
      </c>
      <c r="K378" s="104" t="s">
        <v>18</v>
      </c>
      <c r="L378" s="114" t="s">
        <v>401</v>
      </c>
      <c r="M378" s="103" t="s">
        <v>352</v>
      </c>
      <c r="N378" s="103" t="s">
        <v>15</v>
      </c>
      <c r="O378" s="116" t="s">
        <v>426</v>
      </c>
      <c r="P378" s="117" t="s">
        <v>621</v>
      </c>
      <c r="Q378" s="103" t="s">
        <v>24</v>
      </c>
    </row>
    <row r="379" spans="1:43">
      <c r="A379" s="115">
        <v>43799</v>
      </c>
      <c r="B379" s="131" t="s">
        <v>410</v>
      </c>
      <c r="C379" s="114" t="s">
        <v>12</v>
      </c>
      <c r="D379" s="104" t="s">
        <v>16</v>
      </c>
      <c r="E379" s="103"/>
      <c r="F379" s="107">
        <v>53100</v>
      </c>
      <c r="G379" s="141"/>
      <c r="H379" s="141"/>
      <c r="I379" s="106">
        <v>29603954.240000002</v>
      </c>
      <c r="J379" s="103" t="s">
        <v>77</v>
      </c>
      <c r="K379" s="104" t="s">
        <v>18</v>
      </c>
      <c r="L379" s="114" t="s">
        <v>401</v>
      </c>
      <c r="M379" s="103" t="s">
        <v>352</v>
      </c>
      <c r="N379" s="103" t="s">
        <v>15</v>
      </c>
      <c r="O379" s="116" t="s">
        <v>426</v>
      </c>
      <c r="P379" s="117" t="s">
        <v>622</v>
      </c>
      <c r="Q379" s="103" t="s">
        <v>24</v>
      </c>
    </row>
    <row r="380" spans="1:43">
      <c r="A380" s="115">
        <v>43799</v>
      </c>
      <c r="B380" s="131" t="s">
        <v>411</v>
      </c>
      <c r="C380" s="114" t="s">
        <v>12</v>
      </c>
      <c r="D380" s="104" t="s">
        <v>16</v>
      </c>
      <c r="E380" s="103"/>
      <c r="F380" s="107">
        <v>40850</v>
      </c>
      <c r="G380" s="141"/>
      <c r="H380" s="141"/>
      <c r="I380" s="106">
        <v>29563104.240000002</v>
      </c>
      <c r="J380" s="103" t="s">
        <v>89</v>
      </c>
      <c r="K380" s="104" t="s">
        <v>18</v>
      </c>
      <c r="L380" s="114" t="s">
        <v>401</v>
      </c>
      <c r="M380" s="103" t="s">
        <v>352</v>
      </c>
      <c r="N380" s="103" t="s">
        <v>15</v>
      </c>
      <c r="O380" s="116" t="s">
        <v>426</v>
      </c>
      <c r="P380" s="117" t="s">
        <v>623</v>
      </c>
      <c r="Q380" s="103" t="s">
        <v>24</v>
      </c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</row>
    <row r="381" spans="1:43">
      <c r="A381" s="115">
        <v>43799</v>
      </c>
      <c r="B381" s="131" t="s">
        <v>412</v>
      </c>
      <c r="C381" s="114" t="s">
        <v>12</v>
      </c>
      <c r="D381" s="104" t="s">
        <v>46</v>
      </c>
      <c r="E381" s="103"/>
      <c r="F381" s="107">
        <v>134500</v>
      </c>
      <c r="G381" s="141"/>
      <c r="H381" s="141"/>
      <c r="I381" s="106">
        <v>29428604.240000002</v>
      </c>
      <c r="J381" s="103" t="s">
        <v>54</v>
      </c>
      <c r="K381" s="104" t="s">
        <v>18</v>
      </c>
      <c r="L381" s="114" t="s">
        <v>401</v>
      </c>
      <c r="M381" s="103" t="s">
        <v>352</v>
      </c>
      <c r="N381" s="103" t="s">
        <v>15</v>
      </c>
      <c r="O381" s="116" t="s">
        <v>426</v>
      </c>
      <c r="P381" s="117" t="s">
        <v>624</v>
      </c>
      <c r="Q381" s="103" t="s">
        <v>24</v>
      </c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</row>
    <row r="382" spans="1:43">
      <c r="A382" s="115">
        <v>43799</v>
      </c>
      <c r="B382" s="131" t="s">
        <v>414</v>
      </c>
      <c r="C382" s="114" t="s">
        <v>12</v>
      </c>
      <c r="D382" s="104" t="s">
        <v>16</v>
      </c>
      <c r="E382" s="103"/>
      <c r="F382" s="107">
        <v>5000</v>
      </c>
      <c r="G382" s="141"/>
      <c r="H382" s="141"/>
      <c r="I382" s="106">
        <v>29423604.240000002</v>
      </c>
      <c r="J382" s="103" t="s">
        <v>73</v>
      </c>
      <c r="K382" s="104" t="s">
        <v>18</v>
      </c>
      <c r="L382" s="114" t="s">
        <v>401</v>
      </c>
      <c r="M382" s="103" t="s">
        <v>352</v>
      </c>
      <c r="N382" s="103" t="s">
        <v>15</v>
      </c>
      <c r="O382" s="116" t="s">
        <v>426</v>
      </c>
      <c r="P382" s="117" t="s">
        <v>625</v>
      </c>
      <c r="Q382" s="103" t="s">
        <v>24</v>
      </c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</row>
    <row r="383" spans="1:43">
      <c r="A383" s="115">
        <v>43799</v>
      </c>
      <c r="B383" s="131" t="s">
        <v>415</v>
      </c>
      <c r="C383" s="114" t="s">
        <v>12</v>
      </c>
      <c r="D383" s="104" t="s">
        <v>16</v>
      </c>
      <c r="E383" s="103"/>
      <c r="F383" s="107">
        <v>7000</v>
      </c>
      <c r="G383" s="141"/>
      <c r="H383" s="141"/>
      <c r="I383" s="106">
        <v>29416604.240000002</v>
      </c>
      <c r="J383" s="114" t="s">
        <v>131</v>
      </c>
      <c r="K383" s="104" t="s">
        <v>18</v>
      </c>
      <c r="L383" s="114" t="s">
        <v>401</v>
      </c>
      <c r="M383" s="103" t="s">
        <v>352</v>
      </c>
      <c r="N383" s="103" t="s">
        <v>15</v>
      </c>
      <c r="O383" s="116" t="s">
        <v>426</v>
      </c>
      <c r="P383" s="117" t="s">
        <v>626</v>
      </c>
      <c r="Q383" s="103" t="s">
        <v>24</v>
      </c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</row>
    <row r="384" spans="1:43">
      <c r="A384" s="115">
        <v>43799</v>
      </c>
      <c r="B384" s="131" t="s">
        <v>416</v>
      </c>
      <c r="C384" s="114" t="s">
        <v>12</v>
      </c>
      <c r="D384" s="104" t="s">
        <v>16</v>
      </c>
      <c r="E384" s="103"/>
      <c r="F384" s="107">
        <v>29500</v>
      </c>
      <c r="G384" s="141"/>
      <c r="H384" s="141"/>
      <c r="I384" s="106">
        <v>29387104.240000002</v>
      </c>
      <c r="J384" s="103" t="s">
        <v>38</v>
      </c>
      <c r="K384" s="104" t="s">
        <v>18</v>
      </c>
      <c r="L384" s="114" t="s">
        <v>401</v>
      </c>
      <c r="M384" s="103" t="s">
        <v>352</v>
      </c>
      <c r="N384" s="103" t="s">
        <v>15</v>
      </c>
      <c r="O384" s="116" t="s">
        <v>426</v>
      </c>
      <c r="P384" s="117" t="s">
        <v>627</v>
      </c>
      <c r="Q384" s="103" t="s">
        <v>24</v>
      </c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</row>
    <row r="385" spans="1:43">
      <c r="A385" s="115">
        <v>43799</v>
      </c>
      <c r="B385" s="131" t="s">
        <v>418</v>
      </c>
      <c r="C385" s="114" t="s">
        <v>12</v>
      </c>
      <c r="D385" s="104" t="s">
        <v>16</v>
      </c>
      <c r="E385" s="103"/>
      <c r="F385" s="107">
        <v>9000</v>
      </c>
      <c r="G385" s="141"/>
      <c r="H385" s="141"/>
      <c r="I385" s="106">
        <v>29378104.240000002</v>
      </c>
      <c r="J385" s="103" t="s">
        <v>74</v>
      </c>
      <c r="K385" s="104" t="s">
        <v>18</v>
      </c>
      <c r="L385" s="114" t="s">
        <v>401</v>
      </c>
      <c r="M385" s="103" t="s">
        <v>352</v>
      </c>
      <c r="N385" s="103" t="s">
        <v>15</v>
      </c>
      <c r="O385" s="116" t="s">
        <v>426</v>
      </c>
      <c r="P385" s="117" t="s">
        <v>628</v>
      </c>
      <c r="Q385" s="103" t="s">
        <v>24</v>
      </c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</row>
    <row r="386" spans="1:43">
      <c r="A386" s="18"/>
      <c r="B386" s="133"/>
      <c r="C386" s="18"/>
      <c r="D386" s="18"/>
      <c r="E386" s="18"/>
      <c r="F386" s="134"/>
      <c r="G386" s="134"/>
      <c r="H386" s="134"/>
      <c r="I386" s="18"/>
      <c r="J386" s="134"/>
      <c r="K386" s="18"/>
      <c r="L386" s="18"/>
      <c r="M386" s="18"/>
      <c r="N386" s="18"/>
      <c r="O386" s="18"/>
      <c r="P386" s="18"/>
      <c r="Q386" s="18"/>
      <c r="R386" s="18"/>
    </row>
  </sheetData>
  <sortState ref="A10:U378">
    <sortCondition ref="A10"/>
  </sortState>
  <mergeCells count="1">
    <mergeCell ref="A1:O1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1"/>
  <sheetViews>
    <sheetView workbookViewId="0">
      <selection activeCell="D1" sqref="D1"/>
    </sheetView>
  </sheetViews>
  <sheetFormatPr baseColWidth="10" defaultRowHeight="15"/>
  <cols>
    <col min="1" max="1" width="29" style="28" bestFit="1" customWidth="1"/>
    <col min="2" max="2" width="25.28515625" style="28" bestFit="1" customWidth="1"/>
    <col min="3" max="3" width="11.7109375" style="28" bestFit="1" customWidth="1"/>
    <col min="4" max="4" width="12.140625" style="28" bestFit="1" customWidth="1"/>
    <col min="5" max="6" width="10.28515625" style="28" bestFit="1" customWidth="1"/>
    <col min="7" max="7" width="13" style="28" bestFit="1" customWidth="1"/>
    <col min="8" max="8" width="17.140625" style="28" bestFit="1" customWidth="1"/>
    <col min="9" max="9" width="11.7109375" style="28" bestFit="1" customWidth="1"/>
    <col min="10" max="10" width="15.85546875" style="28" bestFit="1" customWidth="1"/>
    <col min="11" max="11" width="10.28515625" style="28" bestFit="1" customWidth="1"/>
    <col min="12" max="12" width="12" style="28" bestFit="1" customWidth="1"/>
    <col min="13" max="13" width="14" style="28" bestFit="1" customWidth="1"/>
    <col min="14" max="14" width="11.7109375" style="28" bestFit="1" customWidth="1"/>
    <col min="15" max="15" width="16.7109375" style="28" bestFit="1" customWidth="1"/>
    <col min="16" max="16" width="19" style="28" bestFit="1" customWidth="1"/>
    <col min="17" max="17" width="14.5703125" style="28" bestFit="1" customWidth="1"/>
    <col min="18" max="18" width="7.7109375" style="28" hidden="1" customWidth="1"/>
    <col min="19" max="19" width="14" style="28" bestFit="1" customWidth="1"/>
    <col min="20" max="16384" width="11.42578125" style="28"/>
  </cols>
  <sheetData>
    <row r="3" spans="1:19">
      <c r="A3" s="25" t="s">
        <v>473</v>
      </c>
      <c r="B3" s="25" t="s">
        <v>475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>
      <c r="A4" s="25" t="s">
        <v>469</v>
      </c>
      <c r="B4" s="24" t="s">
        <v>347</v>
      </c>
      <c r="C4" s="24" t="s">
        <v>82</v>
      </c>
      <c r="D4" s="24" t="s">
        <v>35</v>
      </c>
      <c r="E4" s="24" t="s">
        <v>109</v>
      </c>
      <c r="F4" s="24" t="s">
        <v>292</v>
      </c>
      <c r="G4" s="24" t="s">
        <v>36</v>
      </c>
      <c r="H4" s="24" t="s">
        <v>496</v>
      </c>
      <c r="I4" s="24" t="s">
        <v>101</v>
      </c>
      <c r="J4" s="24" t="s">
        <v>514</v>
      </c>
      <c r="K4" s="24" t="s">
        <v>33</v>
      </c>
      <c r="L4" s="24" t="s">
        <v>34</v>
      </c>
      <c r="M4" s="24" t="s">
        <v>32</v>
      </c>
      <c r="N4" s="24" t="s">
        <v>12</v>
      </c>
      <c r="O4" s="24" t="s">
        <v>29</v>
      </c>
      <c r="P4" s="24" t="s">
        <v>30</v>
      </c>
      <c r="Q4" s="24" t="s">
        <v>31</v>
      </c>
      <c r="R4" s="24" t="s">
        <v>471</v>
      </c>
      <c r="S4" s="24" t="s">
        <v>470</v>
      </c>
    </row>
    <row r="5" spans="1:19">
      <c r="A5" s="26" t="s">
        <v>383</v>
      </c>
      <c r="B5" s="24">
        <v>13936</v>
      </c>
      <c r="C5" s="24"/>
      <c r="D5" s="24"/>
      <c r="E5" s="24"/>
      <c r="F5" s="24"/>
      <c r="G5" s="24"/>
      <c r="H5" s="24"/>
      <c r="I5" s="24">
        <v>3298989</v>
      </c>
      <c r="J5" s="24"/>
      <c r="K5" s="24"/>
      <c r="L5" s="24"/>
      <c r="M5" s="24"/>
      <c r="N5" s="24"/>
      <c r="O5" s="24"/>
      <c r="P5" s="24"/>
      <c r="Q5" s="24"/>
      <c r="R5" s="24"/>
      <c r="S5" s="24">
        <v>3312925</v>
      </c>
    </row>
    <row r="6" spans="1:19">
      <c r="A6" s="27" t="s">
        <v>46</v>
      </c>
      <c r="B6" s="24"/>
      <c r="C6" s="24"/>
      <c r="D6" s="24"/>
      <c r="E6" s="24"/>
      <c r="F6" s="24"/>
      <c r="G6" s="24"/>
      <c r="H6" s="24"/>
      <c r="I6" s="24">
        <v>163840</v>
      </c>
      <c r="J6" s="24"/>
      <c r="K6" s="24"/>
      <c r="L6" s="24"/>
      <c r="M6" s="24"/>
      <c r="N6" s="24"/>
      <c r="O6" s="24"/>
      <c r="P6" s="24"/>
      <c r="Q6" s="24"/>
      <c r="R6" s="24"/>
      <c r="S6" s="24">
        <v>163840</v>
      </c>
    </row>
    <row r="7" spans="1:19">
      <c r="A7" s="27" t="s">
        <v>16</v>
      </c>
      <c r="B7" s="24"/>
      <c r="C7" s="24"/>
      <c r="D7" s="24"/>
      <c r="E7" s="24"/>
      <c r="F7" s="24"/>
      <c r="G7" s="24"/>
      <c r="H7" s="24"/>
      <c r="I7" s="24">
        <v>1007110</v>
      </c>
      <c r="J7" s="24"/>
      <c r="K7" s="24"/>
      <c r="L7" s="24"/>
      <c r="M7" s="24"/>
      <c r="N7" s="24"/>
      <c r="O7" s="24"/>
      <c r="P7" s="24"/>
      <c r="Q7" s="24"/>
      <c r="R7" s="24"/>
      <c r="S7" s="24">
        <v>1007110</v>
      </c>
    </row>
    <row r="8" spans="1:19">
      <c r="A8" s="27" t="s">
        <v>553</v>
      </c>
      <c r="B8" s="24"/>
      <c r="C8" s="24"/>
      <c r="D8" s="24"/>
      <c r="E8" s="24"/>
      <c r="F8" s="24"/>
      <c r="G8" s="24"/>
      <c r="H8" s="24"/>
      <c r="I8" s="24">
        <v>1988039</v>
      </c>
      <c r="J8" s="24"/>
      <c r="K8" s="24"/>
      <c r="L8" s="24"/>
      <c r="M8" s="24"/>
      <c r="N8" s="24"/>
      <c r="O8" s="24"/>
      <c r="P8" s="24"/>
      <c r="Q8" s="24"/>
      <c r="R8" s="24"/>
      <c r="S8" s="24">
        <v>1988039</v>
      </c>
    </row>
    <row r="9" spans="1:19">
      <c r="A9" s="27" t="s">
        <v>503</v>
      </c>
      <c r="B9" s="24"/>
      <c r="C9" s="24"/>
      <c r="D9" s="24"/>
      <c r="E9" s="24"/>
      <c r="F9" s="24"/>
      <c r="G9" s="24"/>
      <c r="H9" s="24"/>
      <c r="I9" s="24">
        <v>140000</v>
      </c>
      <c r="J9" s="24"/>
      <c r="K9" s="24"/>
      <c r="L9" s="24"/>
      <c r="M9" s="24"/>
      <c r="N9" s="24"/>
      <c r="O9" s="24"/>
      <c r="P9" s="24"/>
      <c r="Q9" s="24"/>
      <c r="R9" s="24"/>
      <c r="S9" s="24">
        <v>140000</v>
      </c>
    </row>
    <row r="10" spans="1:19">
      <c r="A10" s="27" t="s">
        <v>79</v>
      </c>
      <c r="B10" s="24">
        <v>13936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13936</v>
      </c>
    </row>
    <row r="11" spans="1:19" hidden="1">
      <c r="A11" s="27" t="s">
        <v>471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>
      <c r="A12" s="26" t="s">
        <v>367</v>
      </c>
      <c r="B12" s="24">
        <v>41738</v>
      </c>
      <c r="C12" s="24"/>
      <c r="D12" s="24">
        <v>26186</v>
      </c>
      <c r="E12" s="24">
        <v>110000</v>
      </c>
      <c r="F12" s="24"/>
      <c r="G12" s="24">
        <v>976600</v>
      </c>
      <c r="H12" s="24">
        <v>98525</v>
      </c>
      <c r="I12" s="24"/>
      <c r="J12" s="24"/>
      <c r="K12" s="24">
        <v>22000</v>
      </c>
      <c r="L12" s="24">
        <v>31500</v>
      </c>
      <c r="M12" s="24">
        <v>67282</v>
      </c>
      <c r="N12" s="24"/>
      <c r="O12" s="24">
        <v>1500</v>
      </c>
      <c r="P12" s="24">
        <v>725000</v>
      </c>
      <c r="Q12" s="24"/>
      <c r="R12" s="24"/>
      <c r="S12" s="24">
        <v>2100331</v>
      </c>
    </row>
    <row r="13" spans="1:19">
      <c r="A13" s="27" t="s">
        <v>16</v>
      </c>
      <c r="B13" s="24"/>
      <c r="C13" s="24"/>
      <c r="D13" s="24"/>
      <c r="E13" s="24">
        <v>110000</v>
      </c>
      <c r="F13" s="24"/>
      <c r="G13" s="24">
        <v>976600</v>
      </c>
      <c r="H13" s="24"/>
      <c r="I13" s="24"/>
      <c r="J13" s="24"/>
      <c r="K13" s="24"/>
      <c r="L13" s="24"/>
      <c r="M13" s="24"/>
      <c r="N13" s="24"/>
      <c r="O13" s="24">
        <v>1500</v>
      </c>
      <c r="P13" s="24">
        <v>700000</v>
      </c>
      <c r="Q13" s="24"/>
      <c r="R13" s="24"/>
      <c r="S13" s="24">
        <v>1788100</v>
      </c>
    </row>
    <row r="14" spans="1:19">
      <c r="A14" s="27" t="s">
        <v>79</v>
      </c>
      <c r="B14" s="24">
        <v>41738</v>
      </c>
      <c r="C14" s="24"/>
      <c r="D14" s="24">
        <v>26186</v>
      </c>
      <c r="E14" s="24"/>
      <c r="F14" s="24"/>
      <c r="G14" s="24"/>
      <c r="H14" s="24">
        <v>98525</v>
      </c>
      <c r="I14" s="24"/>
      <c r="J14" s="24"/>
      <c r="K14" s="24">
        <v>22000</v>
      </c>
      <c r="L14" s="24">
        <v>31500</v>
      </c>
      <c r="M14" s="24">
        <v>67282</v>
      </c>
      <c r="N14" s="24"/>
      <c r="O14" s="24"/>
      <c r="P14" s="24"/>
      <c r="Q14" s="24"/>
      <c r="R14" s="24"/>
      <c r="S14" s="24">
        <v>287231</v>
      </c>
    </row>
    <row r="15" spans="1:19">
      <c r="A15" s="27" t="s">
        <v>132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>
        <v>25000</v>
      </c>
      <c r="Q15" s="24"/>
      <c r="R15" s="24"/>
      <c r="S15" s="24">
        <v>25000</v>
      </c>
    </row>
    <row r="16" spans="1:19" hidden="1">
      <c r="A16" s="27" t="s">
        <v>471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>
      <c r="A17" s="26" t="s">
        <v>349</v>
      </c>
      <c r="B17" s="24">
        <v>31190</v>
      </c>
      <c r="C17" s="24"/>
      <c r="D17" s="24"/>
      <c r="E17" s="24"/>
      <c r="F17" s="24"/>
      <c r="G17" s="24"/>
      <c r="H17" s="24"/>
      <c r="I17" s="24">
        <v>773600</v>
      </c>
      <c r="J17" s="24">
        <v>500000</v>
      </c>
      <c r="K17" s="24">
        <v>297500</v>
      </c>
      <c r="L17" s="24"/>
      <c r="M17" s="24"/>
      <c r="N17" s="24"/>
      <c r="O17" s="24"/>
      <c r="P17" s="24"/>
      <c r="Q17" s="24"/>
      <c r="R17" s="24"/>
      <c r="S17" s="24">
        <v>1602290</v>
      </c>
    </row>
    <row r="18" spans="1:19">
      <c r="A18" s="27" t="s">
        <v>46</v>
      </c>
      <c r="B18" s="24"/>
      <c r="C18" s="24"/>
      <c r="D18" s="24"/>
      <c r="E18" s="24"/>
      <c r="F18" s="24"/>
      <c r="G18" s="24"/>
      <c r="H18" s="24"/>
      <c r="I18" s="24">
        <v>350000</v>
      </c>
      <c r="J18" s="24"/>
      <c r="K18" s="24"/>
      <c r="L18" s="24"/>
      <c r="M18" s="24"/>
      <c r="N18" s="24"/>
      <c r="O18" s="24"/>
      <c r="P18" s="24"/>
      <c r="Q18" s="24"/>
      <c r="R18" s="24"/>
      <c r="S18" s="24">
        <v>350000</v>
      </c>
    </row>
    <row r="19" spans="1:19">
      <c r="A19" s="27" t="s">
        <v>16</v>
      </c>
      <c r="B19" s="24"/>
      <c r="C19" s="24"/>
      <c r="D19" s="24"/>
      <c r="E19" s="24"/>
      <c r="F19" s="24"/>
      <c r="G19" s="24"/>
      <c r="H19" s="24"/>
      <c r="I19" s="24">
        <v>423600</v>
      </c>
      <c r="J19" s="24"/>
      <c r="K19" s="24"/>
      <c r="L19" s="24"/>
      <c r="M19" s="24"/>
      <c r="N19" s="24"/>
      <c r="O19" s="24"/>
      <c r="P19" s="24"/>
      <c r="Q19" s="24"/>
      <c r="R19" s="24"/>
      <c r="S19" s="24">
        <v>423600</v>
      </c>
    </row>
    <row r="20" spans="1:19">
      <c r="A20" s="27" t="s">
        <v>79</v>
      </c>
      <c r="B20" s="24">
        <v>31190</v>
      </c>
      <c r="C20" s="24"/>
      <c r="D20" s="24"/>
      <c r="E20" s="24"/>
      <c r="F20" s="24"/>
      <c r="G20" s="24"/>
      <c r="H20" s="24"/>
      <c r="I20" s="24"/>
      <c r="J20" s="24">
        <v>500000</v>
      </c>
      <c r="K20" s="24">
        <v>297500</v>
      </c>
      <c r="L20" s="24"/>
      <c r="M20" s="24"/>
      <c r="N20" s="24"/>
      <c r="O20" s="24"/>
      <c r="P20" s="24"/>
      <c r="Q20" s="24"/>
      <c r="R20" s="24"/>
      <c r="S20" s="24">
        <v>828690</v>
      </c>
    </row>
    <row r="21" spans="1:19">
      <c r="A21" s="26" t="s">
        <v>401</v>
      </c>
      <c r="B21" s="24"/>
      <c r="C21" s="24">
        <v>1319500</v>
      </c>
      <c r="D21" s="24">
        <v>196234</v>
      </c>
      <c r="E21" s="24">
        <v>110000</v>
      </c>
      <c r="F21" s="24">
        <v>154100</v>
      </c>
      <c r="G21" s="24">
        <v>8000</v>
      </c>
      <c r="H21" s="24">
        <v>122650</v>
      </c>
      <c r="I21" s="24">
        <v>257500</v>
      </c>
      <c r="J21" s="24">
        <v>87124</v>
      </c>
      <c r="K21" s="24">
        <v>29000</v>
      </c>
      <c r="L21" s="24"/>
      <c r="M21" s="24"/>
      <c r="N21" s="24">
        <v>1321200</v>
      </c>
      <c r="O21" s="24"/>
      <c r="P21" s="24">
        <v>2130000</v>
      </c>
      <c r="Q21" s="24">
        <v>175700</v>
      </c>
      <c r="R21" s="24"/>
      <c r="S21" s="24">
        <v>5911008</v>
      </c>
    </row>
    <row r="22" spans="1:19">
      <c r="A22" s="27" t="s">
        <v>46</v>
      </c>
      <c r="B22" s="24"/>
      <c r="C22" s="24">
        <v>40000</v>
      </c>
      <c r="D22" s="24">
        <v>196234</v>
      </c>
      <c r="E22" s="24"/>
      <c r="F22" s="24"/>
      <c r="G22" s="24"/>
      <c r="H22" s="24"/>
      <c r="I22" s="24">
        <v>13000</v>
      </c>
      <c r="J22" s="24"/>
      <c r="K22" s="24"/>
      <c r="L22" s="24"/>
      <c r="M22" s="24"/>
      <c r="N22" s="24">
        <v>741500</v>
      </c>
      <c r="O22" s="24"/>
      <c r="P22" s="24">
        <v>2130000</v>
      </c>
      <c r="Q22" s="24">
        <v>175700</v>
      </c>
      <c r="R22" s="24"/>
      <c r="S22" s="24">
        <v>3296434</v>
      </c>
    </row>
    <row r="23" spans="1:19">
      <c r="A23" s="27" t="s">
        <v>16</v>
      </c>
      <c r="B23" s="24"/>
      <c r="C23" s="24">
        <v>120000</v>
      </c>
      <c r="D23" s="24"/>
      <c r="E23" s="24"/>
      <c r="F23" s="24">
        <v>154100</v>
      </c>
      <c r="G23" s="24">
        <v>8000</v>
      </c>
      <c r="H23" s="24"/>
      <c r="I23" s="24">
        <v>235000</v>
      </c>
      <c r="J23" s="24"/>
      <c r="K23" s="24"/>
      <c r="L23" s="24"/>
      <c r="M23" s="24"/>
      <c r="N23" s="24">
        <v>547700</v>
      </c>
      <c r="O23" s="24"/>
      <c r="P23" s="24"/>
      <c r="Q23" s="24"/>
      <c r="R23" s="24"/>
      <c r="S23" s="24">
        <v>1064800</v>
      </c>
    </row>
    <row r="24" spans="1:19">
      <c r="A24" s="27" t="s">
        <v>503</v>
      </c>
      <c r="B24" s="24"/>
      <c r="C24" s="24">
        <v>10000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v>10000</v>
      </c>
    </row>
    <row r="25" spans="1:19">
      <c r="A25" s="27" t="s">
        <v>79</v>
      </c>
      <c r="B25" s="24"/>
      <c r="C25" s="24">
        <v>280000</v>
      </c>
      <c r="D25" s="24"/>
      <c r="E25" s="24"/>
      <c r="F25" s="24"/>
      <c r="G25" s="24"/>
      <c r="H25" s="24">
        <v>122650</v>
      </c>
      <c r="I25" s="24"/>
      <c r="J25" s="24">
        <v>87124</v>
      </c>
      <c r="K25" s="24">
        <v>29000</v>
      </c>
      <c r="L25" s="24"/>
      <c r="M25" s="24"/>
      <c r="N25" s="24"/>
      <c r="O25" s="24"/>
      <c r="P25" s="24"/>
      <c r="Q25" s="24"/>
      <c r="R25" s="24"/>
      <c r="S25" s="24">
        <v>518774</v>
      </c>
    </row>
    <row r="26" spans="1:19">
      <c r="A26" s="27" t="s">
        <v>132</v>
      </c>
      <c r="B26" s="24"/>
      <c r="C26" s="24">
        <v>869500</v>
      </c>
      <c r="D26" s="24"/>
      <c r="E26" s="24">
        <v>110000</v>
      </c>
      <c r="F26" s="24"/>
      <c r="G26" s="24"/>
      <c r="H26" s="24"/>
      <c r="I26" s="24">
        <v>9500</v>
      </c>
      <c r="J26" s="24"/>
      <c r="K26" s="24"/>
      <c r="L26" s="24"/>
      <c r="M26" s="24"/>
      <c r="N26" s="24">
        <v>32000</v>
      </c>
      <c r="O26" s="24"/>
      <c r="P26" s="24"/>
      <c r="Q26" s="24"/>
      <c r="R26" s="24"/>
      <c r="S26" s="24">
        <v>1021000</v>
      </c>
    </row>
    <row r="27" spans="1:19" hidden="1">
      <c r="A27" s="27" t="s">
        <v>471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>
      <c r="A28" s="26" t="s">
        <v>470</v>
      </c>
      <c r="B28" s="24">
        <v>86864</v>
      </c>
      <c r="C28" s="24">
        <v>1319500</v>
      </c>
      <c r="D28" s="24">
        <v>222420</v>
      </c>
      <c r="E28" s="24">
        <v>220000</v>
      </c>
      <c r="F28" s="24">
        <v>154100</v>
      </c>
      <c r="G28" s="24">
        <v>984600</v>
      </c>
      <c r="H28" s="24">
        <v>221175</v>
      </c>
      <c r="I28" s="24">
        <v>4330089</v>
      </c>
      <c r="J28" s="24">
        <v>587124</v>
      </c>
      <c r="K28" s="24">
        <v>348500</v>
      </c>
      <c r="L28" s="24">
        <v>31500</v>
      </c>
      <c r="M28" s="24">
        <v>67282</v>
      </c>
      <c r="N28" s="24">
        <v>1321200</v>
      </c>
      <c r="O28" s="24">
        <v>1500</v>
      </c>
      <c r="P28" s="24">
        <v>2855000</v>
      </c>
      <c r="Q28" s="24">
        <v>175700</v>
      </c>
      <c r="R28" s="24"/>
      <c r="S28" s="24">
        <v>12926554</v>
      </c>
    </row>
    <row r="29" spans="1:1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workbookViewId="0">
      <selection activeCell="D19" sqref="D19"/>
    </sheetView>
  </sheetViews>
  <sheetFormatPr baseColWidth="10" defaultRowHeight="15"/>
  <cols>
    <col min="1" max="1" width="21" customWidth="1"/>
    <col min="2" max="2" width="15.140625" hidden="1" customWidth="1"/>
    <col min="3" max="3" width="27.5703125" style="28" customWidth="1"/>
  </cols>
  <sheetData>
    <row r="3" spans="1:3">
      <c r="B3" s="22" t="s">
        <v>472</v>
      </c>
    </row>
    <row r="4" spans="1:3">
      <c r="A4" s="22" t="s">
        <v>469</v>
      </c>
      <c r="B4" t="s">
        <v>630</v>
      </c>
      <c r="C4" s="28" t="s">
        <v>473</v>
      </c>
    </row>
    <row r="5" spans="1:3">
      <c r="A5" s="23" t="s">
        <v>37</v>
      </c>
      <c r="B5" s="142">
        <v>0</v>
      </c>
      <c r="C5" s="28">
        <v>261700</v>
      </c>
    </row>
    <row r="6" spans="1:3">
      <c r="A6" s="23" t="s">
        <v>28</v>
      </c>
      <c r="B6" s="142">
        <v>0</v>
      </c>
      <c r="C6" s="28">
        <v>269200</v>
      </c>
    </row>
    <row r="7" spans="1:3">
      <c r="A7" s="23" t="s">
        <v>84</v>
      </c>
      <c r="B7" s="142">
        <v>0</v>
      </c>
      <c r="C7" s="28">
        <v>760400</v>
      </c>
    </row>
    <row r="8" spans="1:3">
      <c r="A8" s="23" t="s">
        <v>81</v>
      </c>
      <c r="B8" s="142">
        <v>0</v>
      </c>
      <c r="C8" s="28">
        <v>5471953</v>
      </c>
    </row>
    <row r="9" spans="1:3">
      <c r="A9" s="23" t="s">
        <v>47</v>
      </c>
      <c r="B9" s="142">
        <v>0</v>
      </c>
      <c r="C9" s="28">
        <v>524600</v>
      </c>
    </row>
    <row r="10" spans="1:3">
      <c r="A10" s="23" t="s">
        <v>13</v>
      </c>
      <c r="B10" s="142">
        <v>0</v>
      </c>
      <c r="C10" s="28">
        <v>432050</v>
      </c>
    </row>
    <row r="11" spans="1:3">
      <c r="A11" s="23" t="s">
        <v>80</v>
      </c>
      <c r="B11" s="142">
        <v>0</v>
      </c>
      <c r="C11" s="28">
        <v>1185900</v>
      </c>
    </row>
    <row r="12" spans="1:3">
      <c r="A12" s="23" t="s">
        <v>77</v>
      </c>
      <c r="B12" s="142">
        <v>0</v>
      </c>
      <c r="C12" s="28">
        <v>64450</v>
      </c>
    </row>
    <row r="13" spans="1:3">
      <c r="A13" s="23" t="s">
        <v>444</v>
      </c>
      <c r="B13" s="142">
        <v>0</v>
      </c>
      <c r="C13" s="28">
        <v>10000</v>
      </c>
    </row>
    <row r="14" spans="1:3">
      <c r="A14" s="23" t="s">
        <v>89</v>
      </c>
      <c r="B14" s="142">
        <v>0</v>
      </c>
      <c r="C14" s="28">
        <v>682625</v>
      </c>
    </row>
    <row r="15" spans="1:3">
      <c r="A15" s="23" t="s">
        <v>54</v>
      </c>
      <c r="B15" s="142">
        <v>0</v>
      </c>
      <c r="C15" s="28">
        <v>730000</v>
      </c>
    </row>
    <row r="16" spans="1:3">
      <c r="A16" s="23" t="s">
        <v>100</v>
      </c>
      <c r="B16" s="142">
        <v>0</v>
      </c>
      <c r="C16" s="28">
        <v>637500</v>
      </c>
    </row>
    <row r="17" spans="1:3">
      <c r="A17" s="23" t="s">
        <v>73</v>
      </c>
      <c r="B17" s="142">
        <v>0</v>
      </c>
      <c r="C17" s="28">
        <v>6400</v>
      </c>
    </row>
    <row r="18" spans="1:3">
      <c r="A18" s="23" t="s">
        <v>83</v>
      </c>
      <c r="B18" s="142">
        <v>0</v>
      </c>
      <c r="C18" s="28">
        <v>479700</v>
      </c>
    </row>
    <row r="19" spans="1:3">
      <c r="A19" s="23" t="s">
        <v>74</v>
      </c>
      <c r="B19" s="142">
        <v>0</v>
      </c>
      <c r="C19" s="28">
        <v>9000</v>
      </c>
    </row>
    <row r="20" spans="1:3">
      <c r="A20" s="23" t="s">
        <v>131</v>
      </c>
      <c r="B20" s="142">
        <v>4</v>
      </c>
      <c r="C20" s="28">
        <v>241420</v>
      </c>
    </row>
    <row r="21" spans="1:3">
      <c r="A21" s="23" t="s">
        <v>91</v>
      </c>
      <c r="B21" s="142">
        <v>0</v>
      </c>
      <c r="C21" s="28">
        <v>1159656</v>
      </c>
    </row>
    <row r="22" spans="1:3" hidden="1">
      <c r="A22" s="23" t="s">
        <v>471</v>
      </c>
      <c r="B22" s="142"/>
    </row>
    <row r="23" spans="1:3">
      <c r="A23" s="23" t="s">
        <v>470</v>
      </c>
      <c r="B23" s="142">
        <v>4</v>
      </c>
      <c r="C23" s="28">
        <v>12926554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8"/>
  <sheetViews>
    <sheetView topLeftCell="A22" zoomScale="93" zoomScaleNormal="93" workbookViewId="0">
      <selection activeCell="I51" sqref="I51"/>
    </sheetView>
  </sheetViews>
  <sheetFormatPr baseColWidth="10" defaultRowHeight="15"/>
  <cols>
    <col min="2" max="3" width="17.7109375" customWidth="1"/>
    <col min="4" max="4" width="14.140625" customWidth="1"/>
    <col min="5" max="5" width="15.5703125" customWidth="1"/>
    <col min="6" max="6" width="14.42578125" customWidth="1"/>
    <col min="7" max="7" width="15" customWidth="1"/>
    <col min="8" max="8" width="14" customWidth="1"/>
    <col min="9" max="9" width="13.7109375" customWidth="1"/>
    <col min="15" max="15" width="17.42578125" customWidth="1"/>
    <col min="17" max="17" width="14.42578125" customWidth="1"/>
    <col min="18" max="18" width="12.7109375" customWidth="1"/>
    <col min="19" max="19" width="15.7109375" customWidth="1"/>
  </cols>
  <sheetData>
    <row r="2" spans="1:1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19">
      <c r="A3" s="31" t="s">
        <v>482</v>
      </c>
      <c r="B3" s="31"/>
      <c r="C3" s="31"/>
      <c r="D3" s="31"/>
      <c r="E3" s="31"/>
      <c r="F3" s="31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1"/>
    </row>
    <row r="4" spans="1:19">
      <c r="A4" s="86" t="s">
        <v>465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21"/>
    </row>
    <row r="5" spans="1:19" ht="15" customHeight="1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  <c r="Q5" s="34"/>
      <c r="R5" s="34"/>
      <c r="S5" s="21"/>
    </row>
    <row r="6" spans="1:19">
      <c r="A6" s="87" t="s">
        <v>431</v>
      </c>
      <c r="B6" s="89" t="s">
        <v>432</v>
      </c>
      <c r="C6" s="91" t="s">
        <v>468</v>
      </c>
      <c r="D6" s="85" t="s">
        <v>481</v>
      </c>
      <c r="E6" s="85"/>
      <c r="F6" s="85"/>
      <c r="G6" s="85"/>
      <c r="H6" s="93" t="s">
        <v>433</v>
      </c>
      <c r="I6" s="94"/>
      <c r="J6" s="94"/>
      <c r="K6" s="94"/>
      <c r="L6" s="94"/>
      <c r="M6" s="94"/>
      <c r="N6" s="95"/>
      <c r="O6" s="36" t="s">
        <v>478</v>
      </c>
      <c r="P6" s="96" t="s">
        <v>434</v>
      </c>
      <c r="Q6" s="98" t="s">
        <v>435</v>
      </c>
      <c r="R6" s="100" t="s">
        <v>466</v>
      </c>
      <c r="S6" s="21"/>
    </row>
    <row r="7" spans="1:19" ht="23.25" customHeight="1">
      <c r="A7" s="88"/>
      <c r="B7" s="90"/>
      <c r="C7" s="92"/>
      <c r="D7" s="37" t="s">
        <v>401</v>
      </c>
      <c r="E7" s="37" t="s">
        <v>436</v>
      </c>
      <c r="F7" s="37" t="s">
        <v>436</v>
      </c>
      <c r="G7" s="37" t="s">
        <v>383</v>
      </c>
      <c r="H7" s="38" t="s">
        <v>81</v>
      </c>
      <c r="I7" s="39" t="s">
        <v>38</v>
      </c>
      <c r="J7" s="39" t="s">
        <v>74</v>
      </c>
      <c r="K7" s="39" t="s">
        <v>89</v>
      </c>
      <c r="L7" s="39" t="s">
        <v>37</v>
      </c>
      <c r="M7" s="40" t="s">
        <v>437</v>
      </c>
      <c r="N7" s="40" t="s">
        <v>90</v>
      </c>
      <c r="O7" s="41" t="s">
        <v>479</v>
      </c>
      <c r="P7" s="97"/>
      <c r="Q7" s="99"/>
      <c r="R7" s="101"/>
      <c r="S7" s="21"/>
    </row>
    <row r="8" spans="1:19">
      <c r="A8" s="42"/>
      <c r="B8" s="43" t="s">
        <v>438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4"/>
      <c r="Q8" s="46"/>
      <c r="R8" s="47"/>
      <c r="S8" s="21"/>
    </row>
    <row r="9" spans="1:19">
      <c r="A9" s="48" t="s">
        <v>467</v>
      </c>
      <c r="B9" s="49" t="s">
        <v>28</v>
      </c>
      <c r="C9" s="50">
        <v>90000</v>
      </c>
      <c r="D9" s="51"/>
      <c r="E9" s="51"/>
      <c r="F9" s="51"/>
      <c r="G9" s="51"/>
      <c r="H9" s="52"/>
      <c r="I9" s="53">
        <v>233400</v>
      </c>
      <c r="J9" s="53"/>
      <c r="K9" s="53"/>
      <c r="L9" s="53"/>
      <c r="M9" s="53"/>
      <c r="N9" s="53"/>
      <c r="O9" s="54"/>
      <c r="P9" s="53"/>
      <c r="Q9" s="55">
        <v>269200</v>
      </c>
      <c r="R9" s="56">
        <f t="shared" ref="R9:R41" si="0">+SUM(C9:N9)-(P9+Q9)</f>
        <v>54200</v>
      </c>
    </row>
    <row r="10" spans="1:19">
      <c r="A10" s="48" t="s">
        <v>467</v>
      </c>
      <c r="B10" s="49" t="s">
        <v>37</v>
      </c>
      <c r="C10" s="50">
        <v>101700</v>
      </c>
      <c r="D10" s="51"/>
      <c r="E10" s="51"/>
      <c r="F10" s="51"/>
      <c r="G10" s="51"/>
      <c r="H10" s="52"/>
      <c r="I10" s="53">
        <v>374550</v>
      </c>
      <c r="J10" s="53"/>
      <c r="K10" s="53"/>
      <c r="L10" s="53"/>
      <c r="M10" s="53"/>
      <c r="N10" s="53"/>
      <c r="O10" s="54"/>
      <c r="P10" s="53">
        <f>20000+110000</f>
        <v>130000</v>
      </c>
      <c r="Q10" s="55">
        <v>261700</v>
      </c>
      <c r="R10" s="56">
        <f t="shared" si="0"/>
        <v>84550</v>
      </c>
    </row>
    <row r="11" spans="1:19" s="29" customFormat="1">
      <c r="A11" s="48" t="s">
        <v>467</v>
      </c>
      <c r="B11" s="49" t="s">
        <v>84</v>
      </c>
      <c r="C11" s="57">
        <v>131050</v>
      </c>
      <c r="D11" s="51"/>
      <c r="E11" s="51"/>
      <c r="F11" s="51"/>
      <c r="G11" s="51"/>
      <c r="H11" s="52"/>
      <c r="I11" s="53">
        <v>536300</v>
      </c>
      <c r="J11" s="53">
        <v>100000</v>
      </c>
      <c r="K11" s="53"/>
      <c r="L11" s="53"/>
      <c r="M11" s="53"/>
      <c r="N11" s="53"/>
      <c r="O11" s="54"/>
      <c r="P11" s="53"/>
      <c r="Q11" s="55">
        <v>760400</v>
      </c>
      <c r="R11" s="56">
        <f t="shared" si="0"/>
        <v>6950</v>
      </c>
    </row>
    <row r="12" spans="1:19">
      <c r="A12" s="48" t="s">
        <v>467</v>
      </c>
      <c r="B12" s="49" t="s">
        <v>439</v>
      </c>
      <c r="C12" s="50">
        <v>44500</v>
      </c>
      <c r="D12" s="51"/>
      <c r="E12" s="51"/>
      <c r="F12" s="51"/>
      <c r="G12" s="51"/>
      <c r="H12" s="52"/>
      <c r="I12" s="53"/>
      <c r="J12" s="53"/>
      <c r="K12" s="53"/>
      <c r="L12" s="53"/>
      <c r="M12" s="53"/>
      <c r="N12" s="53"/>
      <c r="O12" s="54"/>
      <c r="P12" s="53"/>
      <c r="Q12" s="56"/>
      <c r="R12" s="56">
        <f t="shared" si="0"/>
        <v>44500</v>
      </c>
    </row>
    <row r="13" spans="1:19">
      <c r="A13" s="48" t="s">
        <v>467</v>
      </c>
      <c r="B13" s="58" t="s">
        <v>440</v>
      </c>
      <c r="C13" s="50">
        <v>6575</v>
      </c>
      <c r="D13" s="51"/>
      <c r="E13" s="51"/>
      <c r="F13" s="51"/>
      <c r="G13" s="51"/>
      <c r="H13" s="52"/>
      <c r="I13" s="53"/>
      <c r="J13" s="53"/>
      <c r="K13" s="53"/>
      <c r="L13" s="53"/>
      <c r="M13" s="53"/>
      <c r="N13" s="53"/>
      <c r="O13" s="54"/>
      <c r="P13" s="59"/>
      <c r="Q13" s="56"/>
      <c r="R13" s="56">
        <f t="shared" si="0"/>
        <v>6575</v>
      </c>
    </row>
    <row r="14" spans="1:19">
      <c r="A14" s="48" t="s">
        <v>467</v>
      </c>
      <c r="B14" s="58" t="s">
        <v>90</v>
      </c>
      <c r="C14" s="50">
        <v>85000</v>
      </c>
      <c r="D14" s="51"/>
      <c r="E14" s="51"/>
      <c r="F14" s="51"/>
      <c r="G14" s="51"/>
      <c r="H14" s="52"/>
      <c r="I14" s="53">
        <v>670450</v>
      </c>
      <c r="J14" s="53"/>
      <c r="K14" s="53"/>
      <c r="L14" s="53"/>
      <c r="M14" s="53"/>
      <c r="N14" s="53"/>
      <c r="O14" s="54"/>
      <c r="P14" s="59">
        <v>100000</v>
      </c>
      <c r="Q14" s="55">
        <v>524600</v>
      </c>
      <c r="R14" s="56">
        <f t="shared" si="0"/>
        <v>130850</v>
      </c>
    </row>
    <row r="15" spans="1:19">
      <c r="A15" s="48" t="s">
        <v>467</v>
      </c>
      <c r="B15" s="58" t="s">
        <v>13</v>
      </c>
      <c r="C15" s="50">
        <v>-40900</v>
      </c>
      <c r="D15" s="51"/>
      <c r="E15" s="51"/>
      <c r="F15" s="51"/>
      <c r="G15" s="51"/>
      <c r="H15" s="52"/>
      <c r="I15" s="53">
        <v>317700</v>
      </c>
      <c r="J15" s="53">
        <v>40000</v>
      </c>
      <c r="K15" s="53">
        <v>130000</v>
      </c>
      <c r="L15" s="53"/>
      <c r="M15" s="53"/>
      <c r="N15" s="53"/>
      <c r="O15" s="54"/>
      <c r="P15" s="59"/>
      <c r="Q15" s="55">
        <v>432050</v>
      </c>
      <c r="R15" s="56">
        <f t="shared" si="0"/>
        <v>14750</v>
      </c>
    </row>
    <row r="16" spans="1:19">
      <c r="A16" s="48" t="s">
        <v>467</v>
      </c>
      <c r="B16" s="58" t="s">
        <v>80</v>
      </c>
      <c r="C16" s="50">
        <v>125000</v>
      </c>
      <c r="D16" s="51"/>
      <c r="E16" s="51"/>
      <c r="F16" s="51"/>
      <c r="G16" s="51"/>
      <c r="H16" s="52"/>
      <c r="I16" s="53">
        <f>958100+4900+110000</f>
        <v>1073000</v>
      </c>
      <c r="J16" s="53"/>
      <c r="K16" s="53"/>
      <c r="L16" s="53"/>
      <c r="M16" s="53"/>
      <c r="N16" s="53"/>
      <c r="O16" s="54"/>
      <c r="P16" s="59"/>
      <c r="Q16" s="55">
        <v>1185900</v>
      </c>
      <c r="R16" s="56">
        <f t="shared" si="0"/>
        <v>12100</v>
      </c>
    </row>
    <row r="17" spans="1:18">
      <c r="A17" s="48" t="s">
        <v>467</v>
      </c>
      <c r="B17" s="58" t="s">
        <v>441</v>
      </c>
      <c r="C17" s="50">
        <v>5172</v>
      </c>
      <c r="D17" s="51"/>
      <c r="E17" s="51"/>
      <c r="F17" s="51"/>
      <c r="G17" s="51"/>
      <c r="H17" s="52"/>
      <c r="I17" s="53"/>
      <c r="J17" s="53"/>
      <c r="K17" s="53"/>
      <c r="L17" s="53"/>
      <c r="M17" s="53"/>
      <c r="N17" s="53"/>
      <c r="O17" s="54"/>
      <c r="P17" s="59"/>
      <c r="Q17" s="56"/>
      <c r="R17" s="56">
        <f t="shared" si="0"/>
        <v>5172</v>
      </c>
    </row>
    <row r="18" spans="1:18">
      <c r="A18" s="48" t="s">
        <v>467</v>
      </c>
      <c r="B18" s="58" t="s">
        <v>442</v>
      </c>
      <c r="C18" s="50">
        <v>1600</v>
      </c>
      <c r="D18" s="51"/>
      <c r="E18" s="51"/>
      <c r="F18" s="51"/>
      <c r="G18" s="51"/>
      <c r="H18" s="52"/>
      <c r="I18" s="53"/>
      <c r="J18" s="53"/>
      <c r="K18" s="53"/>
      <c r="L18" s="53"/>
      <c r="M18" s="53"/>
      <c r="N18" s="53"/>
      <c r="O18" s="54"/>
      <c r="P18" s="59"/>
      <c r="Q18" s="56"/>
      <c r="R18" s="56">
        <f t="shared" si="0"/>
        <v>1600</v>
      </c>
    </row>
    <row r="19" spans="1:18">
      <c r="A19" s="48" t="s">
        <v>467</v>
      </c>
      <c r="B19" s="60" t="s">
        <v>443</v>
      </c>
      <c r="C19" s="50">
        <v>17095</v>
      </c>
      <c r="D19" s="51"/>
      <c r="E19" s="51"/>
      <c r="F19" s="51"/>
      <c r="G19" s="51"/>
      <c r="H19" s="52"/>
      <c r="I19" s="53">
        <v>70000</v>
      </c>
      <c r="J19" s="53"/>
      <c r="K19" s="53"/>
      <c r="L19" s="53"/>
      <c r="M19" s="53"/>
      <c r="N19" s="53"/>
      <c r="O19" s="54"/>
      <c r="P19" s="61"/>
      <c r="Q19" s="55">
        <v>64450</v>
      </c>
      <c r="R19" s="56">
        <f t="shared" si="0"/>
        <v>22645</v>
      </c>
    </row>
    <row r="20" spans="1:18">
      <c r="A20" s="48" t="s">
        <v>467</v>
      </c>
      <c r="B20" s="60" t="s">
        <v>444</v>
      </c>
      <c r="C20" s="50">
        <v>-16000</v>
      </c>
      <c r="D20" s="51"/>
      <c r="E20" s="51"/>
      <c r="F20" s="51"/>
      <c r="G20" s="51"/>
      <c r="H20" s="52"/>
      <c r="I20" s="53"/>
      <c r="J20" s="53"/>
      <c r="K20" s="53"/>
      <c r="L20" s="53"/>
      <c r="M20" s="53"/>
      <c r="N20" s="53"/>
      <c r="O20" s="54"/>
      <c r="P20" s="61"/>
      <c r="Q20" s="62">
        <v>10000</v>
      </c>
      <c r="R20" s="56">
        <f t="shared" si="0"/>
        <v>-26000</v>
      </c>
    </row>
    <row r="21" spans="1:18">
      <c r="A21" s="48" t="s">
        <v>467</v>
      </c>
      <c r="B21" s="60" t="s">
        <v>445</v>
      </c>
      <c r="C21" s="50">
        <v>41500</v>
      </c>
      <c r="D21" s="51"/>
      <c r="E21" s="51"/>
      <c r="F21" s="51"/>
      <c r="G21" s="51"/>
      <c r="H21" s="52"/>
      <c r="I21" s="53"/>
      <c r="J21" s="53"/>
      <c r="K21" s="53"/>
      <c r="L21" s="53"/>
      <c r="M21" s="53"/>
      <c r="N21" s="53"/>
      <c r="O21" s="54"/>
      <c r="P21" s="63"/>
      <c r="Q21" s="56"/>
      <c r="R21" s="56">
        <f t="shared" si="0"/>
        <v>41500</v>
      </c>
    </row>
    <row r="22" spans="1:18">
      <c r="A22" s="48" t="s">
        <v>467</v>
      </c>
      <c r="B22" s="60" t="s">
        <v>446</v>
      </c>
      <c r="C22" s="50">
        <v>23700</v>
      </c>
      <c r="D22" s="51"/>
      <c r="E22" s="51"/>
      <c r="F22" s="51"/>
      <c r="G22" s="51"/>
      <c r="H22" s="52"/>
      <c r="I22" s="53"/>
      <c r="J22" s="53"/>
      <c r="K22" s="53"/>
      <c r="L22" s="53"/>
      <c r="M22" s="53"/>
      <c r="N22" s="53"/>
      <c r="O22" s="54"/>
      <c r="P22" s="63"/>
      <c r="Q22" s="56"/>
      <c r="R22" s="56">
        <f t="shared" si="0"/>
        <v>23700</v>
      </c>
    </row>
    <row r="23" spans="1:18">
      <c r="A23" s="48" t="s">
        <v>467</v>
      </c>
      <c r="B23" s="60" t="s">
        <v>447</v>
      </c>
      <c r="C23" s="50">
        <v>37254</v>
      </c>
      <c r="D23" s="51"/>
      <c r="E23" s="51"/>
      <c r="F23" s="51"/>
      <c r="G23" s="51"/>
      <c r="H23" s="52"/>
      <c r="I23" s="53">
        <f>769180+4500</f>
        <v>773680</v>
      </c>
      <c r="J23" s="53"/>
      <c r="K23" s="53"/>
      <c r="L23" s="53"/>
      <c r="M23" s="53">
        <v>300000</v>
      </c>
      <c r="N23" s="53"/>
      <c r="O23" s="54"/>
      <c r="P23" s="61">
        <v>310000</v>
      </c>
      <c r="Q23" s="55">
        <f>678125+4500</f>
        <v>682625</v>
      </c>
      <c r="R23" s="56">
        <f t="shared" si="0"/>
        <v>118309</v>
      </c>
    </row>
    <row r="24" spans="1:18">
      <c r="A24" s="48" t="s">
        <v>467</v>
      </c>
      <c r="B24" s="60" t="s">
        <v>448</v>
      </c>
      <c r="C24" s="50">
        <v>34600</v>
      </c>
      <c r="D24" s="51"/>
      <c r="E24" s="51"/>
      <c r="F24" s="51"/>
      <c r="G24" s="51"/>
      <c r="H24" s="52"/>
      <c r="I24" s="53"/>
      <c r="J24" s="53"/>
      <c r="K24" s="53"/>
      <c r="L24" s="53"/>
      <c r="M24" s="53"/>
      <c r="N24" s="53"/>
      <c r="O24" s="54"/>
      <c r="P24" s="63"/>
      <c r="Q24" s="56"/>
      <c r="R24" s="56">
        <f t="shared" si="0"/>
        <v>34600</v>
      </c>
    </row>
    <row r="25" spans="1:18">
      <c r="A25" s="48" t="s">
        <v>467</v>
      </c>
      <c r="B25" s="60" t="s">
        <v>54</v>
      </c>
      <c r="C25" s="50">
        <v>105000</v>
      </c>
      <c r="D25" s="51"/>
      <c r="E25" s="51"/>
      <c r="F25" s="51"/>
      <c r="G25" s="51"/>
      <c r="H25" s="52"/>
      <c r="I25" s="53">
        <f>1301750</f>
        <v>1301750</v>
      </c>
      <c r="J25" s="53"/>
      <c r="K25" s="53"/>
      <c r="L25" s="53"/>
      <c r="M25" s="53"/>
      <c r="N25" s="53"/>
      <c r="O25" s="54"/>
      <c r="P25" s="63">
        <v>593100</v>
      </c>
      <c r="Q25" s="55">
        <v>730000</v>
      </c>
      <c r="R25" s="56">
        <f t="shared" si="0"/>
        <v>83650</v>
      </c>
    </row>
    <row r="26" spans="1:18">
      <c r="A26" s="48" t="s">
        <v>467</v>
      </c>
      <c r="B26" s="60" t="s">
        <v>419</v>
      </c>
      <c r="C26" s="50"/>
      <c r="D26" s="51"/>
      <c r="E26" s="51"/>
      <c r="F26" s="51"/>
      <c r="G26" s="51"/>
      <c r="H26" s="52"/>
      <c r="I26" s="53">
        <v>353000</v>
      </c>
      <c r="J26" s="53"/>
      <c r="K26" s="53"/>
      <c r="L26" s="53"/>
      <c r="M26" s="53">
        <v>287500</v>
      </c>
      <c r="N26" s="53"/>
      <c r="O26" s="54"/>
      <c r="P26" s="63"/>
      <c r="Q26" s="55">
        <v>637500</v>
      </c>
      <c r="R26" s="56">
        <f t="shared" si="0"/>
        <v>3000</v>
      </c>
    </row>
    <row r="27" spans="1:18">
      <c r="A27" s="48" t="s">
        <v>467</v>
      </c>
      <c r="B27" s="60" t="s">
        <v>449</v>
      </c>
      <c r="C27" s="50">
        <v>249769</v>
      </c>
      <c r="D27" s="51"/>
      <c r="E27" s="51"/>
      <c r="F27" s="51"/>
      <c r="G27" s="51"/>
      <c r="H27" s="52"/>
      <c r="I27" s="53"/>
      <c r="J27" s="53"/>
      <c r="K27" s="53"/>
      <c r="L27" s="53"/>
      <c r="M27" s="53"/>
      <c r="N27" s="53"/>
      <c r="O27" s="54"/>
      <c r="P27" s="63"/>
      <c r="Q27" s="56"/>
      <c r="R27" s="56">
        <f t="shared" si="0"/>
        <v>249769</v>
      </c>
    </row>
    <row r="28" spans="1:18">
      <c r="A28" s="48" t="s">
        <v>467</v>
      </c>
      <c r="B28" s="60" t="s">
        <v>450</v>
      </c>
      <c r="C28" s="50">
        <v>233614</v>
      </c>
      <c r="D28" s="51"/>
      <c r="E28" s="51"/>
      <c r="F28" s="51"/>
      <c r="G28" s="51"/>
      <c r="H28" s="52"/>
      <c r="I28" s="53"/>
      <c r="J28" s="53"/>
      <c r="K28" s="53"/>
      <c r="L28" s="53"/>
      <c r="M28" s="53"/>
      <c r="N28" s="53"/>
      <c r="O28" s="54"/>
      <c r="P28" s="63"/>
      <c r="Q28" s="56"/>
      <c r="R28" s="56">
        <f t="shared" si="0"/>
        <v>233614</v>
      </c>
    </row>
    <row r="29" spans="1:18">
      <c r="A29" s="48" t="s">
        <v>467</v>
      </c>
      <c r="B29" s="60" t="s">
        <v>451</v>
      </c>
      <c r="C29" s="50">
        <v>-1407</v>
      </c>
      <c r="D29" s="51"/>
      <c r="E29" s="51"/>
      <c r="F29" s="51"/>
      <c r="G29" s="51"/>
      <c r="H29" s="52"/>
      <c r="I29" s="53"/>
      <c r="J29" s="53"/>
      <c r="K29" s="53"/>
      <c r="L29" s="53"/>
      <c r="M29" s="53"/>
      <c r="N29" s="53"/>
      <c r="O29" s="54"/>
      <c r="P29" s="63"/>
      <c r="Q29" s="64"/>
      <c r="R29" s="56">
        <f t="shared" si="0"/>
        <v>-1407</v>
      </c>
    </row>
    <row r="30" spans="1:18">
      <c r="A30" s="48" t="s">
        <v>467</v>
      </c>
      <c r="B30" s="60" t="s">
        <v>452</v>
      </c>
      <c r="C30" s="50">
        <v>25995</v>
      </c>
      <c r="D30" s="51"/>
      <c r="E30" s="51"/>
      <c r="F30" s="51"/>
      <c r="G30" s="51"/>
      <c r="H30" s="52"/>
      <c r="I30" s="53">
        <v>15000</v>
      </c>
      <c r="J30" s="53"/>
      <c r="K30" s="53"/>
      <c r="L30" s="53"/>
      <c r="M30" s="53"/>
      <c r="N30" s="53"/>
      <c r="O30" s="54"/>
      <c r="P30" s="63"/>
      <c r="Q30" s="55">
        <v>6400</v>
      </c>
      <c r="R30" s="56">
        <f t="shared" si="0"/>
        <v>34595</v>
      </c>
    </row>
    <row r="31" spans="1:18">
      <c r="A31" s="48" t="s">
        <v>467</v>
      </c>
      <c r="B31" s="65" t="s">
        <v>453</v>
      </c>
      <c r="C31" s="50">
        <v>167075</v>
      </c>
      <c r="D31" s="51"/>
      <c r="E31" s="51"/>
      <c r="F31" s="51"/>
      <c r="G31" s="51"/>
      <c r="H31" s="52"/>
      <c r="I31" s="53"/>
      <c r="J31" s="53"/>
      <c r="K31" s="53"/>
      <c r="L31" s="53"/>
      <c r="M31" s="53"/>
      <c r="N31" s="53"/>
      <c r="O31" s="54"/>
      <c r="P31" s="63">
        <v>128000</v>
      </c>
      <c r="Q31" s="64"/>
      <c r="R31" s="56">
        <f t="shared" si="0"/>
        <v>39075</v>
      </c>
    </row>
    <row r="32" spans="1:18">
      <c r="A32" s="48" t="s">
        <v>467</v>
      </c>
      <c r="B32" s="65" t="s">
        <v>83</v>
      </c>
      <c r="C32" s="50">
        <v>165300</v>
      </c>
      <c r="D32" s="51"/>
      <c r="E32" s="51"/>
      <c r="F32" s="51"/>
      <c r="G32" s="51"/>
      <c r="H32" s="52"/>
      <c r="I32" s="53">
        <v>529900</v>
      </c>
      <c r="J32" s="53"/>
      <c r="K32" s="53"/>
      <c r="L32" s="53"/>
      <c r="M32" s="53"/>
      <c r="N32" s="53"/>
      <c r="O32" s="54"/>
      <c r="P32" s="63">
        <v>86000</v>
      </c>
      <c r="Q32" s="55">
        <v>479700</v>
      </c>
      <c r="R32" s="56">
        <f t="shared" si="0"/>
        <v>129500</v>
      </c>
    </row>
    <row r="33" spans="1:19">
      <c r="A33" s="48" t="s">
        <v>467</v>
      </c>
      <c r="B33" s="65" t="s">
        <v>454</v>
      </c>
      <c r="C33" s="50">
        <v>121413</v>
      </c>
      <c r="D33" s="51"/>
      <c r="E33" s="51"/>
      <c r="F33" s="51"/>
      <c r="G33" s="51"/>
      <c r="H33" s="52"/>
      <c r="I33" s="53">
        <v>25000</v>
      </c>
      <c r="J33" s="53"/>
      <c r="K33" s="53"/>
      <c r="L33" s="53"/>
      <c r="M33" s="53"/>
      <c r="N33" s="53"/>
      <c r="O33" s="54"/>
      <c r="P33" s="53"/>
      <c r="Q33" s="55">
        <v>9000</v>
      </c>
      <c r="R33" s="56">
        <f t="shared" si="0"/>
        <v>137413</v>
      </c>
    </row>
    <row r="34" spans="1:19">
      <c r="A34" s="48" t="s">
        <v>467</v>
      </c>
      <c r="B34" s="65" t="s">
        <v>455</v>
      </c>
      <c r="C34" s="50">
        <v>1581181</v>
      </c>
      <c r="D34" s="51"/>
      <c r="E34" s="51"/>
      <c r="F34" s="51"/>
      <c r="G34" s="51"/>
      <c r="H34" s="52"/>
      <c r="I34" s="53"/>
      <c r="J34" s="53"/>
      <c r="K34" s="53"/>
      <c r="L34" s="53"/>
      <c r="M34" s="53"/>
      <c r="N34" s="53"/>
      <c r="O34" s="54"/>
      <c r="P34" s="53"/>
      <c r="Q34" s="62"/>
      <c r="R34" s="56">
        <f t="shared" si="0"/>
        <v>1581181</v>
      </c>
    </row>
    <row r="35" spans="1:19">
      <c r="A35" s="48" t="s">
        <v>467</v>
      </c>
      <c r="B35" s="60" t="s">
        <v>456</v>
      </c>
      <c r="C35" s="50">
        <v>29274</v>
      </c>
      <c r="D35" s="51"/>
      <c r="E35" s="51"/>
      <c r="F35" s="51"/>
      <c r="G35" s="51"/>
      <c r="H35" s="52"/>
      <c r="I35" s="53"/>
      <c r="J35" s="53"/>
      <c r="K35" s="53"/>
      <c r="L35" s="53"/>
      <c r="M35" s="66"/>
      <c r="N35" s="66"/>
      <c r="O35" s="67"/>
      <c r="P35" s="63"/>
      <c r="Q35" s="68"/>
      <c r="R35" s="56">
        <f t="shared" si="0"/>
        <v>29274</v>
      </c>
    </row>
    <row r="36" spans="1:19">
      <c r="A36" s="48" t="s">
        <v>467</v>
      </c>
      <c r="B36" s="60" t="s">
        <v>457</v>
      </c>
      <c r="C36" s="50">
        <v>162139</v>
      </c>
      <c r="D36" s="51"/>
      <c r="E36" s="51"/>
      <c r="F36" s="51"/>
      <c r="G36" s="51"/>
      <c r="H36" s="52"/>
      <c r="I36" s="53"/>
      <c r="J36" s="53"/>
      <c r="K36" s="53"/>
      <c r="L36" s="53"/>
      <c r="M36" s="53"/>
      <c r="N36" s="53"/>
      <c r="O36" s="54"/>
      <c r="P36" s="63"/>
      <c r="Q36" s="55">
        <v>241420</v>
      </c>
      <c r="R36" s="56">
        <f t="shared" si="0"/>
        <v>-79281</v>
      </c>
    </row>
    <row r="37" spans="1:19">
      <c r="A37" s="48" t="s">
        <v>467</v>
      </c>
      <c r="B37" s="60" t="s">
        <v>38</v>
      </c>
      <c r="C37" s="50">
        <v>410000</v>
      </c>
      <c r="D37" s="51"/>
      <c r="E37" s="51"/>
      <c r="F37" s="51"/>
      <c r="G37" s="51"/>
      <c r="H37" s="52"/>
      <c r="I37" s="53">
        <v>7000000</v>
      </c>
      <c r="J37" s="53">
        <v>300000</v>
      </c>
      <c r="K37" s="53">
        <v>130000</v>
      </c>
      <c r="L37" s="53">
        <v>70000</v>
      </c>
      <c r="M37" s="53">
        <v>400000</v>
      </c>
      <c r="N37" s="53">
        <v>25000</v>
      </c>
      <c r="O37" s="54"/>
      <c r="P37" s="63">
        <v>6614630</v>
      </c>
      <c r="Q37" s="55">
        <v>1159656</v>
      </c>
      <c r="R37" s="56">
        <f t="shared" si="0"/>
        <v>560714</v>
      </c>
    </row>
    <row r="38" spans="1:19">
      <c r="A38" s="48" t="s">
        <v>467</v>
      </c>
      <c r="B38" s="60" t="s">
        <v>458</v>
      </c>
      <c r="C38" s="50">
        <v>15375</v>
      </c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4"/>
      <c r="P38" s="63"/>
      <c r="Q38" s="62"/>
      <c r="R38" s="56">
        <f t="shared" si="0"/>
        <v>15375</v>
      </c>
    </row>
    <row r="39" spans="1:19">
      <c r="A39" s="48" t="s">
        <v>467</v>
      </c>
      <c r="B39" s="60" t="s">
        <v>459</v>
      </c>
      <c r="C39" s="50">
        <v>35300</v>
      </c>
      <c r="D39" s="51"/>
      <c r="E39" s="51"/>
      <c r="F39" s="51"/>
      <c r="G39" s="51"/>
      <c r="H39" s="52"/>
      <c r="I39" s="53"/>
      <c r="J39" s="53"/>
      <c r="K39" s="53"/>
      <c r="L39" s="53"/>
      <c r="M39" s="53"/>
      <c r="N39" s="53"/>
      <c r="O39" s="54"/>
      <c r="P39" s="63"/>
      <c r="Q39" s="56"/>
      <c r="R39" s="56">
        <f t="shared" si="0"/>
        <v>35300</v>
      </c>
    </row>
    <row r="40" spans="1:19">
      <c r="A40" s="48" t="s">
        <v>467</v>
      </c>
      <c r="B40" s="60" t="s">
        <v>460</v>
      </c>
      <c r="C40" s="50">
        <v>1000000</v>
      </c>
      <c r="D40" s="51"/>
      <c r="E40" s="51"/>
      <c r="F40" s="51"/>
      <c r="G40" s="51"/>
      <c r="H40" s="52"/>
      <c r="I40" s="53"/>
      <c r="J40" s="53"/>
      <c r="K40" s="53"/>
      <c r="L40" s="53"/>
      <c r="M40" s="53"/>
      <c r="N40" s="53"/>
      <c r="O40" s="54"/>
      <c r="P40" s="63"/>
      <c r="Q40" s="56"/>
      <c r="R40" s="56">
        <f t="shared" si="0"/>
        <v>1000000</v>
      </c>
    </row>
    <row r="41" spans="1:19">
      <c r="A41" s="44"/>
      <c r="B41" s="43" t="s">
        <v>461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4"/>
      <c r="Q41" s="69"/>
      <c r="R41" s="69">
        <f t="shared" si="0"/>
        <v>0</v>
      </c>
    </row>
    <row r="42" spans="1:19">
      <c r="A42" s="48" t="s">
        <v>467</v>
      </c>
      <c r="B42" s="70" t="s">
        <v>462</v>
      </c>
      <c r="C42" s="50">
        <v>5673354</v>
      </c>
      <c r="D42" s="71">
        <v>8539322</v>
      </c>
      <c r="E42" s="64">
        <v>11560280</v>
      </c>
      <c r="F42" s="64"/>
      <c r="G42" s="64"/>
      <c r="H42" s="53"/>
      <c r="I42" s="53"/>
      <c r="J42" s="53"/>
      <c r="K42" s="53"/>
      <c r="L42" s="53"/>
      <c r="M42" s="53"/>
      <c r="N42" s="53"/>
      <c r="O42" s="54">
        <v>2000000</v>
      </c>
      <c r="P42" s="63">
        <v>5000000</v>
      </c>
      <c r="Q42" s="64">
        <v>321738</v>
      </c>
      <c r="R42" s="56">
        <f>+SUM(C42:N42)-(O42+P42+Q42)</f>
        <v>18451218</v>
      </c>
    </row>
    <row r="43" spans="1:19">
      <c r="A43" s="48" t="s">
        <v>467</v>
      </c>
      <c r="B43" s="70" t="s">
        <v>463</v>
      </c>
      <c r="C43" s="50">
        <v>17048073</v>
      </c>
      <c r="D43" s="51"/>
      <c r="E43" s="64"/>
      <c r="F43" s="64">
        <v>6559570</v>
      </c>
      <c r="G43" s="64">
        <v>6559570</v>
      </c>
      <c r="H43" s="53">
        <v>2000000</v>
      </c>
      <c r="I43" s="53"/>
      <c r="J43" s="53"/>
      <c r="K43" s="53"/>
      <c r="L43" s="53"/>
      <c r="M43" s="53"/>
      <c r="N43" s="53"/>
      <c r="O43" s="54"/>
      <c r="P43" s="63">
        <v>2000000</v>
      </c>
      <c r="Q43" s="64">
        <v>5150215</v>
      </c>
      <c r="R43" s="56">
        <f>+SUM(C43:N43)-(O43+P43+Q43)</f>
        <v>25016998</v>
      </c>
    </row>
    <row r="44" spans="1:19">
      <c r="A44" s="83" t="s">
        <v>464</v>
      </c>
      <c r="B44" s="84"/>
      <c r="C44" s="72">
        <f>+SUM(C9:C43)</f>
        <v>27709301</v>
      </c>
      <c r="D44" s="72">
        <f t="shared" ref="D44:R44" si="1">+SUM(D9:D43)</f>
        <v>8539322</v>
      </c>
      <c r="E44" s="72">
        <f t="shared" si="1"/>
        <v>11560280</v>
      </c>
      <c r="F44" s="72">
        <f t="shared" si="1"/>
        <v>6559570</v>
      </c>
      <c r="G44" s="72">
        <f t="shared" si="1"/>
        <v>6559570</v>
      </c>
      <c r="H44" s="72">
        <f>+SUM(H9:H43)</f>
        <v>2000000</v>
      </c>
      <c r="I44" s="72">
        <f>+SUM(I9:I43)</f>
        <v>13273730</v>
      </c>
      <c r="J44" s="72">
        <f t="shared" si="1"/>
        <v>440000</v>
      </c>
      <c r="K44" s="72">
        <f t="shared" si="1"/>
        <v>260000</v>
      </c>
      <c r="L44" s="72">
        <f t="shared" si="1"/>
        <v>70000</v>
      </c>
      <c r="M44" s="72">
        <f t="shared" si="1"/>
        <v>987500</v>
      </c>
      <c r="N44" s="72">
        <f t="shared" si="1"/>
        <v>25000</v>
      </c>
      <c r="O44" s="72">
        <f t="shared" si="1"/>
        <v>2000000</v>
      </c>
      <c r="P44" s="72">
        <f t="shared" si="1"/>
        <v>14961730</v>
      </c>
      <c r="Q44" s="72">
        <f t="shared" si="1"/>
        <v>12926554</v>
      </c>
      <c r="R44" s="72">
        <f t="shared" si="1"/>
        <v>48095989</v>
      </c>
    </row>
    <row r="45" spans="1:19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4"/>
      <c r="Q45" s="34"/>
      <c r="R45" s="73"/>
      <c r="S45" s="21"/>
    </row>
    <row r="46" spans="1:19">
      <c r="A46" s="32"/>
      <c r="B46" s="32"/>
      <c r="C46" s="32"/>
      <c r="D46" s="32"/>
      <c r="E46" s="32"/>
      <c r="F46" s="32"/>
      <c r="G46" s="32"/>
      <c r="H46" s="35"/>
      <c r="I46" s="32"/>
      <c r="J46" s="32"/>
      <c r="K46" s="32"/>
      <c r="L46" s="32"/>
      <c r="M46" s="32"/>
      <c r="N46" s="32"/>
      <c r="O46" s="32"/>
      <c r="P46" s="32"/>
      <c r="Q46" s="32"/>
      <c r="R46" s="74"/>
      <c r="S46" s="21"/>
    </row>
    <row r="47" spans="1:19" ht="15.75" thickBot="1">
      <c r="A47" s="32"/>
      <c r="B47" s="34" t="s">
        <v>474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2"/>
      <c r="Q47" s="75"/>
      <c r="R47" s="74"/>
      <c r="S47" s="21"/>
    </row>
    <row r="48" spans="1:19" ht="15.75" thickBot="1">
      <c r="A48" s="32"/>
      <c r="B48" s="76">
        <f>+C44</f>
        <v>27709301</v>
      </c>
      <c r="C48" s="77">
        <f>+D42+E42+F43+G43</f>
        <v>33218742</v>
      </c>
      <c r="D48" s="77">
        <f>+Q44</f>
        <v>12926554</v>
      </c>
      <c r="E48" s="77">
        <v>94500</v>
      </c>
      <c r="F48" s="77">
        <f>B48+C48-D48+E48</f>
        <v>48095989</v>
      </c>
      <c r="G48" s="78"/>
      <c r="H48" s="78"/>
      <c r="I48" s="78"/>
      <c r="J48" s="79"/>
      <c r="K48" s="79"/>
      <c r="L48" s="79"/>
      <c r="M48" s="32"/>
      <c r="N48" s="32"/>
      <c r="O48" s="32"/>
      <c r="P48" s="74"/>
      <c r="Q48" s="74"/>
      <c r="R48" s="74"/>
      <c r="S48" s="21"/>
    </row>
    <row r="49" spans="1:19">
      <c r="A49" s="21"/>
      <c r="B49" s="21"/>
      <c r="C49" s="21"/>
      <c r="D49" s="21"/>
      <c r="E49" s="21"/>
      <c r="F49" s="21"/>
      <c r="G49" s="21"/>
      <c r="H49" s="21"/>
      <c r="I49" s="21"/>
      <c r="J49" s="30"/>
      <c r="K49" s="21"/>
      <c r="L49" s="30"/>
      <c r="M49" s="21"/>
      <c r="N49" s="21"/>
      <c r="O49" s="21"/>
      <c r="P49" s="21"/>
      <c r="Q49" s="21"/>
      <c r="R49" s="21"/>
      <c r="S49" s="21"/>
    </row>
    <row r="50" spans="1:19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30"/>
      <c r="L50" s="21"/>
      <c r="M50" s="21"/>
      <c r="N50" s="21"/>
      <c r="O50" s="21"/>
      <c r="P50" s="21"/>
      <c r="Q50" s="30"/>
      <c r="R50" s="21"/>
      <c r="S50" s="21"/>
    </row>
    <row r="51" spans="1:19">
      <c r="A51" s="21"/>
      <c r="B51" s="21"/>
      <c r="C51" s="21"/>
      <c r="D51" s="21"/>
      <c r="E51" s="21"/>
      <c r="F51" s="21"/>
      <c r="G51" s="21"/>
      <c r="H51" s="21"/>
      <c r="I51" s="21"/>
      <c r="J51" s="30"/>
      <c r="K51" s="21"/>
      <c r="L51" s="21"/>
      <c r="M51" s="21"/>
      <c r="N51" s="21"/>
      <c r="O51" s="30"/>
      <c r="P51" s="21"/>
      <c r="Q51" s="21"/>
      <c r="R51" s="21"/>
      <c r="S51" s="21"/>
    </row>
    <row r="53" spans="1:19">
      <c r="J53" s="23"/>
      <c r="K53" s="24"/>
    </row>
    <row r="54" spans="1:19">
      <c r="J54" s="23"/>
      <c r="K54" s="24"/>
      <c r="O54" s="24"/>
    </row>
    <row r="55" spans="1:19">
      <c r="J55" s="23"/>
      <c r="K55" s="24"/>
    </row>
    <row r="56" spans="1:19">
      <c r="J56" s="23"/>
      <c r="K56" s="24"/>
      <c r="L56" s="24"/>
    </row>
    <row r="57" spans="1:19">
      <c r="J57" s="23"/>
      <c r="K57" s="24"/>
    </row>
    <row r="58" spans="1:19">
      <c r="J58" s="23"/>
      <c r="K58" s="24"/>
    </row>
    <row r="59" spans="1:19">
      <c r="J59" s="23"/>
      <c r="K59" s="24"/>
    </row>
    <row r="60" spans="1:19">
      <c r="J60" s="23"/>
      <c r="K60" s="24"/>
    </row>
    <row r="61" spans="1:19">
      <c r="J61" s="23"/>
      <c r="K61" s="24"/>
    </row>
    <row r="62" spans="1:19">
      <c r="J62" s="23"/>
      <c r="K62" s="24"/>
    </row>
    <row r="63" spans="1:19">
      <c r="J63" s="23"/>
      <c r="K63" s="24"/>
    </row>
    <row r="64" spans="1:19">
      <c r="J64" s="23"/>
      <c r="K64" s="24"/>
    </row>
    <row r="65" spans="10:11">
      <c r="J65" s="23"/>
      <c r="K65" s="24"/>
    </row>
    <row r="66" spans="10:11">
      <c r="J66" s="23"/>
      <c r="K66" s="24"/>
    </row>
    <row r="67" spans="10:11">
      <c r="J67" s="23"/>
      <c r="K67" s="24"/>
    </row>
    <row r="68" spans="10:11">
      <c r="J68" s="23"/>
      <c r="K68" s="24"/>
    </row>
  </sheetData>
  <mergeCells count="10">
    <mergeCell ref="A44:B44"/>
    <mergeCell ref="D6:G6"/>
    <mergeCell ref="A4:R4"/>
    <mergeCell ref="A6:A7"/>
    <mergeCell ref="B6:B7"/>
    <mergeCell ref="C6:C7"/>
    <mergeCell ref="H6:N6"/>
    <mergeCell ref="P6:P7"/>
    <mergeCell ref="Q6:Q7"/>
    <mergeCell ref="R6:R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Datas</vt:lpstr>
      <vt:lpstr>Tableau</vt:lpstr>
      <vt:lpstr>Activistes and bank</vt:lpstr>
      <vt:lpstr>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CJ2018-3</cp:lastModifiedBy>
  <cp:lastPrinted>2019-12-09T15:29:54Z</cp:lastPrinted>
  <dcterms:created xsi:type="dcterms:W3CDTF">2017-07-28T07:44:10Z</dcterms:created>
  <dcterms:modified xsi:type="dcterms:W3CDTF">2020-01-28T23:31:04Z</dcterms:modified>
</cp:coreProperties>
</file>